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workbookProtection lockStructure="1"/>
  <bookViews>
    <workbookView xWindow="-15" yWindow="45" windowWidth="12120" windowHeight="9480"/>
  </bookViews>
  <sheets>
    <sheet name="Overview" sheetId="68" r:id="rId1"/>
    <sheet name="Data" sheetId="1" r:id="rId2"/>
    <sheet name="Monitors" sheetId="2" r:id="rId3"/>
    <sheet name="Signage" sheetId="62" r:id="rId4"/>
  </sheets>
  <externalReferences>
    <externalReference r:id="rId5"/>
  </externalReferences>
  <definedNames>
    <definedName name="_xlnm._FilterDatabase" localSheetId="1" hidden="1">Data!$A$1:$CB$1119</definedName>
    <definedName name="ABC">Data!$AR$2:$AR$1119</definedName>
    <definedName name="Area">Data!$V$2:$V$1119</definedName>
    <definedName name="Bright">Data!$AF$2:$AF$1119</definedName>
    <definedName name="EPD">Data!$BA$2:$BA$1119</definedName>
    <definedName name="HD">[1]Dataset!$C$2:$C$1469</definedName>
    <definedName name="Lin_Seg">Data!#REF!</definedName>
    <definedName name="Lum">Data!#REF!</definedName>
    <definedName name="Manu">Data!$B$2:$B$1119</definedName>
    <definedName name="Meetstanh">Data!#REF!</definedName>
    <definedName name="Network">Data!#REF!</definedName>
    <definedName name="Newbin">Monitors!#REF!</definedName>
    <definedName name="On_Less_Res">Data!$BW$2:$BW$1119</definedName>
    <definedName name="OnPower">Data!$BN$2:$BN$1119</definedName>
    <definedName name="Res">Data!$AA$2:$AA$1119</definedName>
    <definedName name="Res_Bin">Data!#REF!</definedName>
    <definedName name="Sensor">Data!#REF!</definedName>
    <definedName name="Signage">Data!#REF!</definedName>
    <definedName name="Size_Bin">Data!#REF!</definedName>
    <definedName name="Speakers">Data!#REF!</definedName>
    <definedName name="sqin_W">Data!#REF!</definedName>
    <definedName name="sRGB">Data!#REF!</definedName>
    <definedName name="ThreeD">Data!#REF!</definedName>
    <definedName name="Touch">Data!#REF!</definedName>
    <definedName name="Type">Data!$H$2:$H$1119</definedName>
    <definedName name="Unique">Data!#REF!</definedName>
    <definedName name="V6Size">Data!#REF!</definedName>
  </definedNames>
  <calcPr calcId="145621"/>
</workbook>
</file>

<file path=xl/calcChain.xml><?xml version="1.0" encoding="utf-8"?>
<calcChain xmlns="http://schemas.openxmlformats.org/spreadsheetml/2006/main">
  <c r="CB258" i="1" l="1"/>
  <c r="CB364" i="1"/>
  <c r="CB428" i="1"/>
  <c r="CB492" i="1"/>
  <c r="CB534" i="1"/>
  <c r="CB535" i="1"/>
  <c r="CB566" i="1"/>
  <c r="CB567" i="1"/>
  <c r="CB598" i="1"/>
  <c r="CB599" i="1"/>
  <c r="CB630" i="1"/>
  <c r="CB631" i="1"/>
  <c r="CB662" i="1"/>
  <c r="CB663" i="1"/>
  <c r="CB694" i="1"/>
  <c r="CB695" i="1"/>
  <c r="CB726" i="1"/>
  <c r="CB727" i="1"/>
  <c r="CB758" i="1"/>
  <c r="CB759" i="1"/>
  <c r="CB790" i="1"/>
  <c r="CB791" i="1"/>
  <c r="CB822" i="1"/>
  <c r="CB823" i="1"/>
  <c r="CB854" i="1"/>
  <c r="CB855" i="1"/>
  <c r="CB886" i="1"/>
  <c r="CB887" i="1"/>
  <c r="CB918" i="1"/>
  <c r="CB919" i="1"/>
  <c r="CB950" i="1"/>
  <c r="CB951" i="1"/>
  <c r="CB983" i="1"/>
  <c r="CB1015" i="1"/>
  <c r="CB1035" i="1"/>
  <c r="CB1051" i="1"/>
  <c r="CB1067" i="1"/>
  <c r="CB1083" i="1"/>
  <c r="CB1099" i="1"/>
  <c r="CB1115" i="1"/>
  <c r="CA222" i="1"/>
  <c r="CA238" i="1"/>
  <c r="CA252" i="1"/>
  <c r="CA262" i="1"/>
  <c r="CA284" i="1"/>
  <c r="CA294" i="1"/>
  <c r="CA316" i="1"/>
  <c r="CA336" i="1"/>
  <c r="CA337" i="1"/>
  <c r="CA348" i="1"/>
  <c r="CA352" i="1"/>
  <c r="CA368" i="1"/>
  <c r="CA369" i="1"/>
  <c r="CA380" i="1"/>
  <c r="CA384" i="1"/>
  <c r="CA400" i="1"/>
  <c r="CA401" i="1"/>
  <c r="CA412" i="1"/>
  <c r="CA416" i="1"/>
  <c r="CA432" i="1"/>
  <c r="CA433" i="1"/>
  <c r="CA444" i="1"/>
  <c r="CA448" i="1"/>
  <c r="CA464" i="1"/>
  <c r="CA465" i="1"/>
  <c r="CA476" i="1"/>
  <c r="CA480" i="1"/>
  <c r="CA496" i="1"/>
  <c r="CA501" i="1"/>
  <c r="CA508" i="1"/>
  <c r="CA517" i="1"/>
  <c r="CA518" i="1"/>
  <c r="CA521" i="1"/>
  <c r="CA525" i="1"/>
  <c r="CA526" i="1"/>
  <c r="CA529" i="1"/>
  <c r="CA534" i="1"/>
  <c r="CA542" i="1"/>
  <c r="CA550" i="1"/>
  <c r="CA558" i="1"/>
  <c r="CA566" i="1"/>
  <c r="CA574" i="1"/>
  <c r="CA582" i="1"/>
  <c r="CA590" i="1"/>
  <c r="CA598" i="1"/>
  <c r="CA606" i="1"/>
  <c r="CA614" i="1"/>
  <c r="CA622" i="1"/>
  <c r="CA630" i="1"/>
  <c r="CA638" i="1"/>
  <c r="CA646" i="1"/>
  <c r="CA654" i="1"/>
  <c r="CA662" i="1"/>
  <c r="CA670" i="1"/>
  <c r="CA678" i="1"/>
  <c r="CA686" i="1"/>
  <c r="CA694" i="1"/>
  <c r="CA702" i="1"/>
  <c r="CA710" i="1"/>
  <c r="CA718" i="1"/>
  <c r="CA726" i="1"/>
  <c r="CA734" i="1"/>
  <c r="CA742" i="1"/>
  <c r="CA750" i="1"/>
  <c r="CA758" i="1"/>
  <c r="CA766" i="1"/>
  <c r="CA774" i="1"/>
  <c r="CA782" i="1"/>
  <c r="CA790" i="1"/>
  <c r="CA798" i="1"/>
  <c r="CA806" i="1"/>
  <c r="CA814" i="1"/>
  <c r="CA822" i="1"/>
  <c r="CA830" i="1"/>
  <c r="CA838" i="1"/>
  <c r="CA846" i="1"/>
  <c r="CA854" i="1"/>
  <c r="CA862" i="1"/>
  <c r="CA870" i="1"/>
  <c r="CA878" i="1"/>
  <c r="CA886" i="1"/>
  <c r="CA894" i="1"/>
  <c r="CA902" i="1"/>
  <c r="CA910" i="1"/>
  <c r="CA918" i="1"/>
  <c r="CA926" i="1"/>
  <c r="CA934" i="1"/>
  <c r="CA941" i="1"/>
  <c r="CA942" i="1"/>
  <c r="CA950" i="1"/>
  <c r="CA958" i="1"/>
  <c r="CA966" i="1"/>
  <c r="CA974" i="1"/>
  <c r="CA982" i="1"/>
  <c r="CA990" i="1"/>
  <c r="CA998" i="1"/>
  <c r="CA1006" i="1"/>
  <c r="CA1014" i="1"/>
  <c r="CA1022" i="1"/>
  <c r="CA1030" i="1"/>
  <c r="CA1038" i="1"/>
  <c r="CA1046" i="1"/>
  <c r="CA1054" i="1"/>
  <c r="CA1062" i="1"/>
  <c r="CA1070" i="1"/>
  <c r="CA1078" i="1"/>
  <c r="CA1086" i="1"/>
  <c r="CA1094" i="1"/>
  <c r="CA1102" i="1"/>
  <c r="CA1110" i="1"/>
  <c r="CA1118" i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204" i="1"/>
  <c r="BZ205" i="1"/>
  <c r="BZ206" i="1"/>
  <c r="BZ207" i="1"/>
  <c r="BZ208" i="1"/>
  <c r="BZ209" i="1"/>
  <c r="BZ210" i="1"/>
  <c r="BZ211" i="1"/>
  <c r="BZ212" i="1"/>
  <c r="BZ213" i="1"/>
  <c r="BZ214" i="1"/>
  <c r="BZ215" i="1"/>
  <c r="BZ216" i="1"/>
  <c r="BZ217" i="1"/>
  <c r="BZ218" i="1"/>
  <c r="BZ219" i="1"/>
  <c r="BZ220" i="1"/>
  <c r="BZ221" i="1"/>
  <c r="BZ222" i="1"/>
  <c r="BZ223" i="1"/>
  <c r="BZ224" i="1"/>
  <c r="BZ225" i="1"/>
  <c r="BZ226" i="1"/>
  <c r="BZ227" i="1"/>
  <c r="BZ228" i="1"/>
  <c r="BZ229" i="1"/>
  <c r="BZ230" i="1"/>
  <c r="BZ231" i="1"/>
  <c r="BZ232" i="1"/>
  <c r="BZ233" i="1"/>
  <c r="BZ234" i="1"/>
  <c r="BZ235" i="1"/>
  <c r="BZ236" i="1"/>
  <c r="BZ237" i="1"/>
  <c r="BZ238" i="1"/>
  <c r="BZ239" i="1"/>
  <c r="BZ240" i="1"/>
  <c r="BZ241" i="1"/>
  <c r="BZ242" i="1"/>
  <c r="BZ243" i="1"/>
  <c r="BZ244" i="1"/>
  <c r="BZ245" i="1"/>
  <c r="BZ246" i="1"/>
  <c r="BZ247" i="1"/>
  <c r="BZ248" i="1"/>
  <c r="BZ249" i="1"/>
  <c r="BZ250" i="1"/>
  <c r="BZ251" i="1"/>
  <c r="BZ252" i="1"/>
  <c r="BZ253" i="1"/>
  <c r="BZ254" i="1"/>
  <c r="BZ255" i="1"/>
  <c r="BZ256" i="1"/>
  <c r="BZ257" i="1"/>
  <c r="BZ258" i="1"/>
  <c r="BZ259" i="1"/>
  <c r="BZ260" i="1"/>
  <c r="BZ261" i="1"/>
  <c r="BZ262" i="1"/>
  <c r="BZ263" i="1"/>
  <c r="BZ264" i="1"/>
  <c r="BZ265" i="1"/>
  <c r="BZ266" i="1"/>
  <c r="BZ267" i="1"/>
  <c r="BZ268" i="1"/>
  <c r="BZ269" i="1"/>
  <c r="BZ270" i="1"/>
  <c r="BZ271" i="1"/>
  <c r="BZ272" i="1"/>
  <c r="BZ273" i="1"/>
  <c r="BZ274" i="1"/>
  <c r="BZ275" i="1"/>
  <c r="BZ276" i="1"/>
  <c r="BZ277" i="1"/>
  <c r="BZ278" i="1"/>
  <c r="BZ279" i="1"/>
  <c r="BZ280" i="1"/>
  <c r="BZ281" i="1"/>
  <c r="BZ282" i="1"/>
  <c r="BZ283" i="1"/>
  <c r="BZ284" i="1"/>
  <c r="BZ285" i="1"/>
  <c r="BZ286" i="1"/>
  <c r="BZ287" i="1"/>
  <c r="BZ288" i="1"/>
  <c r="BZ289" i="1"/>
  <c r="BZ290" i="1"/>
  <c r="BZ291" i="1"/>
  <c r="BZ292" i="1"/>
  <c r="BZ293" i="1"/>
  <c r="BZ294" i="1"/>
  <c r="BZ295" i="1"/>
  <c r="BZ296" i="1"/>
  <c r="BZ297" i="1"/>
  <c r="BZ298" i="1"/>
  <c r="BZ299" i="1"/>
  <c r="BZ300" i="1"/>
  <c r="BZ301" i="1"/>
  <c r="BZ302" i="1"/>
  <c r="BZ303" i="1"/>
  <c r="BZ304" i="1"/>
  <c r="BZ305" i="1"/>
  <c r="BZ306" i="1"/>
  <c r="BZ307" i="1"/>
  <c r="BZ308" i="1"/>
  <c r="BZ309" i="1"/>
  <c r="BZ310" i="1"/>
  <c r="BZ311" i="1"/>
  <c r="BZ312" i="1"/>
  <c r="BZ313" i="1"/>
  <c r="BZ314" i="1"/>
  <c r="BZ315" i="1"/>
  <c r="BZ316" i="1"/>
  <c r="BZ317" i="1"/>
  <c r="BZ318" i="1"/>
  <c r="BZ319" i="1"/>
  <c r="BZ320" i="1"/>
  <c r="BZ321" i="1"/>
  <c r="BZ322" i="1"/>
  <c r="BZ323" i="1"/>
  <c r="BZ324" i="1"/>
  <c r="BZ326" i="1"/>
  <c r="BZ327" i="1"/>
  <c r="BZ328" i="1"/>
  <c r="BZ329" i="1"/>
  <c r="BZ330" i="1"/>
  <c r="BZ331" i="1"/>
  <c r="BZ332" i="1"/>
  <c r="BZ333" i="1"/>
  <c r="BZ334" i="1"/>
  <c r="BZ335" i="1"/>
  <c r="BZ336" i="1"/>
  <c r="BZ337" i="1"/>
  <c r="BZ338" i="1"/>
  <c r="BZ339" i="1"/>
  <c r="BZ340" i="1"/>
  <c r="BZ341" i="1"/>
  <c r="BZ342" i="1"/>
  <c r="BZ343" i="1"/>
  <c r="BZ344" i="1"/>
  <c r="BZ345" i="1"/>
  <c r="BZ346" i="1"/>
  <c r="BZ347" i="1"/>
  <c r="BZ348" i="1"/>
  <c r="BZ349" i="1"/>
  <c r="BZ350" i="1"/>
  <c r="BZ351" i="1"/>
  <c r="BZ352" i="1"/>
  <c r="BZ353" i="1"/>
  <c r="BZ354" i="1"/>
  <c r="BZ355" i="1"/>
  <c r="BZ356" i="1"/>
  <c r="BZ357" i="1"/>
  <c r="BZ358" i="1"/>
  <c r="BZ359" i="1"/>
  <c r="BZ360" i="1"/>
  <c r="BZ361" i="1"/>
  <c r="BZ362" i="1"/>
  <c r="BZ363" i="1"/>
  <c r="BZ364" i="1"/>
  <c r="BZ365" i="1"/>
  <c r="BZ366" i="1"/>
  <c r="BZ367" i="1"/>
  <c r="BZ368" i="1"/>
  <c r="BZ369" i="1"/>
  <c r="BZ370" i="1"/>
  <c r="BZ371" i="1"/>
  <c r="BZ372" i="1"/>
  <c r="BZ373" i="1"/>
  <c r="BZ374" i="1"/>
  <c r="BZ375" i="1"/>
  <c r="BZ376" i="1"/>
  <c r="BZ377" i="1"/>
  <c r="BZ378" i="1"/>
  <c r="BZ379" i="1"/>
  <c r="BZ380" i="1"/>
  <c r="BZ381" i="1"/>
  <c r="BZ382" i="1"/>
  <c r="BZ383" i="1"/>
  <c r="BZ384" i="1"/>
  <c r="BZ385" i="1"/>
  <c r="BZ386" i="1"/>
  <c r="BZ387" i="1"/>
  <c r="BZ388" i="1"/>
  <c r="BZ389" i="1"/>
  <c r="BZ390" i="1"/>
  <c r="BZ391" i="1"/>
  <c r="BZ392" i="1"/>
  <c r="BZ393" i="1"/>
  <c r="BZ394" i="1"/>
  <c r="BZ395" i="1"/>
  <c r="BZ396" i="1"/>
  <c r="BZ397" i="1"/>
  <c r="BZ398" i="1"/>
  <c r="BZ399" i="1"/>
  <c r="BZ400" i="1"/>
  <c r="BZ401" i="1"/>
  <c r="BZ402" i="1"/>
  <c r="BZ403" i="1"/>
  <c r="BZ404" i="1"/>
  <c r="BZ405" i="1"/>
  <c r="BZ406" i="1"/>
  <c r="BZ407" i="1"/>
  <c r="BZ408" i="1"/>
  <c r="BZ409" i="1"/>
  <c r="BZ410" i="1"/>
  <c r="BZ411" i="1"/>
  <c r="BZ412" i="1"/>
  <c r="BZ413" i="1"/>
  <c r="BZ414" i="1"/>
  <c r="BZ415" i="1"/>
  <c r="BZ416" i="1"/>
  <c r="BZ417" i="1"/>
  <c r="BZ418" i="1"/>
  <c r="BZ419" i="1"/>
  <c r="BZ420" i="1"/>
  <c r="BZ421" i="1"/>
  <c r="BZ422" i="1"/>
  <c r="BZ423" i="1"/>
  <c r="BZ424" i="1"/>
  <c r="BZ425" i="1"/>
  <c r="BZ426" i="1"/>
  <c r="BZ427" i="1"/>
  <c r="BZ428" i="1"/>
  <c r="BZ429" i="1"/>
  <c r="BZ430" i="1"/>
  <c r="BZ431" i="1"/>
  <c r="BZ432" i="1"/>
  <c r="BZ433" i="1"/>
  <c r="BZ434" i="1"/>
  <c r="BZ435" i="1"/>
  <c r="BZ436" i="1"/>
  <c r="BZ437" i="1"/>
  <c r="BZ438" i="1"/>
  <c r="BZ439" i="1"/>
  <c r="BZ440" i="1"/>
  <c r="BZ441" i="1"/>
  <c r="BZ442" i="1"/>
  <c r="BZ443" i="1"/>
  <c r="BZ444" i="1"/>
  <c r="BZ445" i="1"/>
  <c r="BZ446" i="1"/>
  <c r="BZ447" i="1"/>
  <c r="BZ448" i="1"/>
  <c r="BZ449" i="1"/>
  <c r="BZ450" i="1"/>
  <c r="BZ451" i="1"/>
  <c r="BZ452" i="1"/>
  <c r="BZ453" i="1"/>
  <c r="BZ454" i="1"/>
  <c r="BZ455" i="1"/>
  <c r="BZ456" i="1"/>
  <c r="BZ457" i="1"/>
  <c r="BZ458" i="1"/>
  <c r="BZ459" i="1"/>
  <c r="BZ460" i="1"/>
  <c r="BZ461" i="1"/>
  <c r="BZ462" i="1"/>
  <c r="BZ463" i="1"/>
  <c r="BZ464" i="1"/>
  <c r="BZ465" i="1"/>
  <c r="BZ466" i="1"/>
  <c r="BZ467" i="1"/>
  <c r="BZ468" i="1"/>
  <c r="BZ469" i="1"/>
  <c r="BZ470" i="1"/>
  <c r="BZ471" i="1"/>
  <c r="BZ472" i="1"/>
  <c r="BZ473" i="1"/>
  <c r="BZ474" i="1"/>
  <c r="BZ475" i="1"/>
  <c r="BZ476" i="1"/>
  <c r="BZ477" i="1"/>
  <c r="BZ478" i="1"/>
  <c r="BZ479" i="1"/>
  <c r="BZ480" i="1"/>
  <c r="BZ481" i="1"/>
  <c r="BZ482" i="1"/>
  <c r="BZ483" i="1"/>
  <c r="BZ484" i="1"/>
  <c r="BZ485" i="1"/>
  <c r="BZ486" i="1"/>
  <c r="BZ487" i="1"/>
  <c r="BZ488" i="1"/>
  <c r="BZ489" i="1"/>
  <c r="BZ490" i="1"/>
  <c r="BZ491" i="1"/>
  <c r="BZ492" i="1"/>
  <c r="BZ493" i="1"/>
  <c r="BZ494" i="1"/>
  <c r="BZ495" i="1"/>
  <c r="BZ496" i="1"/>
  <c r="BZ498" i="1"/>
  <c r="BZ499" i="1"/>
  <c r="BZ500" i="1"/>
  <c r="BZ501" i="1"/>
  <c r="BZ502" i="1"/>
  <c r="BZ503" i="1"/>
  <c r="BZ504" i="1"/>
  <c r="BZ505" i="1"/>
  <c r="BZ506" i="1"/>
  <c r="BZ507" i="1"/>
  <c r="BZ508" i="1"/>
  <c r="BZ509" i="1"/>
  <c r="BZ510" i="1"/>
  <c r="BZ511" i="1"/>
  <c r="BZ512" i="1"/>
  <c r="BZ513" i="1"/>
  <c r="BZ514" i="1"/>
  <c r="BZ515" i="1"/>
  <c r="BZ516" i="1"/>
  <c r="BZ517" i="1"/>
  <c r="BZ518" i="1"/>
  <c r="BZ519" i="1"/>
  <c r="BZ520" i="1"/>
  <c r="BZ521" i="1"/>
  <c r="BZ522" i="1"/>
  <c r="BZ523" i="1"/>
  <c r="BZ524" i="1"/>
  <c r="BZ525" i="1"/>
  <c r="BZ526" i="1"/>
  <c r="BZ527" i="1"/>
  <c r="BZ528" i="1"/>
  <c r="BZ529" i="1"/>
  <c r="BZ530" i="1"/>
  <c r="BZ532" i="1"/>
  <c r="BZ533" i="1"/>
  <c r="BZ534" i="1"/>
  <c r="BZ535" i="1"/>
  <c r="BZ536" i="1"/>
  <c r="BZ537" i="1"/>
  <c r="BZ538" i="1"/>
  <c r="BZ539" i="1"/>
  <c r="BZ540" i="1"/>
  <c r="BZ541" i="1"/>
  <c r="BZ542" i="1"/>
  <c r="BZ543" i="1"/>
  <c r="BZ544" i="1"/>
  <c r="BZ545" i="1"/>
  <c r="BZ546" i="1"/>
  <c r="BZ547" i="1"/>
  <c r="BZ548" i="1"/>
  <c r="BZ549" i="1"/>
  <c r="BZ550" i="1"/>
  <c r="BZ551" i="1"/>
  <c r="BZ552" i="1"/>
  <c r="BZ553" i="1"/>
  <c r="BZ554" i="1"/>
  <c r="BZ555" i="1"/>
  <c r="BZ556" i="1"/>
  <c r="BZ557" i="1"/>
  <c r="BZ558" i="1"/>
  <c r="BZ559" i="1"/>
  <c r="BZ560" i="1"/>
  <c r="BZ561" i="1"/>
  <c r="BZ562" i="1"/>
  <c r="BZ563" i="1"/>
  <c r="BZ564" i="1"/>
  <c r="BZ565" i="1"/>
  <c r="BZ566" i="1"/>
  <c r="BZ567" i="1"/>
  <c r="BZ568" i="1"/>
  <c r="BZ569" i="1"/>
  <c r="BZ570" i="1"/>
  <c r="BZ571" i="1"/>
  <c r="BZ572" i="1"/>
  <c r="BZ573" i="1"/>
  <c r="BZ574" i="1"/>
  <c r="BZ575" i="1"/>
  <c r="BZ576" i="1"/>
  <c r="BZ577" i="1"/>
  <c r="BZ578" i="1"/>
  <c r="BZ579" i="1"/>
  <c r="BZ580" i="1"/>
  <c r="BZ581" i="1"/>
  <c r="BZ582" i="1"/>
  <c r="BZ583" i="1"/>
  <c r="BZ584" i="1"/>
  <c r="BZ585" i="1"/>
  <c r="BZ586" i="1"/>
  <c r="BZ587" i="1"/>
  <c r="BZ588" i="1"/>
  <c r="BZ589" i="1"/>
  <c r="BZ590" i="1"/>
  <c r="BZ591" i="1"/>
  <c r="BZ592" i="1"/>
  <c r="BZ593" i="1"/>
  <c r="BZ594" i="1"/>
  <c r="BZ595" i="1"/>
  <c r="BZ596" i="1"/>
  <c r="BZ597" i="1"/>
  <c r="BZ598" i="1"/>
  <c r="BZ599" i="1"/>
  <c r="BZ600" i="1"/>
  <c r="BZ601" i="1"/>
  <c r="BZ602" i="1"/>
  <c r="BZ603" i="1"/>
  <c r="BZ604" i="1"/>
  <c r="BZ605" i="1"/>
  <c r="BZ606" i="1"/>
  <c r="BZ607" i="1"/>
  <c r="BZ608" i="1"/>
  <c r="BZ609" i="1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Z639" i="1"/>
  <c r="BZ640" i="1"/>
  <c r="BZ641" i="1"/>
  <c r="BZ642" i="1"/>
  <c r="BZ643" i="1"/>
  <c r="BZ644" i="1"/>
  <c r="BZ645" i="1"/>
  <c r="BZ646" i="1"/>
  <c r="BZ647" i="1"/>
  <c r="BZ648" i="1"/>
  <c r="BZ649" i="1"/>
  <c r="BZ650" i="1"/>
  <c r="BZ651" i="1"/>
  <c r="BZ652" i="1"/>
  <c r="BZ653" i="1"/>
  <c r="BZ654" i="1"/>
  <c r="BZ655" i="1"/>
  <c r="BZ656" i="1"/>
  <c r="BZ657" i="1"/>
  <c r="BZ658" i="1"/>
  <c r="BZ659" i="1"/>
  <c r="BZ660" i="1"/>
  <c r="BZ661" i="1"/>
  <c r="BZ662" i="1"/>
  <c r="BZ663" i="1"/>
  <c r="BZ664" i="1"/>
  <c r="BZ665" i="1"/>
  <c r="BZ666" i="1"/>
  <c r="BZ667" i="1"/>
  <c r="BZ668" i="1"/>
  <c r="BZ669" i="1"/>
  <c r="BZ670" i="1"/>
  <c r="BZ671" i="1"/>
  <c r="BZ672" i="1"/>
  <c r="BZ673" i="1"/>
  <c r="BZ674" i="1"/>
  <c r="BZ675" i="1"/>
  <c r="BZ676" i="1"/>
  <c r="BZ677" i="1"/>
  <c r="BZ678" i="1"/>
  <c r="BZ679" i="1"/>
  <c r="BZ680" i="1"/>
  <c r="BZ681" i="1"/>
  <c r="BZ682" i="1"/>
  <c r="BZ683" i="1"/>
  <c r="BZ684" i="1"/>
  <c r="BZ685" i="1"/>
  <c r="BZ686" i="1"/>
  <c r="BZ687" i="1"/>
  <c r="BZ688" i="1"/>
  <c r="BZ689" i="1"/>
  <c r="BZ690" i="1"/>
  <c r="BZ691" i="1"/>
  <c r="BZ692" i="1"/>
  <c r="BZ693" i="1"/>
  <c r="BZ694" i="1"/>
  <c r="BZ695" i="1"/>
  <c r="BZ696" i="1"/>
  <c r="BZ697" i="1"/>
  <c r="BZ698" i="1"/>
  <c r="BZ699" i="1"/>
  <c r="BZ700" i="1"/>
  <c r="BZ701" i="1"/>
  <c r="BZ702" i="1"/>
  <c r="BZ703" i="1"/>
  <c r="BZ704" i="1"/>
  <c r="BZ705" i="1"/>
  <c r="BZ706" i="1"/>
  <c r="BZ707" i="1"/>
  <c r="BZ708" i="1"/>
  <c r="BZ709" i="1"/>
  <c r="BZ710" i="1"/>
  <c r="BZ711" i="1"/>
  <c r="BZ712" i="1"/>
  <c r="BZ713" i="1"/>
  <c r="BZ714" i="1"/>
  <c r="BZ715" i="1"/>
  <c r="BZ716" i="1"/>
  <c r="BZ717" i="1"/>
  <c r="BZ718" i="1"/>
  <c r="BZ719" i="1"/>
  <c r="BZ720" i="1"/>
  <c r="BZ721" i="1"/>
  <c r="BZ722" i="1"/>
  <c r="BZ723" i="1"/>
  <c r="BZ724" i="1"/>
  <c r="BZ725" i="1"/>
  <c r="BZ726" i="1"/>
  <c r="BZ727" i="1"/>
  <c r="BZ728" i="1"/>
  <c r="BZ729" i="1"/>
  <c r="BZ730" i="1"/>
  <c r="BZ731" i="1"/>
  <c r="BZ732" i="1"/>
  <c r="BZ733" i="1"/>
  <c r="BZ734" i="1"/>
  <c r="BZ735" i="1"/>
  <c r="BZ736" i="1"/>
  <c r="BZ737" i="1"/>
  <c r="BZ738" i="1"/>
  <c r="BZ739" i="1"/>
  <c r="BZ740" i="1"/>
  <c r="BZ741" i="1"/>
  <c r="BZ742" i="1"/>
  <c r="BZ743" i="1"/>
  <c r="BZ744" i="1"/>
  <c r="BZ745" i="1"/>
  <c r="BZ746" i="1"/>
  <c r="BZ747" i="1"/>
  <c r="BZ748" i="1"/>
  <c r="BZ749" i="1"/>
  <c r="BZ750" i="1"/>
  <c r="BZ751" i="1"/>
  <c r="BZ752" i="1"/>
  <c r="BZ753" i="1"/>
  <c r="BZ754" i="1"/>
  <c r="BZ755" i="1"/>
  <c r="BZ756" i="1"/>
  <c r="BZ757" i="1"/>
  <c r="BZ758" i="1"/>
  <c r="BZ759" i="1"/>
  <c r="BZ760" i="1"/>
  <c r="BZ761" i="1"/>
  <c r="BZ762" i="1"/>
  <c r="BZ763" i="1"/>
  <c r="BZ764" i="1"/>
  <c r="BZ765" i="1"/>
  <c r="BZ766" i="1"/>
  <c r="BZ767" i="1"/>
  <c r="BZ768" i="1"/>
  <c r="BZ769" i="1"/>
  <c r="BZ770" i="1"/>
  <c r="BZ771" i="1"/>
  <c r="BZ772" i="1"/>
  <c r="BZ773" i="1"/>
  <c r="BZ774" i="1"/>
  <c r="BZ775" i="1"/>
  <c r="BZ776" i="1"/>
  <c r="BZ777" i="1"/>
  <c r="BZ778" i="1"/>
  <c r="BZ779" i="1"/>
  <c r="BZ780" i="1"/>
  <c r="BZ781" i="1"/>
  <c r="BZ782" i="1"/>
  <c r="BZ783" i="1"/>
  <c r="BZ784" i="1"/>
  <c r="BZ785" i="1"/>
  <c r="BZ786" i="1"/>
  <c r="BZ787" i="1"/>
  <c r="BZ788" i="1"/>
  <c r="BZ789" i="1"/>
  <c r="BZ790" i="1"/>
  <c r="BZ791" i="1"/>
  <c r="BZ792" i="1"/>
  <c r="BZ793" i="1"/>
  <c r="BZ794" i="1"/>
  <c r="BZ795" i="1"/>
  <c r="BZ796" i="1"/>
  <c r="BZ797" i="1"/>
  <c r="BZ798" i="1"/>
  <c r="BZ799" i="1"/>
  <c r="BZ800" i="1"/>
  <c r="BZ801" i="1"/>
  <c r="BZ802" i="1"/>
  <c r="BZ803" i="1"/>
  <c r="BZ804" i="1"/>
  <c r="BZ805" i="1"/>
  <c r="BZ806" i="1"/>
  <c r="BZ807" i="1"/>
  <c r="BZ808" i="1"/>
  <c r="BZ809" i="1"/>
  <c r="BZ810" i="1"/>
  <c r="BZ811" i="1"/>
  <c r="BZ812" i="1"/>
  <c r="BZ813" i="1"/>
  <c r="BZ814" i="1"/>
  <c r="BZ815" i="1"/>
  <c r="BZ816" i="1"/>
  <c r="BZ817" i="1"/>
  <c r="BZ818" i="1"/>
  <c r="BZ819" i="1"/>
  <c r="BZ820" i="1"/>
  <c r="BZ821" i="1"/>
  <c r="BZ822" i="1"/>
  <c r="BZ823" i="1"/>
  <c r="BZ824" i="1"/>
  <c r="BZ825" i="1"/>
  <c r="BZ826" i="1"/>
  <c r="BZ827" i="1"/>
  <c r="BZ828" i="1"/>
  <c r="BZ829" i="1"/>
  <c r="BZ830" i="1"/>
  <c r="BZ831" i="1"/>
  <c r="BZ832" i="1"/>
  <c r="BZ833" i="1"/>
  <c r="BZ834" i="1"/>
  <c r="BZ835" i="1"/>
  <c r="BZ836" i="1"/>
  <c r="BZ837" i="1"/>
  <c r="BZ838" i="1"/>
  <c r="BZ839" i="1"/>
  <c r="BZ840" i="1"/>
  <c r="BZ841" i="1"/>
  <c r="BZ842" i="1"/>
  <c r="BZ843" i="1"/>
  <c r="BZ844" i="1"/>
  <c r="BZ845" i="1"/>
  <c r="BZ846" i="1"/>
  <c r="BZ847" i="1"/>
  <c r="BZ848" i="1"/>
  <c r="BZ849" i="1"/>
  <c r="BZ850" i="1"/>
  <c r="BZ851" i="1"/>
  <c r="BZ852" i="1"/>
  <c r="BZ853" i="1"/>
  <c r="BZ854" i="1"/>
  <c r="BZ855" i="1"/>
  <c r="BZ856" i="1"/>
  <c r="BZ857" i="1"/>
  <c r="BZ858" i="1"/>
  <c r="BZ859" i="1"/>
  <c r="BZ860" i="1"/>
  <c r="BZ861" i="1"/>
  <c r="BZ862" i="1"/>
  <c r="BZ863" i="1"/>
  <c r="BZ864" i="1"/>
  <c r="BZ865" i="1"/>
  <c r="BZ866" i="1"/>
  <c r="BZ867" i="1"/>
  <c r="BZ868" i="1"/>
  <c r="BW868" i="1" s="1"/>
  <c r="BX868" i="1" s="1"/>
  <c r="BY868" i="1" s="1"/>
  <c r="BZ869" i="1"/>
  <c r="BW869" i="1" s="1"/>
  <c r="BX869" i="1" s="1"/>
  <c r="BY869" i="1" s="1"/>
  <c r="BZ870" i="1"/>
  <c r="BZ871" i="1"/>
  <c r="BZ872" i="1"/>
  <c r="BZ873" i="1"/>
  <c r="BZ874" i="1"/>
  <c r="BZ875" i="1"/>
  <c r="BZ876" i="1"/>
  <c r="BZ877" i="1"/>
  <c r="BZ878" i="1"/>
  <c r="BZ879" i="1"/>
  <c r="BZ880" i="1"/>
  <c r="BZ881" i="1"/>
  <c r="BW881" i="1" s="1"/>
  <c r="BX881" i="1" s="1"/>
  <c r="BY881" i="1" s="1"/>
  <c r="BZ882" i="1"/>
  <c r="BZ883" i="1"/>
  <c r="BZ884" i="1"/>
  <c r="BZ885" i="1"/>
  <c r="BZ886" i="1"/>
  <c r="BZ887" i="1"/>
  <c r="BZ888" i="1"/>
  <c r="BW888" i="1" s="1"/>
  <c r="BX888" i="1" s="1"/>
  <c r="BY888" i="1" s="1"/>
  <c r="BZ889" i="1"/>
  <c r="BW889" i="1" s="1"/>
  <c r="BX889" i="1" s="1"/>
  <c r="BY889" i="1" s="1"/>
  <c r="BZ890" i="1"/>
  <c r="BZ891" i="1"/>
  <c r="BZ892" i="1"/>
  <c r="BW892" i="1" s="1"/>
  <c r="BX892" i="1" s="1"/>
  <c r="BY892" i="1" s="1"/>
  <c r="BZ893" i="1"/>
  <c r="BZ894" i="1"/>
  <c r="BZ895" i="1"/>
  <c r="BZ896" i="1"/>
  <c r="BZ897" i="1"/>
  <c r="BZ898" i="1"/>
  <c r="BZ899" i="1"/>
  <c r="BZ900" i="1"/>
  <c r="BW900" i="1" s="1"/>
  <c r="BX900" i="1" s="1"/>
  <c r="BY900" i="1" s="1"/>
  <c r="BZ901" i="1"/>
  <c r="BZ902" i="1"/>
  <c r="BZ903" i="1"/>
  <c r="BZ904" i="1"/>
  <c r="BZ905" i="1"/>
  <c r="BZ906" i="1"/>
  <c r="BZ907" i="1"/>
  <c r="BZ908" i="1"/>
  <c r="BZ909" i="1"/>
  <c r="BZ910" i="1"/>
  <c r="BZ911" i="1"/>
  <c r="BZ912" i="1"/>
  <c r="BZ913" i="1"/>
  <c r="BZ914" i="1"/>
  <c r="BZ915" i="1"/>
  <c r="BZ916" i="1"/>
  <c r="BW916" i="1" s="1"/>
  <c r="BX916" i="1" s="1"/>
  <c r="BY916" i="1" s="1"/>
  <c r="BZ917" i="1"/>
  <c r="BZ918" i="1"/>
  <c r="BZ919" i="1"/>
  <c r="BZ920" i="1"/>
  <c r="BZ921" i="1"/>
  <c r="BZ922" i="1"/>
  <c r="BZ923" i="1"/>
  <c r="BZ924" i="1"/>
  <c r="BZ925" i="1"/>
  <c r="BW925" i="1" s="1"/>
  <c r="BX925" i="1" s="1"/>
  <c r="BY925" i="1" s="1"/>
  <c r="BZ926" i="1"/>
  <c r="BZ927" i="1"/>
  <c r="BZ928" i="1"/>
  <c r="BZ929" i="1"/>
  <c r="BW929" i="1" s="1"/>
  <c r="BX929" i="1" s="1"/>
  <c r="BY929" i="1" s="1"/>
  <c r="BZ930" i="1"/>
  <c r="BZ931" i="1"/>
  <c r="BZ932" i="1"/>
  <c r="BW932" i="1" s="1"/>
  <c r="BZ933" i="1"/>
  <c r="BW933" i="1" s="1"/>
  <c r="BX933" i="1" s="1"/>
  <c r="BY933" i="1" s="1"/>
  <c r="BZ934" i="1"/>
  <c r="BZ935" i="1"/>
  <c r="BZ936" i="1"/>
  <c r="BW936" i="1" s="1"/>
  <c r="BX936" i="1" s="1"/>
  <c r="BY936" i="1" s="1"/>
  <c r="BZ937" i="1"/>
  <c r="BW937" i="1" s="1"/>
  <c r="BX937" i="1" s="1"/>
  <c r="BY937" i="1" s="1"/>
  <c r="BZ938" i="1"/>
  <c r="BZ939" i="1"/>
  <c r="BZ940" i="1"/>
  <c r="BZ941" i="1"/>
  <c r="BZ942" i="1"/>
  <c r="BZ943" i="1"/>
  <c r="BZ944" i="1"/>
  <c r="BZ945" i="1"/>
  <c r="BZ946" i="1"/>
  <c r="BZ948" i="1"/>
  <c r="BZ949" i="1"/>
  <c r="BZ950" i="1"/>
  <c r="BZ951" i="1"/>
  <c r="BZ952" i="1"/>
  <c r="BZ953" i="1"/>
  <c r="BZ954" i="1"/>
  <c r="BZ955" i="1"/>
  <c r="BZ956" i="1"/>
  <c r="BZ957" i="1"/>
  <c r="BW957" i="1" s="1"/>
  <c r="BX957" i="1" s="1"/>
  <c r="BY957" i="1" s="1"/>
  <c r="BZ958" i="1"/>
  <c r="BZ959" i="1"/>
  <c r="BZ960" i="1"/>
  <c r="BW960" i="1" s="1"/>
  <c r="BX960" i="1" s="1"/>
  <c r="BY960" i="1" s="1"/>
  <c r="BZ961" i="1"/>
  <c r="BZ962" i="1"/>
  <c r="BZ963" i="1"/>
  <c r="BZ964" i="1"/>
  <c r="BZ965" i="1"/>
  <c r="BZ966" i="1"/>
  <c r="BZ967" i="1"/>
  <c r="BZ969" i="1"/>
  <c r="BZ970" i="1"/>
  <c r="BZ971" i="1"/>
  <c r="BZ972" i="1"/>
  <c r="BZ973" i="1"/>
  <c r="BZ974" i="1"/>
  <c r="BZ975" i="1"/>
  <c r="BZ976" i="1"/>
  <c r="BZ977" i="1"/>
  <c r="BZ978" i="1"/>
  <c r="BZ979" i="1"/>
  <c r="BZ980" i="1"/>
  <c r="BZ981" i="1"/>
  <c r="BZ982" i="1"/>
  <c r="BZ983" i="1"/>
  <c r="BZ984" i="1"/>
  <c r="BZ985" i="1"/>
  <c r="BZ986" i="1"/>
  <c r="BZ987" i="1"/>
  <c r="BZ988" i="1"/>
  <c r="BZ989" i="1"/>
  <c r="BZ990" i="1"/>
  <c r="BZ991" i="1"/>
  <c r="BZ992" i="1"/>
  <c r="BZ993" i="1"/>
  <c r="BZ994" i="1"/>
  <c r="BZ995" i="1"/>
  <c r="BZ996" i="1"/>
  <c r="BZ997" i="1"/>
  <c r="BZ998" i="1"/>
  <c r="BZ999" i="1"/>
  <c r="BZ1000" i="1"/>
  <c r="BZ1001" i="1"/>
  <c r="BZ1002" i="1"/>
  <c r="BZ1003" i="1"/>
  <c r="BZ1004" i="1"/>
  <c r="BZ1005" i="1"/>
  <c r="BZ1006" i="1"/>
  <c r="BZ1007" i="1"/>
  <c r="BZ1008" i="1"/>
  <c r="BZ1009" i="1"/>
  <c r="BZ1010" i="1"/>
  <c r="BZ1011" i="1"/>
  <c r="BZ1012" i="1"/>
  <c r="BZ1013" i="1"/>
  <c r="BZ1014" i="1"/>
  <c r="BZ1015" i="1"/>
  <c r="BZ1016" i="1"/>
  <c r="BZ1017" i="1"/>
  <c r="BZ1018" i="1"/>
  <c r="BZ1019" i="1"/>
  <c r="BZ1020" i="1"/>
  <c r="BZ1021" i="1"/>
  <c r="BZ1022" i="1"/>
  <c r="BZ1023" i="1"/>
  <c r="BZ1024" i="1"/>
  <c r="BZ1025" i="1"/>
  <c r="BZ1026" i="1"/>
  <c r="BZ1027" i="1"/>
  <c r="BZ1028" i="1"/>
  <c r="BZ1029" i="1"/>
  <c r="BZ1030" i="1"/>
  <c r="BZ1031" i="1"/>
  <c r="BZ1032" i="1"/>
  <c r="BZ1033" i="1"/>
  <c r="BZ1034" i="1"/>
  <c r="BZ1035" i="1"/>
  <c r="BZ1036" i="1"/>
  <c r="BZ1037" i="1"/>
  <c r="BZ1038" i="1"/>
  <c r="BZ1039" i="1"/>
  <c r="BZ1040" i="1"/>
  <c r="BZ1041" i="1"/>
  <c r="BZ1042" i="1"/>
  <c r="BZ1043" i="1"/>
  <c r="BZ1044" i="1"/>
  <c r="BZ1045" i="1"/>
  <c r="BZ1046" i="1"/>
  <c r="BZ1047" i="1"/>
  <c r="BZ1048" i="1"/>
  <c r="BZ1049" i="1"/>
  <c r="BZ1050" i="1"/>
  <c r="BZ1051" i="1"/>
  <c r="BZ1052" i="1"/>
  <c r="BZ1053" i="1"/>
  <c r="BZ1054" i="1"/>
  <c r="BZ1055" i="1"/>
  <c r="BZ1056" i="1"/>
  <c r="BZ1057" i="1"/>
  <c r="BZ1058" i="1"/>
  <c r="BZ1059" i="1"/>
  <c r="BZ1060" i="1"/>
  <c r="BZ1061" i="1"/>
  <c r="BZ1062" i="1"/>
  <c r="BZ1063" i="1"/>
  <c r="BZ1064" i="1"/>
  <c r="BZ1065" i="1"/>
  <c r="BZ1066" i="1"/>
  <c r="BZ1067" i="1"/>
  <c r="BZ1068" i="1"/>
  <c r="BZ1069" i="1"/>
  <c r="BZ1070" i="1"/>
  <c r="BZ1071" i="1"/>
  <c r="BZ1072" i="1"/>
  <c r="BZ1073" i="1"/>
  <c r="BZ1074" i="1"/>
  <c r="BZ1075" i="1"/>
  <c r="BZ1076" i="1"/>
  <c r="BZ1077" i="1"/>
  <c r="BZ1078" i="1"/>
  <c r="BZ1079" i="1"/>
  <c r="BZ1080" i="1"/>
  <c r="BZ1081" i="1"/>
  <c r="BZ1082" i="1"/>
  <c r="BZ1083" i="1"/>
  <c r="BZ1084" i="1"/>
  <c r="BZ1085" i="1"/>
  <c r="BZ1086" i="1"/>
  <c r="BZ1087" i="1"/>
  <c r="BZ1088" i="1"/>
  <c r="BZ1089" i="1"/>
  <c r="BZ1090" i="1"/>
  <c r="BZ1091" i="1"/>
  <c r="BZ1092" i="1"/>
  <c r="BZ1093" i="1"/>
  <c r="BZ1094" i="1"/>
  <c r="BZ1095" i="1"/>
  <c r="BZ1096" i="1"/>
  <c r="BZ1097" i="1"/>
  <c r="BZ1098" i="1"/>
  <c r="BZ1099" i="1"/>
  <c r="BZ1100" i="1"/>
  <c r="BZ1101" i="1"/>
  <c r="BZ1102" i="1"/>
  <c r="BZ1103" i="1"/>
  <c r="BZ1104" i="1"/>
  <c r="BZ1105" i="1"/>
  <c r="BZ1106" i="1"/>
  <c r="BZ1107" i="1"/>
  <c r="BZ1108" i="1"/>
  <c r="BZ1109" i="1"/>
  <c r="BZ1110" i="1"/>
  <c r="BZ1111" i="1"/>
  <c r="BZ1112" i="1"/>
  <c r="BZ1113" i="1"/>
  <c r="BZ1114" i="1"/>
  <c r="BZ1115" i="1"/>
  <c r="BZ1116" i="1"/>
  <c r="BZ1117" i="1"/>
  <c r="BZ1118" i="1"/>
  <c r="BZ1119" i="1"/>
  <c r="BY1118" i="1"/>
  <c r="BX28" i="1"/>
  <c r="BY28" i="1" s="1"/>
  <c r="BX32" i="1"/>
  <c r="BY32" i="1" s="1"/>
  <c r="BX60" i="1"/>
  <c r="BY60" i="1" s="1"/>
  <c r="BX64" i="1"/>
  <c r="BY64" i="1" s="1"/>
  <c r="BX92" i="1"/>
  <c r="BY92" i="1" s="1"/>
  <c r="BX96" i="1"/>
  <c r="BY96" i="1" s="1"/>
  <c r="BX124" i="1"/>
  <c r="BY124" i="1" s="1"/>
  <c r="BX128" i="1"/>
  <c r="BY128" i="1" s="1"/>
  <c r="BX156" i="1"/>
  <c r="BY156" i="1" s="1"/>
  <c r="BX160" i="1"/>
  <c r="BY160" i="1" s="1"/>
  <c r="BX188" i="1"/>
  <c r="BY188" i="1" s="1"/>
  <c r="BX192" i="1"/>
  <c r="BY192" i="1" s="1"/>
  <c r="BX220" i="1"/>
  <c r="BY220" i="1" s="1"/>
  <c r="BX224" i="1"/>
  <c r="BY224" i="1" s="1"/>
  <c r="BX256" i="1"/>
  <c r="BY256" i="1" s="1"/>
  <c r="BX296" i="1"/>
  <c r="BY296" i="1" s="1"/>
  <c r="BX300" i="1"/>
  <c r="BY300" i="1" s="1"/>
  <c r="BX328" i="1"/>
  <c r="BY328" i="1" s="1"/>
  <c r="BX332" i="1"/>
  <c r="BY332" i="1" s="1"/>
  <c r="BX368" i="1"/>
  <c r="BY368" i="1" s="1"/>
  <c r="BX408" i="1"/>
  <c r="BY408" i="1" s="1"/>
  <c r="BX432" i="1"/>
  <c r="BY432" i="1" s="1"/>
  <c r="BX472" i="1"/>
  <c r="BY472" i="1" s="1"/>
  <c r="BX496" i="1"/>
  <c r="BY496" i="1" s="1"/>
  <c r="BX536" i="1"/>
  <c r="BY536" i="1" s="1"/>
  <c r="BX560" i="1"/>
  <c r="BY560" i="1" s="1"/>
  <c r="BX596" i="1"/>
  <c r="BY596" i="1" s="1"/>
  <c r="BX620" i="1"/>
  <c r="BY620" i="1" s="1"/>
  <c r="BX624" i="1"/>
  <c r="BY624" i="1" s="1"/>
  <c r="BX644" i="1"/>
  <c r="BY644" i="1" s="1"/>
  <c r="BX648" i="1"/>
  <c r="BY648" i="1" s="1"/>
  <c r="BX668" i="1"/>
  <c r="BY668" i="1" s="1"/>
  <c r="BX672" i="1"/>
  <c r="BY672" i="1" s="1"/>
  <c r="BX688" i="1"/>
  <c r="BY688" i="1" s="1"/>
  <c r="BX692" i="1"/>
  <c r="BY692" i="1" s="1"/>
  <c r="BX716" i="1"/>
  <c r="BY716" i="1" s="1"/>
  <c r="BX740" i="1"/>
  <c r="BY740" i="1" s="1"/>
  <c r="BX752" i="1"/>
  <c r="BY752" i="1" s="1"/>
  <c r="BX768" i="1"/>
  <c r="BY768" i="1" s="1"/>
  <c r="BX776" i="1"/>
  <c r="BY776" i="1" s="1"/>
  <c r="BX780" i="1"/>
  <c r="BY780" i="1" s="1"/>
  <c r="BX788" i="1"/>
  <c r="BY788" i="1" s="1"/>
  <c r="BX800" i="1"/>
  <c r="BY800" i="1" s="1"/>
  <c r="BX808" i="1"/>
  <c r="BY808" i="1" s="1"/>
  <c r="BX812" i="1"/>
  <c r="BY812" i="1" s="1"/>
  <c r="BX820" i="1"/>
  <c r="BY820" i="1" s="1"/>
  <c r="BX832" i="1"/>
  <c r="BY832" i="1" s="1"/>
  <c r="BX840" i="1"/>
  <c r="BY840" i="1" s="1"/>
  <c r="BX844" i="1"/>
  <c r="BY844" i="1" s="1"/>
  <c r="BX852" i="1"/>
  <c r="BY852" i="1" s="1"/>
  <c r="BX864" i="1"/>
  <c r="BY864" i="1" s="1"/>
  <c r="BX883" i="1"/>
  <c r="BY883" i="1" s="1"/>
  <c r="BX884" i="1"/>
  <c r="BY884" i="1" s="1"/>
  <c r="BX895" i="1"/>
  <c r="BY895" i="1" s="1"/>
  <c r="BX904" i="1"/>
  <c r="BY904" i="1" s="1"/>
  <c r="BX908" i="1"/>
  <c r="BY908" i="1" s="1"/>
  <c r="BX912" i="1"/>
  <c r="BY912" i="1" s="1"/>
  <c r="BX915" i="1"/>
  <c r="BY915" i="1" s="1"/>
  <c r="BX921" i="1"/>
  <c r="BY921" i="1" s="1"/>
  <c r="BX924" i="1"/>
  <c r="BY924" i="1" s="1"/>
  <c r="BX931" i="1"/>
  <c r="BY931" i="1" s="1"/>
  <c r="BX932" i="1"/>
  <c r="BY932" i="1" s="1"/>
  <c r="BX943" i="1"/>
  <c r="BY943" i="1" s="1"/>
  <c r="BX984" i="1"/>
  <c r="BY984" i="1" s="1"/>
  <c r="BX1016" i="1"/>
  <c r="BY1016" i="1" s="1"/>
  <c r="BX1048" i="1"/>
  <c r="BY1048" i="1" s="1"/>
  <c r="BX1080" i="1"/>
  <c r="BY1080" i="1" s="1"/>
  <c r="BX1112" i="1"/>
  <c r="BY1112" i="1" s="1"/>
  <c r="BX2" i="1"/>
  <c r="BW3" i="1"/>
  <c r="BX3" i="1" s="1"/>
  <c r="BY3" i="1" s="1"/>
  <c r="BW4" i="1"/>
  <c r="BX4" i="1" s="1"/>
  <c r="BY4" i="1" s="1"/>
  <c r="BW5" i="1"/>
  <c r="BX5" i="1" s="1"/>
  <c r="BY5" i="1" s="1"/>
  <c r="BW6" i="1"/>
  <c r="BX6" i="1" s="1"/>
  <c r="BY6" i="1" s="1"/>
  <c r="BW7" i="1"/>
  <c r="BX7" i="1" s="1"/>
  <c r="BY7" i="1" s="1"/>
  <c r="BW8" i="1"/>
  <c r="BX8" i="1" s="1"/>
  <c r="BY8" i="1" s="1"/>
  <c r="BW9" i="1"/>
  <c r="BX9" i="1" s="1"/>
  <c r="BY9" i="1" s="1"/>
  <c r="BW10" i="1"/>
  <c r="BX10" i="1" s="1"/>
  <c r="BY10" i="1" s="1"/>
  <c r="BW11" i="1"/>
  <c r="BX11" i="1" s="1"/>
  <c r="BY11" i="1" s="1"/>
  <c r="BW12" i="1"/>
  <c r="BX12" i="1" s="1"/>
  <c r="BY12" i="1" s="1"/>
  <c r="BW13" i="1"/>
  <c r="BX13" i="1" s="1"/>
  <c r="BY13" i="1" s="1"/>
  <c r="BW14" i="1"/>
  <c r="BX14" i="1" s="1"/>
  <c r="BY14" i="1" s="1"/>
  <c r="BW15" i="1"/>
  <c r="BX15" i="1" s="1"/>
  <c r="BY15" i="1" s="1"/>
  <c r="BW16" i="1"/>
  <c r="BX16" i="1" s="1"/>
  <c r="BY16" i="1" s="1"/>
  <c r="BW17" i="1"/>
  <c r="BX17" i="1" s="1"/>
  <c r="BY17" i="1" s="1"/>
  <c r="BW18" i="1"/>
  <c r="BX18" i="1" s="1"/>
  <c r="BY18" i="1" s="1"/>
  <c r="BW19" i="1"/>
  <c r="BX19" i="1" s="1"/>
  <c r="BY19" i="1" s="1"/>
  <c r="BW20" i="1"/>
  <c r="BX20" i="1" s="1"/>
  <c r="BY20" i="1" s="1"/>
  <c r="BW21" i="1"/>
  <c r="BX21" i="1" s="1"/>
  <c r="BY21" i="1" s="1"/>
  <c r="BW22" i="1"/>
  <c r="BX22" i="1" s="1"/>
  <c r="BY22" i="1" s="1"/>
  <c r="BW23" i="1"/>
  <c r="BX23" i="1" s="1"/>
  <c r="BY23" i="1" s="1"/>
  <c r="BW24" i="1"/>
  <c r="BX24" i="1" s="1"/>
  <c r="BY24" i="1" s="1"/>
  <c r="BW25" i="1"/>
  <c r="BX25" i="1" s="1"/>
  <c r="BY25" i="1" s="1"/>
  <c r="BW26" i="1"/>
  <c r="BX26" i="1" s="1"/>
  <c r="BY26" i="1" s="1"/>
  <c r="BW27" i="1"/>
  <c r="BX27" i="1" s="1"/>
  <c r="BY27" i="1" s="1"/>
  <c r="BW28" i="1"/>
  <c r="BW29" i="1"/>
  <c r="BX29" i="1" s="1"/>
  <c r="BY29" i="1" s="1"/>
  <c r="BW30" i="1"/>
  <c r="BX30" i="1" s="1"/>
  <c r="BY30" i="1" s="1"/>
  <c r="BW31" i="1"/>
  <c r="BX31" i="1" s="1"/>
  <c r="BY31" i="1" s="1"/>
  <c r="BW32" i="1"/>
  <c r="BW33" i="1"/>
  <c r="BX33" i="1" s="1"/>
  <c r="BY33" i="1" s="1"/>
  <c r="BW34" i="1"/>
  <c r="BX34" i="1" s="1"/>
  <c r="BY34" i="1" s="1"/>
  <c r="BW35" i="1"/>
  <c r="BX35" i="1" s="1"/>
  <c r="BY35" i="1" s="1"/>
  <c r="BW36" i="1"/>
  <c r="BX36" i="1" s="1"/>
  <c r="BY36" i="1" s="1"/>
  <c r="BW37" i="1"/>
  <c r="BX37" i="1" s="1"/>
  <c r="BY37" i="1" s="1"/>
  <c r="BW38" i="1"/>
  <c r="BX38" i="1" s="1"/>
  <c r="BY38" i="1" s="1"/>
  <c r="BW39" i="1"/>
  <c r="BX39" i="1" s="1"/>
  <c r="BY39" i="1" s="1"/>
  <c r="BW40" i="1"/>
  <c r="BX40" i="1" s="1"/>
  <c r="BY40" i="1" s="1"/>
  <c r="BW41" i="1"/>
  <c r="BX41" i="1" s="1"/>
  <c r="BY41" i="1" s="1"/>
  <c r="BW42" i="1"/>
  <c r="BX42" i="1" s="1"/>
  <c r="BY42" i="1" s="1"/>
  <c r="BW43" i="1"/>
  <c r="BX43" i="1" s="1"/>
  <c r="BY43" i="1" s="1"/>
  <c r="BW44" i="1"/>
  <c r="BX44" i="1" s="1"/>
  <c r="BY44" i="1" s="1"/>
  <c r="BW45" i="1"/>
  <c r="BX45" i="1" s="1"/>
  <c r="BY45" i="1" s="1"/>
  <c r="BW46" i="1"/>
  <c r="BX46" i="1" s="1"/>
  <c r="BY46" i="1" s="1"/>
  <c r="BW47" i="1"/>
  <c r="BX47" i="1" s="1"/>
  <c r="BY47" i="1" s="1"/>
  <c r="BW48" i="1"/>
  <c r="BX48" i="1" s="1"/>
  <c r="BY48" i="1" s="1"/>
  <c r="BW49" i="1"/>
  <c r="BX49" i="1" s="1"/>
  <c r="BY49" i="1" s="1"/>
  <c r="BW50" i="1"/>
  <c r="BX50" i="1" s="1"/>
  <c r="BY50" i="1" s="1"/>
  <c r="BW51" i="1"/>
  <c r="BX51" i="1" s="1"/>
  <c r="BY51" i="1" s="1"/>
  <c r="BW52" i="1"/>
  <c r="BX52" i="1" s="1"/>
  <c r="BY52" i="1" s="1"/>
  <c r="BW53" i="1"/>
  <c r="BX53" i="1" s="1"/>
  <c r="BY53" i="1" s="1"/>
  <c r="BW54" i="1"/>
  <c r="BX54" i="1" s="1"/>
  <c r="BY54" i="1" s="1"/>
  <c r="BW55" i="1"/>
  <c r="BX55" i="1" s="1"/>
  <c r="BY55" i="1" s="1"/>
  <c r="BW56" i="1"/>
  <c r="BX56" i="1" s="1"/>
  <c r="BY56" i="1" s="1"/>
  <c r="BW57" i="1"/>
  <c r="BX57" i="1" s="1"/>
  <c r="BY57" i="1" s="1"/>
  <c r="BW58" i="1"/>
  <c r="BX58" i="1" s="1"/>
  <c r="BY58" i="1" s="1"/>
  <c r="BW59" i="1"/>
  <c r="BX59" i="1" s="1"/>
  <c r="BY59" i="1" s="1"/>
  <c r="BW60" i="1"/>
  <c r="BW61" i="1"/>
  <c r="BX61" i="1" s="1"/>
  <c r="BY61" i="1" s="1"/>
  <c r="BW62" i="1"/>
  <c r="BX62" i="1" s="1"/>
  <c r="BY62" i="1" s="1"/>
  <c r="BW63" i="1"/>
  <c r="BX63" i="1" s="1"/>
  <c r="BY63" i="1" s="1"/>
  <c r="BW64" i="1"/>
  <c r="BW65" i="1"/>
  <c r="BX65" i="1" s="1"/>
  <c r="BY65" i="1" s="1"/>
  <c r="BW66" i="1"/>
  <c r="BX66" i="1" s="1"/>
  <c r="BY66" i="1" s="1"/>
  <c r="BW67" i="1"/>
  <c r="BX67" i="1" s="1"/>
  <c r="BY67" i="1" s="1"/>
  <c r="BW68" i="1"/>
  <c r="BX68" i="1" s="1"/>
  <c r="BY68" i="1" s="1"/>
  <c r="BW69" i="1"/>
  <c r="BX69" i="1" s="1"/>
  <c r="BY69" i="1" s="1"/>
  <c r="BW70" i="1"/>
  <c r="BX70" i="1" s="1"/>
  <c r="BY70" i="1" s="1"/>
  <c r="BW71" i="1"/>
  <c r="BX71" i="1" s="1"/>
  <c r="BY71" i="1" s="1"/>
  <c r="BW72" i="1"/>
  <c r="BX72" i="1" s="1"/>
  <c r="BY72" i="1" s="1"/>
  <c r="BW73" i="1"/>
  <c r="BX73" i="1" s="1"/>
  <c r="BY73" i="1" s="1"/>
  <c r="BW74" i="1"/>
  <c r="BX74" i="1" s="1"/>
  <c r="BY74" i="1" s="1"/>
  <c r="BW75" i="1"/>
  <c r="BX75" i="1" s="1"/>
  <c r="BY75" i="1" s="1"/>
  <c r="BW76" i="1"/>
  <c r="BX76" i="1" s="1"/>
  <c r="BY76" i="1" s="1"/>
  <c r="BW77" i="1"/>
  <c r="BX77" i="1" s="1"/>
  <c r="BY77" i="1" s="1"/>
  <c r="BW78" i="1"/>
  <c r="BX78" i="1" s="1"/>
  <c r="BY78" i="1" s="1"/>
  <c r="BW79" i="1"/>
  <c r="BX79" i="1" s="1"/>
  <c r="BY79" i="1" s="1"/>
  <c r="BW80" i="1"/>
  <c r="BX80" i="1" s="1"/>
  <c r="BY80" i="1" s="1"/>
  <c r="BW81" i="1"/>
  <c r="BX81" i="1" s="1"/>
  <c r="BY81" i="1" s="1"/>
  <c r="BW82" i="1"/>
  <c r="BX82" i="1" s="1"/>
  <c r="BY82" i="1" s="1"/>
  <c r="BW83" i="1"/>
  <c r="BX83" i="1" s="1"/>
  <c r="BY83" i="1" s="1"/>
  <c r="BW84" i="1"/>
  <c r="BX84" i="1" s="1"/>
  <c r="BY84" i="1" s="1"/>
  <c r="BW85" i="1"/>
  <c r="BX85" i="1" s="1"/>
  <c r="BY85" i="1" s="1"/>
  <c r="BW86" i="1"/>
  <c r="BX86" i="1" s="1"/>
  <c r="BY86" i="1" s="1"/>
  <c r="BW87" i="1"/>
  <c r="BX87" i="1" s="1"/>
  <c r="BY87" i="1" s="1"/>
  <c r="BW88" i="1"/>
  <c r="BX88" i="1" s="1"/>
  <c r="BY88" i="1" s="1"/>
  <c r="BW89" i="1"/>
  <c r="BX89" i="1" s="1"/>
  <c r="BY89" i="1" s="1"/>
  <c r="BW90" i="1"/>
  <c r="BX90" i="1" s="1"/>
  <c r="BY90" i="1" s="1"/>
  <c r="BW91" i="1"/>
  <c r="BX91" i="1" s="1"/>
  <c r="BY91" i="1" s="1"/>
  <c r="BW92" i="1"/>
  <c r="BW93" i="1"/>
  <c r="BX93" i="1" s="1"/>
  <c r="BY93" i="1" s="1"/>
  <c r="BW94" i="1"/>
  <c r="BX94" i="1" s="1"/>
  <c r="BY94" i="1" s="1"/>
  <c r="BW95" i="1"/>
  <c r="BX95" i="1" s="1"/>
  <c r="BY95" i="1" s="1"/>
  <c r="BW96" i="1"/>
  <c r="BW97" i="1"/>
  <c r="BX97" i="1" s="1"/>
  <c r="BY97" i="1" s="1"/>
  <c r="BW98" i="1"/>
  <c r="BX98" i="1" s="1"/>
  <c r="BY98" i="1" s="1"/>
  <c r="BW99" i="1"/>
  <c r="BX99" i="1" s="1"/>
  <c r="BY99" i="1" s="1"/>
  <c r="BW100" i="1"/>
  <c r="BX100" i="1" s="1"/>
  <c r="BY100" i="1" s="1"/>
  <c r="BW101" i="1"/>
  <c r="BX101" i="1" s="1"/>
  <c r="BY101" i="1" s="1"/>
  <c r="BW102" i="1"/>
  <c r="BX102" i="1" s="1"/>
  <c r="BY102" i="1" s="1"/>
  <c r="BW103" i="1"/>
  <c r="BX103" i="1" s="1"/>
  <c r="BY103" i="1" s="1"/>
  <c r="BW104" i="1"/>
  <c r="BX104" i="1" s="1"/>
  <c r="BY104" i="1" s="1"/>
  <c r="BW105" i="1"/>
  <c r="BX105" i="1" s="1"/>
  <c r="BY105" i="1" s="1"/>
  <c r="BW106" i="1"/>
  <c r="BX106" i="1" s="1"/>
  <c r="BY106" i="1" s="1"/>
  <c r="BW107" i="1"/>
  <c r="BX107" i="1" s="1"/>
  <c r="BY107" i="1" s="1"/>
  <c r="BW108" i="1"/>
  <c r="BX108" i="1" s="1"/>
  <c r="BY108" i="1" s="1"/>
  <c r="BW109" i="1"/>
  <c r="BX109" i="1" s="1"/>
  <c r="BY109" i="1" s="1"/>
  <c r="BW110" i="1"/>
  <c r="BX110" i="1" s="1"/>
  <c r="BY110" i="1" s="1"/>
  <c r="BW111" i="1"/>
  <c r="BX111" i="1" s="1"/>
  <c r="BY111" i="1" s="1"/>
  <c r="BW112" i="1"/>
  <c r="BX112" i="1" s="1"/>
  <c r="BY112" i="1" s="1"/>
  <c r="BW113" i="1"/>
  <c r="BX113" i="1" s="1"/>
  <c r="BY113" i="1" s="1"/>
  <c r="BW114" i="1"/>
  <c r="BX114" i="1" s="1"/>
  <c r="BY114" i="1" s="1"/>
  <c r="BW115" i="1"/>
  <c r="BX115" i="1" s="1"/>
  <c r="BY115" i="1" s="1"/>
  <c r="BW116" i="1"/>
  <c r="BX116" i="1" s="1"/>
  <c r="BY116" i="1" s="1"/>
  <c r="BW117" i="1"/>
  <c r="BX117" i="1" s="1"/>
  <c r="BY117" i="1" s="1"/>
  <c r="BW118" i="1"/>
  <c r="BX118" i="1" s="1"/>
  <c r="BY118" i="1" s="1"/>
  <c r="BW119" i="1"/>
  <c r="BX119" i="1" s="1"/>
  <c r="BY119" i="1" s="1"/>
  <c r="BW120" i="1"/>
  <c r="BX120" i="1" s="1"/>
  <c r="BY120" i="1" s="1"/>
  <c r="BW121" i="1"/>
  <c r="BX121" i="1" s="1"/>
  <c r="BY121" i="1" s="1"/>
  <c r="BW122" i="1"/>
  <c r="BX122" i="1" s="1"/>
  <c r="BY122" i="1" s="1"/>
  <c r="BW123" i="1"/>
  <c r="BX123" i="1" s="1"/>
  <c r="BY123" i="1" s="1"/>
  <c r="BW124" i="1"/>
  <c r="BW125" i="1"/>
  <c r="BX125" i="1" s="1"/>
  <c r="BY125" i="1" s="1"/>
  <c r="BW126" i="1"/>
  <c r="BX126" i="1" s="1"/>
  <c r="BY126" i="1" s="1"/>
  <c r="BW127" i="1"/>
  <c r="BX127" i="1" s="1"/>
  <c r="BY127" i="1" s="1"/>
  <c r="BW128" i="1"/>
  <c r="BW129" i="1"/>
  <c r="BX129" i="1" s="1"/>
  <c r="BY129" i="1" s="1"/>
  <c r="BW130" i="1"/>
  <c r="BX130" i="1" s="1"/>
  <c r="BY130" i="1" s="1"/>
  <c r="BW131" i="1"/>
  <c r="BX131" i="1" s="1"/>
  <c r="BY131" i="1" s="1"/>
  <c r="BW132" i="1"/>
  <c r="BX132" i="1" s="1"/>
  <c r="BY132" i="1" s="1"/>
  <c r="BW133" i="1"/>
  <c r="BX133" i="1" s="1"/>
  <c r="BY133" i="1" s="1"/>
  <c r="BW134" i="1"/>
  <c r="BX134" i="1" s="1"/>
  <c r="BY134" i="1" s="1"/>
  <c r="BW135" i="1"/>
  <c r="BX135" i="1" s="1"/>
  <c r="BY135" i="1" s="1"/>
  <c r="BW136" i="1"/>
  <c r="BX136" i="1" s="1"/>
  <c r="BY136" i="1" s="1"/>
  <c r="BW137" i="1"/>
  <c r="BX137" i="1" s="1"/>
  <c r="BY137" i="1" s="1"/>
  <c r="BW138" i="1"/>
  <c r="BX138" i="1" s="1"/>
  <c r="BY138" i="1" s="1"/>
  <c r="BW139" i="1"/>
  <c r="BX139" i="1" s="1"/>
  <c r="BY139" i="1" s="1"/>
  <c r="BW140" i="1"/>
  <c r="BX140" i="1" s="1"/>
  <c r="BY140" i="1" s="1"/>
  <c r="BW141" i="1"/>
  <c r="BX141" i="1" s="1"/>
  <c r="BY141" i="1" s="1"/>
  <c r="BW142" i="1"/>
  <c r="BX142" i="1" s="1"/>
  <c r="BY142" i="1" s="1"/>
  <c r="BW143" i="1"/>
  <c r="BX143" i="1" s="1"/>
  <c r="BY143" i="1" s="1"/>
  <c r="BW144" i="1"/>
  <c r="BX144" i="1" s="1"/>
  <c r="BY144" i="1" s="1"/>
  <c r="BW145" i="1"/>
  <c r="BX145" i="1" s="1"/>
  <c r="BY145" i="1" s="1"/>
  <c r="BW146" i="1"/>
  <c r="BX146" i="1" s="1"/>
  <c r="BY146" i="1" s="1"/>
  <c r="BW147" i="1"/>
  <c r="BX147" i="1" s="1"/>
  <c r="BY147" i="1" s="1"/>
  <c r="BW148" i="1"/>
  <c r="BX148" i="1" s="1"/>
  <c r="BY148" i="1" s="1"/>
  <c r="BW149" i="1"/>
  <c r="BX149" i="1" s="1"/>
  <c r="BY149" i="1" s="1"/>
  <c r="BW150" i="1"/>
  <c r="BX150" i="1" s="1"/>
  <c r="BY150" i="1" s="1"/>
  <c r="BW151" i="1"/>
  <c r="BX151" i="1" s="1"/>
  <c r="BY151" i="1" s="1"/>
  <c r="BW152" i="1"/>
  <c r="BX152" i="1" s="1"/>
  <c r="BY152" i="1" s="1"/>
  <c r="BW153" i="1"/>
  <c r="BX153" i="1" s="1"/>
  <c r="BY153" i="1" s="1"/>
  <c r="BW154" i="1"/>
  <c r="BX154" i="1" s="1"/>
  <c r="BY154" i="1" s="1"/>
  <c r="BW155" i="1"/>
  <c r="BX155" i="1" s="1"/>
  <c r="BY155" i="1" s="1"/>
  <c r="BW156" i="1"/>
  <c r="BW157" i="1"/>
  <c r="BX157" i="1" s="1"/>
  <c r="BY157" i="1" s="1"/>
  <c r="BW158" i="1"/>
  <c r="BX158" i="1" s="1"/>
  <c r="BY158" i="1" s="1"/>
  <c r="BW159" i="1"/>
  <c r="BX159" i="1" s="1"/>
  <c r="BY159" i="1" s="1"/>
  <c r="BW160" i="1"/>
  <c r="BW161" i="1"/>
  <c r="BX161" i="1" s="1"/>
  <c r="BY161" i="1" s="1"/>
  <c r="BW162" i="1"/>
  <c r="BX162" i="1" s="1"/>
  <c r="BY162" i="1" s="1"/>
  <c r="BW163" i="1"/>
  <c r="BX163" i="1" s="1"/>
  <c r="BY163" i="1" s="1"/>
  <c r="BW164" i="1"/>
  <c r="BX164" i="1" s="1"/>
  <c r="BY164" i="1" s="1"/>
  <c r="BW165" i="1"/>
  <c r="BX165" i="1" s="1"/>
  <c r="BY165" i="1" s="1"/>
  <c r="BW166" i="1"/>
  <c r="BX166" i="1" s="1"/>
  <c r="BY166" i="1" s="1"/>
  <c r="BW167" i="1"/>
  <c r="BX167" i="1" s="1"/>
  <c r="BY167" i="1" s="1"/>
  <c r="BW168" i="1"/>
  <c r="BX168" i="1" s="1"/>
  <c r="BY168" i="1" s="1"/>
  <c r="BW169" i="1"/>
  <c r="BX169" i="1" s="1"/>
  <c r="BY169" i="1" s="1"/>
  <c r="BW170" i="1"/>
  <c r="BX170" i="1" s="1"/>
  <c r="BY170" i="1" s="1"/>
  <c r="BW171" i="1"/>
  <c r="BX171" i="1" s="1"/>
  <c r="BY171" i="1" s="1"/>
  <c r="BW172" i="1"/>
  <c r="BX172" i="1" s="1"/>
  <c r="BY172" i="1" s="1"/>
  <c r="BW173" i="1"/>
  <c r="BX173" i="1" s="1"/>
  <c r="BY173" i="1" s="1"/>
  <c r="BW174" i="1"/>
  <c r="BX174" i="1" s="1"/>
  <c r="BY174" i="1" s="1"/>
  <c r="BW175" i="1"/>
  <c r="BX175" i="1" s="1"/>
  <c r="BY175" i="1" s="1"/>
  <c r="BW176" i="1"/>
  <c r="BX176" i="1" s="1"/>
  <c r="BY176" i="1" s="1"/>
  <c r="BW177" i="1"/>
  <c r="BX177" i="1" s="1"/>
  <c r="BY177" i="1" s="1"/>
  <c r="BW178" i="1"/>
  <c r="BX178" i="1" s="1"/>
  <c r="BY178" i="1" s="1"/>
  <c r="BW179" i="1"/>
  <c r="BX179" i="1" s="1"/>
  <c r="BY179" i="1" s="1"/>
  <c r="BW180" i="1"/>
  <c r="BX180" i="1" s="1"/>
  <c r="BY180" i="1" s="1"/>
  <c r="BW181" i="1"/>
  <c r="BX181" i="1" s="1"/>
  <c r="BY181" i="1" s="1"/>
  <c r="BW182" i="1"/>
  <c r="BX182" i="1" s="1"/>
  <c r="BY182" i="1" s="1"/>
  <c r="BW183" i="1"/>
  <c r="BX183" i="1" s="1"/>
  <c r="BY183" i="1" s="1"/>
  <c r="BW184" i="1"/>
  <c r="BX184" i="1" s="1"/>
  <c r="BY184" i="1" s="1"/>
  <c r="BW185" i="1"/>
  <c r="BX185" i="1" s="1"/>
  <c r="BY185" i="1" s="1"/>
  <c r="BW186" i="1"/>
  <c r="BX186" i="1" s="1"/>
  <c r="BY186" i="1" s="1"/>
  <c r="BW187" i="1"/>
  <c r="BX187" i="1" s="1"/>
  <c r="BY187" i="1" s="1"/>
  <c r="BW188" i="1"/>
  <c r="BW189" i="1"/>
  <c r="BX189" i="1" s="1"/>
  <c r="BY189" i="1" s="1"/>
  <c r="BW190" i="1"/>
  <c r="BX190" i="1" s="1"/>
  <c r="BY190" i="1" s="1"/>
  <c r="BW191" i="1"/>
  <c r="BX191" i="1" s="1"/>
  <c r="BY191" i="1" s="1"/>
  <c r="BW192" i="1"/>
  <c r="BW193" i="1"/>
  <c r="BX193" i="1" s="1"/>
  <c r="BY193" i="1" s="1"/>
  <c r="BW194" i="1"/>
  <c r="BX194" i="1" s="1"/>
  <c r="BY194" i="1" s="1"/>
  <c r="BW195" i="1"/>
  <c r="BX195" i="1" s="1"/>
  <c r="BY195" i="1" s="1"/>
  <c r="BW196" i="1"/>
  <c r="BX196" i="1" s="1"/>
  <c r="BY196" i="1" s="1"/>
  <c r="BW197" i="1"/>
  <c r="BX197" i="1" s="1"/>
  <c r="BY197" i="1" s="1"/>
  <c r="BW198" i="1"/>
  <c r="BX198" i="1" s="1"/>
  <c r="BY198" i="1" s="1"/>
  <c r="BW199" i="1"/>
  <c r="BX199" i="1" s="1"/>
  <c r="BY199" i="1" s="1"/>
  <c r="BW200" i="1"/>
  <c r="BX200" i="1" s="1"/>
  <c r="BY200" i="1" s="1"/>
  <c r="BW201" i="1"/>
  <c r="BX201" i="1" s="1"/>
  <c r="BY201" i="1" s="1"/>
  <c r="BW202" i="1"/>
  <c r="BX202" i="1" s="1"/>
  <c r="BY202" i="1" s="1"/>
  <c r="BW203" i="1"/>
  <c r="BX203" i="1" s="1"/>
  <c r="BY203" i="1" s="1"/>
  <c r="BW204" i="1"/>
  <c r="BX204" i="1" s="1"/>
  <c r="BY204" i="1" s="1"/>
  <c r="BW205" i="1"/>
  <c r="BX205" i="1" s="1"/>
  <c r="BY205" i="1" s="1"/>
  <c r="BW206" i="1"/>
  <c r="BX206" i="1" s="1"/>
  <c r="BY206" i="1" s="1"/>
  <c r="BW207" i="1"/>
  <c r="BX207" i="1" s="1"/>
  <c r="BY207" i="1" s="1"/>
  <c r="BW208" i="1"/>
  <c r="BX208" i="1" s="1"/>
  <c r="BY208" i="1" s="1"/>
  <c r="BW209" i="1"/>
  <c r="BX209" i="1" s="1"/>
  <c r="BY209" i="1" s="1"/>
  <c r="BW210" i="1"/>
  <c r="BX210" i="1" s="1"/>
  <c r="BY210" i="1" s="1"/>
  <c r="BW211" i="1"/>
  <c r="BX211" i="1" s="1"/>
  <c r="BY211" i="1" s="1"/>
  <c r="BW212" i="1"/>
  <c r="BX212" i="1" s="1"/>
  <c r="BY212" i="1" s="1"/>
  <c r="BW213" i="1"/>
  <c r="BX213" i="1" s="1"/>
  <c r="BY213" i="1" s="1"/>
  <c r="BW214" i="1"/>
  <c r="BX214" i="1" s="1"/>
  <c r="BY214" i="1" s="1"/>
  <c r="BW215" i="1"/>
  <c r="BX215" i="1" s="1"/>
  <c r="BY215" i="1" s="1"/>
  <c r="BW216" i="1"/>
  <c r="BX216" i="1" s="1"/>
  <c r="BY216" i="1" s="1"/>
  <c r="BW217" i="1"/>
  <c r="BX217" i="1" s="1"/>
  <c r="BY217" i="1" s="1"/>
  <c r="BW218" i="1"/>
  <c r="BX218" i="1" s="1"/>
  <c r="BY218" i="1" s="1"/>
  <c r="BW219" i="1"/>
  <c r="BX219" i="1" s="1"/>
  <c r="BY219" i="1" s="1"/>
  <c r="BW220" i="1"/>
  <c r="BW221" i="1"/>
  <c r="BX221" i="1" s="1"/>
  <c r="BY221" i="1" s="1"/>
  <c r="BW222" i="1"/>
  <c r="BX222" i="1" s="1"/>
  <c r="BY222" i="1" s="1"/>
  <c r="BW223" i="1"/>
  <c r="BX223" i="1" s="1"/>
  <c r="BY223" i="1" s="1"/>
  <c r="BW224" i="1"/>
  <c r="BW225" i="1"/>
  <c r="BX225" i="1" s="1"/>
  <c r="BY225" i="1" s="1"/>
  <c r="BW226" i="1"/>
  <c r="BX226" i="1" s="1"/>
  <c r="BY226" i="1" s="1"/>
  <c r="BW227" i="1"/>
  <c r="BX227" i="1" s="1"/>
  <c r="BY227" i="1" s="1"/>
  <c r="BW228" i="1"/>
  <c r="BX228" i="1" s="1"/>
  <c r="BY228" i="1" s="1"/>
  <c r="BW229" i="1"/>
  <c r="BX229" i="1" s="1"/>
  <c r="BY229" i="1" s="1"/>
  <c r="BW230" i="1"/>
  <c r="BX230" i="1" s="1"/>
  <c r="BY230" i="1" s="1"/>
  <c r="BW231" i="1"/>
  <c r="BX231" i="1" s="1"/>
  <c r="BY231" i="1" s="1"/>
  <c r="BW232" i="1"/>
  <c r="BX232" i="1" s="1"/>
  <c r="BY232" i="1" s="1"/>
  <c r="BW233" i="1"/>
  <c r="BX233" i="1" s="1"/>
  <c r="BY233" i="1" s="1"/>
  <c r="BW234" i="1"/>
  <c r="BX234" i="1" s="1"/>
  <c r="BY234" i="1" s="1"/>
  <c r="BW235" i="1"/>
  <c r="BX235" i="1" s="1"/>
  <c r="BY235" i="1" s="1"/>
  <c r="BW236" i="1"/>
  <c r="BX236" i="1" s="1"/>
  <c r="BY236" i="1" s="1"/>
  <c r="BW237" i="1"/>
  <c r="BX237" i="1" s="1"/>
  <c r="BY237" i="1" s="1"/>
  <c r="BW238" i="1"/>
  <c r="BX238" i="1" s="1"/>
  <c r="BY238" i="1" s="1"/>
  <c r="BW239" i="1"/>
  <c r="BX239" i="1" s="1"/>
  <c r="BY239" i="1" s="1"/>
  <c r="BW240" i="1"/>
  <c r="BX240" i="1" s="1"/>
  <c r="BY240" i="1" s="1"/>
  <c r="BW241" i="1"/>
  <c r="BX241" i="1" s="1"/>
  <c r="BY241" i="1" s="1"/>
  <c r="BW242" i="1"/>
  <c r="BX242" i="1" s="1"/>
  <c r="BY242" i="1" s="1"/>
  <c r="BW243" i="1"/>
  <c r="BX243" i="1" s="1"/>
  <c r="BY243" i="1" s="1"/>
  <c r="BW244" i="1"/>
  <c r="BX244" i="1" s="1"/>
  <c r="BY244" i="1" s="1"/>
  <c r="BW245" i="1"/>
  <c r="BX245" i="1" s="1"/>
  <c r="BY245" i="1" s="1"/>
  <c r="BW246" i="1"/>
  <c r="BX246" i="1" s="1"/>
  <c r="BY246" i="1" s="1"/>
  <c r="BW247" i="1"/>
  <c r="BX247" i="1" s="1"/>
  <c r="BY247" i="1" s="1"/>
  <c r="BW248" i="1"/>
  <c r="BX248" i="1" s="1"/>
  <c r="BY248" i="1" s="1"/>
  <c r="BW249" i="1"/>
  <c r="BX249" i="1" s="1"/>
  <c r="BY249" i="1" s="1"/>
  <c r="BW250" i="1"/>
  <c r="BX250" i="1" s="1"/>
  <c r="BY250" i="1" s="1"/>
  <c r="BW251" i="1"/>
  <c r="BX251" i="1" s="1"/>
  <c r="BY251" i="1" s="1"/>
  <c r="BW252" i="1"/>
  <c r="BX252" i="1" s="1"/>
  <c r="BY252" i="1" s="1"/>
  <c r="BW253" i="1"/>
  <c r="BX253" i="1" s="1"/>
  <c r="BY253" i="1" s="1"/>
  <c r="BW254" i="1"/>
  <c r="BX254" i="1" s="1"/>
  <c r="BY254" i="1" s="1"/>
  <c r="BW255" i="1"/>
  <c r="BX255" i="1" s="1"/>
  <c r="BY255" i="1" s="1"/>
  <c r="BW256" i="1"/>
  <c r="BW257" i="1"/>
  <c r="BX257" i="1" s="1"/>
  <c r="BY257" i="1" s="1"/>
  <c r="BW258" i="1"/>
  <c r="BX258" i="1" s="1"/>
  <c r="BY258" i="1" s="1"/>
  <c r="BW259" i="1"/>
  <c r="BX259" i="1" s="1"/>
  <c r="BY259" i="1" s="1"/>
  <c r="BW260" i="1"/>
  <c r="BX260" i="1" s="1"/>
  <c r="BY260" i="1" s="1"/>
  <c r="BW261" i="1"/>
  <c r="BX261" i="1" s="1"/>
  <c r="BY261" i="1" s="1"/>
  <c r="BW262" i="1"/>
  <c r="BX262" i="1" s="1"/>
  <c r="BY262" i="1" s="1"/>
  <c r="BW263" i="1"/>
  <c r="BX263" i="1" s="1"/>
  <c r="BY263" i="1" s="1"/>
  <c r="BW264" i="1"/>
  <c r="BX264" i="1" s="1"/>
  <c r="BY264" i="1" s="1"/>
  <c r="BW265" i="1"/>
  <c r="BX265" i="1" s="1"/>
  <c r="BY265" i="1" s="1"/>
  <c r="BW266" i="1"/>
  <c r="BX266" i="1" s="1"/>
  <c r="BY266" i="1" s="1"/>
  <c r="BW267" i="1"/>
  <c r="BX267" i="1" s="1"/>
  <c r="BY267" i="1" s="1"/>
  <c r="BW268" i="1"/>
  <c r="BX268" i="1" s="1"/>
  <c r="BY268" i="1" s="1"/>
  <c r="BW269" i="1"/>
  <c r="BX269" i="1" s="1"/>
  <c r="BY269" i="1" s="1"/>
  <c r="BW270" i="1"/>
  <c r="BX270" i="1" s="1"/>
  <c r="BY270" i="1" s="1"/>
  <c r="BW271" i="1"/>
  <c r="BX271" i="1" s="1"/>
  <c r="BY271" i="1" s="1"/>
  <c r="BW272" i="1"/>
  <c r="BX272" i="1" s="1"/>
  <c r="BY272" i="1" s="1"/>
  <c r="BW273" i="1"/>
  <c r="BX273" i="1" s="1"/>
  <c r="BY273" i="1" s="1"/>
  <c r="BW274" i="1"/>
  <c r="BX274" i="1" s="1"/>
  <c r="BY274" i="1" s="1"/>
  <c r="BW275" i="1"/>
  <c r="BX275" i="1" s="1"/>
  <c r="BY275" i="1" s="1"/>
  <c r="BW276" i="1"/>
  <c r="BX276" i="1" s="1"/>
  <c r="BY276" i="1" s="1"/>
  <c r="BW277" i="1"/>
  <c r="BX277" i="1" s="1"/>
  <c r="BY277" i="1" s="1"/>
  <c r="BW278" i="1"/>
  <c r="BX278" i="1" s="1"/>
  <c r="BY278" i="1" s="1"/>
  <c r="BW279" i="1"/>
  <c r="BX279" i="1" s="1"/>
  <c r="BY279" i="1" s="1"/>
  <c r="BW280" i="1"/>
  <c r="BX280" i="1" s="1"/>
  <c r="BY280" i="1" s="1"/>
  <c r="BW281" i="1"/>
  <c r="BX281" i="1" s="1"/>
  <c r="BY281" i="1" s="1"/>
  <c r="BW282" i="1"/>
  <c r="BX282" i="1" s="1"/>
  <c r="BY282" i="1" s="1"/>
  <c r="BW283" i="1"/>
  <c r="BX283" i="1" s="1"/>
  <c r="BY283" i="1" s="1"/>
  <c r="BW284" i="1"/>
  <c r="BX284" i="1" s="1"/>
  <c r="BY284" i="1" s="1"/>
  <c r="BW285" i="1"/>
  <c r="BX285" i="1" s="1"/>
  <c r="BY285" i="1" s="1"/>
  <c r="BW286" i="1"/>
  <c r="BX286" i="1" s="1"/>
  <c r="BY286" i="1" s="1"/>
  <c r="BW287" i="1"/>
  <c r="BX287" i="1" s="1"/>
  <c r="BY287" i="1" s="1"/>
  <c r="BW288" i="1"/>
  <c r="BX288" i="1" s="1"/>
  <c r="BY288" i="1" s="1"/>
  <c r="BW289" i="1"/>
  <c r="BX289" i="1" s="1"/>
  <c r="BY289" i="1" s="1"/>
  <c r="BW290" i="1"/>
  <c r="BX290" i="1" s="1"/>
  <c r="BY290" i="1" s="1"/>
  <c r="BW291" i="1"/>
  <c r="BX291" i="1" s="1"/>
  <c r="BY291" i="1" s="1"/>
  <c r="BW292" i="1"/>
  <c r="BX292" i="1" s="1"/>
  <c r="BY292" i="1" s="1"/>
  <c r="BW293" i="1"/>
  <c r="BX293" i="1" s="1"/>
  <c r="BY293" i="1" s="1"/>
  <c r="BW294" i="1"/>
  <c r="BX294" i="1" s="1"/>
  <c r="BY294" i="1" s="1"/>
  <c r="BW295" i="1"/>
  <c r="BX295" i="1" s="1"/>
  <c r="BY295" i="1" s="1"/>
  <c r="BW296" i="1"/>
  <c r="BW297" i="1"/>
  <c r="BX297" i="1" s="1"/>
  <c r="BY297" i="1" s="1"/>
  <c r="BW298" i="1"/>
  <c r="BX298" i="1" s="1"/>
  <c r="BY298" i="1" s="1"/>
  <c r="BW299" i="1"/>
  <c r="BX299" i="1" s="1"/>
  <c r="BY299" i="1" s="1"/>
  <c r="BW300" i="1"/>
  <c r="BW301" i="1"/>
  <c r="BX301" i="1" s="1"/>
  <c r="BY301" i="1" s="1"/>
  <c r="BW302" i="1"/>
  <c r="BX302" i="1" s="1"/>
  <c r="BY302" i="1" s="1"/>
  <c r="BW303" i="1"/>
  <c r="BX303" i="1" s="1"/>
  <c r="BY303" i="1" s="1"/>
  <c r="BW304" i="1"/>
  <c r="BX304" i="1" s="1"/>
  <c r="BY304" i="1" s="1"/>
  <c r="BW305" i="1"/>
  <c r="BX305" i="1" s="1"/>
  <c r="BY305" i="1" s="1"/>
  <c r="BW306" i="1"/>
  <c r="BX306" i="1" s="1"/>
  <c r="BY306" i="1" s="1"/>
  <c r="BW307" i="1"/>
  <c r="BX307" i="1" s="1"/>
  <c r="BY307" i="1" s="1"/>
  <c r="BW308" i="1"/>
  <c r="BX308" i="1" s="1"/>
  <c r="BY308" i="1" s="1"/>
  <c r="BW309" i="1"/>
  <c r="BX309" i="1" s="1"/>
  <c r="BY309" i="1" s="1"/>
  <c r="BW310" i="1"/>
  <c r="BX310" i="1" s="1"/>
  <c r="BY310" i="1" s="1"/>
  <c r="BW311" i="1"/>
  <c r="BX311" i="1" s="1"/>
  <c r="BY311" i="1" s="1"/>
  <c r="BW312" i="1"/>
  <c r="BX312" i="1" s="1"/>
  <c r="BY312" i="1" s="1"/>
  <c r="BW313" i="1"/>
  <c r="BX313" i="1" s="1"/>
  <c r="BY313" i="1" s="1"/>
  <c r="BW314" i="1"/>
  <c r="BX314" i="1" s="1"/>
  <c r="BY314" i="1" s="1"/>
  <c r="BW315" i="1"/>
  <c r="BX315" i="1" s="1"/>
  <c r="BY315" i="1" s="1"/>
  <c r="BW316" i="1"/>
  <c r="BX316" i="1" s="1"/>
  <c r="BY316" i="1" s="1"/>
  <c r="BW317" i="1"/>
  <c r="BX317" i="1" s="1"/>
  <c r="BY317" i="1" s="1"/>
  <c r="BW318" i="1"/>
  <c r="BX318" i="1" s="1"/>
  <c r="BY318" i="1" s="1"/>
  <c r="BW319" i="1"/>
  <c r="BX319" i="1" s="1"/>
  <c r="BY319" i="1" s="1"/>
  <c r="BW320" i="1"/>
  <c r="BX320" i="1" s="1"/>
  <c r="BY320" i="1" s="1"/>
  <c r="BW321" i="1"/>
  <c r="BX321" i="1" s="1"/>
  <c r="BY321" i="1" s="1"/>
  <c r="BW322" i="1"/>
  <c r="BX322" i="1" s="1"/>
  <c r="BY322" i="1" s="1"/>
  <c r="BW323" i="1"/>
  <c r="BX323" i="1" s="1"/>
  <c r="BY323" i="1" s="1"/>
  <c r="BW324" i="1"/>
  <c r="BX324" i="1" s="1"/>
  <c r="BY324" i="1" s="1"/>
  <c r="BW325" i="1"/>
  <c r="BX325" i="1" s="1"/>
  <c r="BY325" i="1" s="1"/>
  <c r="BW326" i="1"/>
  <c r="BX326" i="1" s="1"/>
  <c r="BY326" i="1" s="1"/>
  <c r="BW327" i="1"/>
  <c r="BX327" i="1" s="1"/>
  <c r="BY327" i="1" s="1"/>
  <c r="BW328" i="1"/>
  <c r="BW329" i="1"/>
  <c r="BX329" i="1" s="1"/>
  <c r="BY329" i="1" s="1"/>
  <c r="BW330" i="1"/>
  <c r="BX330" i="1" s="1"/>
  <c r="BY330" i="1" s="1"/>
  <c r="BW331" i="1"/>
  <c r="BX331" i="1" s="1"/>
  <c r="BY331" i="1" s="1"/>
  <c r="BW332" i="1"/>
  <c r="BW333" i="1"/>
  <c r="BX333" i="1" s="1"/>
  <c r="BY333" i="1" s="1"/>
  <c r="BW334" i="1"/>
  <c r="BX334" i="1" s="1"/>
  <c r="BY334" i="1" s="1"/>
  <c r="BW335" i="1"/>
  <c r="BX335" i="1" s="1"/>
  <c r="BY335" i="1" s="1"/>
  <c r="BW336" i="1"/>
  <c r="BX336" i="1" s="1"/>
  <c r="BY336" i="1" s="1"/>
  <c r="BW337" i="1"/>
  <c r="BX337" i="1" s="1"/>
  <c r="BY337" i="1" s="1"/>
  <c r="BW338" i="1"/>
  <c r="BX338" i="1" s="1"/>
  <c r="BY338" i="1" s="1"/>
  <c r="BW339" i="1"/>
  <c r="BX339" i="1" s="1"/>
  <c r="BY339" i="1" s="1"/>
  <c r="BW340" i="1"/>
  <c r="BX340" i="1" s="1"/>
  <c r="BY340" i="1" s="1"/>
  <c r="BW341" i="1"/>
  <c r="BX341" i="1" s="1"/>
  <c r="BY341" i="1" s="1"/>
  <c r="BW342" i="1"/>
  <c r="BX342" i="1" s="1"/>
  <c r="BY342" i="1" s="1"/>
  <c r="BW343" i="1"/>
  <c r="BX343" i="1" s="1"/>
  <c r="BY343" i="1" s="1"/>
  <c r="BW344" i="1"/>
  <c r="BX344" i="1" s="1"/>
  <c r="BY344" i="1" s="1"/>
  <c r="BW345" i="1"/>
  <c r="BX345" i="1" s="1"/>
  <c r="BY345" i="1" s="1"/>
  <c r="BW346" i="1"/>
  <c r="BX346" i="1" s="1"/>
  <c r="BY346" i="1" s="1"/>
  <c r="BW347" i="1"/>
  <c r="BX347" i="1" s="1"/>
  <c r="BY347" i="1" s="1"/>
  <c r="BW348" i="1"/>
  <c r="BX348" i="1" s="1"/>
  <c r="BY348" i="1" s="1"/>
  <c r="BW349" i="1"/>
  <c r="BX349" i="1" s="1"/>
  <c r="BY349" i="1" s="1"/>
  <c r="BW350" i="1"/>
  <c r="BX350" i="1" s="1"/>
  <c r="BY350" i="1" s="1"/>
  <c r="BW351" i="1"/>
  <c r="BX351" i="1" s="1"/>
  <c r="BY351" i="1" s="1"/>
  <c r="BW352" i="1"/>
  <c r="BX352" i="1" s="1"/>
  <c r="BY352" i="1" s="1"/>
  <c r="BW353" i="1"/>
  <c r="BX353" i="1" s="1"/>
  <c r="BY353" i="1" s="1"/>
  <c r="BW354" i="1"/>
  <c r="BX354" i="1" s="1"/>
  <c r="BY354" i="1" s="1"/>
  <c r="BW355" i="1"/>
  <c r="BX355" i="1" s="1"/>
  <c r="BY355" i="1" s="1"/>
  <c r="BW356" i="1"/>
  <c r="BX356" i="1" s="1"/>
  <c r="BY356" i="1" s="1"/>
  <c r="BW357" i="1"/>
  <c r="BX357" i="1" s="1"/>
  <c r="BY357" i="1" s="1"/>
  <c r="BW358" i="1"/>
  <c r="BX358" i="1" s="1"/>
  <c r="BY358" i="1" s="1"/>
  <c r="BW359" i="1"/>
  <c r="BX359" i="1" s="1"/>
  <c r="BY359" i="1" s="1"/>
  <c r="BW360" i="1"/>
  <c r="BX360" i="1" s="1"/>
  <c r="BY360" i="1" s="1"/>
  <c r="BW361" i="1"/>
  <c r="BX361" i="1" s="1"/>
  <c r="BY361" i="1" s="1"/>
  <c r="BW362" i="1"/>
  <c r="BX362" i="1" s="1"/>
  <c r="BY362" i="1" s="1"/>
  <c r="BW363" i="1"/>
  <c r="BX363" i="1" s="1"/>
  <c r="BY363" i="1" s="1"/>
  <c r="BW364" i="1"/>
  <c r="BX364" i="1" s="1"/>
  <c r="BY364" i="1" s="1"/>
  <c r="BW365" i="1"/>
  <c r="BX365" i="1" s="1"/>
  <c r="BY365" i="1" s="1"/>
  <c r="BW366" i="1"/>
  <c r="BX366" i="1" s="1"/>
  <c r="BY366" i="1" s="1"/>
  <c r="BW367" i="1"/>
  <c r="BX367" i="1" s="1"/>
  <c r="BY367" i="1" s="1"/>
  <c r="BW368" i="1"/>
  <c r="BW369" i="1"/>
  <c r="BX369" i="1" s="1"/>
  <c r="BY369" i="1" s="1"/>
  <c r="BW370" i="1"/>
  <c r="BX370" i="1" s="1"/>
  <c r="BY370" i="1" s="1"/>
  <c r="BW371" i="1"/>
  <c r="BX371" i="1" s="1"/>
  <c r="BY371" i="1" s="1"/>
  <c r="BW372" i="1"/>
  <c r="BX372" i="1" s="1"/>
  <c r="BY372" i="1" s="1"/>
  <c r="BW373" i="1"/>
  <c r="BX373" i="1" s="1"/>
  <c r="BY373" i="1" s="1"/>
  <c r="BW374" i="1"/>
  <c r="BX374" i="1" s="1"/>
  <c r="BY374" i="1" s="1"/>
  <c r="BW375" i="1"/>
  <c r="BX375" i="1" s="1"/>
  <c r="BY375" i="1" s="1"/>
  <c r="BW376" i="1"/>
  <c r="BX376" i="1" s="1"/>
  <c r="BY376" i="1" s="1"/>
  <c r="BW377" i="1"/>
  <c r="BX377" i="1" s="1"/>
  <c r="BY377" i="1" s="1"/>
  <c r="BW378" i="1"/>
  <c r="BX378" i="1" s="1"/>
  <c r="BY378" i="1" s="1"/>
  <c r="BW379" i="1"/>
  <c r="BX379" i="1" s="1"/>
  <c r="BY379" i="1" s="1"/>
  <c r="BW380" i="1"/>
  <c r="BX380" i="1" s="1"/>
  <c r="BY380" i="1" s="1"/>
  <c r="BW381" i="1"/>
  <c r="BX381" i="1" s="1"/>
  <c r="BY381" i="1" s="1"/>
  <c r="BW382" i="1"/>
  <c r="BX382" i="1" s="1"/>
  <c r="BY382" i="1" s="1"/>
  <c r="BW383" i="1"/>
  <c r="BX383" i="1" s="1"/>
  <c r="BY383" i="1" s="1"/>
  <c r="BW384" i="1"/>
  <c r="BX384" i="1" s="1"/>
  <c r="BY384" i="1" s="1"/>
  <c r="BW385" i="1"/>
  <c r="BX385" i="1" s="1"/>
  <c r="BY385" i="1" s="1"/>
  <c r="BW386" i="1"/>
  <c r="BX386" i="1" s="1"/>
  <c r="BY386" i="1" s="1"/>
  <c r="BW387" i="1"/>
  <c r="BX387" i="1" s="1"/>
  <c r="BY387" i="1" s="1"/>
  <c r="BW388" i="1"/>
  <c r="BX388" i="1" s="1"/>
  <c r="BY388" i="1" s="1"/>
  <c r="BW389" i="1"/>
  <c r="BX389" i="1" s="1"/>
  <c r="BY389" i="1" s="1"/>
  <c r="BW390" i="1"/>
  <c r="BX390" i="1" s="1"/>
  <c r="BY390" i="1" s="1"/>
  <c r="BW391" i="1"/>
  <c r="BX391" i="1" s="1"/>
  <c r="BY391" i="1" s="1"/>
  <c r="BW392" i="1"/>
  <c r="BX392" i="1" s="1"/>
  <c r="BY392" i="1" s="1"/>
  <c r="BW393" i="1"/>
  <c r="BX393" i="1" s="1"/>
  <c r="BY393" i="1" s="1"/>
  <c r="BW394" i="1"/>
  <c r="BX394" i="1" s="1"/>
  <c r="BY394" i="1" s="1"/>
  <c r="BW395" i="1"/>
  <c r="BX395" i="1" s="1"/>
  <c r="BY395" i="1" s="1"/>
  <c r="BW396" i="1"/>
  <c r="BX396" i="1" s="1"/>
  <c r="BY396" i="1" s="1"/>
  <c r="BW397" i="1"/>
  <c r="BX397" i="1" s="1"/>
  <c r="BY397" i="1" s="1"/>
  <c r="BW398" i="1"/>
  <c r="BX398" i="1" s="1"/>
  <c r="BY398" i="1" s="1"/>
  <c r="BW399" i="1"/>
  <c r="BX399" i="1" s="1"/>
  <c r="BY399" i="1" s="1"/>
  <c r="BW400" i="1"/>
  <c r="BX400" i="1" s="1"/>
  <c r="BY400" i="1" s="1"/>
  <c r="BW401" i="1"/>
  <c r="BX401" i="1" s="1"/>
  <c r="BY401" i="1" s="1"/>
  <c r="BW402" i="1"/>
  <c r="BX402" i="1" s="1"/>
  <c r="BY402" i="1" s="1"/>
  <c r="BW403" i="1"/>
  <c r="BX403" i="1" s="1"/>
  <c r="BY403" i="1" s="1"/>
  <c r="BW404" i="1"/>
  <c r="BX404" i="1" s="1"/>
  <c r="BY404" i="1" s="1"/>
  <c r="BW405" i="1"/>
  <c r="BX405" i="1" s="1"/>
  <c r="BY405" i="1" s="1"/>
  <c r="BW406" i="1"/>
  <c r="BX406" i="1" s="1"/>
  <c r="BY406" i="1" s="1"/>
  <c r="BW407" i="1"/>
  <c r="BX407" i="1" s="1"/>
  <c r="BY407" i="1" s="1"/>
  <c r="BW408" i="1"/>
  <c r="BW409" i="1"/>
  <c r="BX409" i="1" s="1"/>
  <c r="BY409" i="1" s="1"/>
  <c r="BW410" i="1"/>
  <c r="BX410" i="1" s="1"/>
  <c r="BY410" i="1" s="1"/>
  <c r="BW411" i="1"/>
  <c r="BX411" i="1" s="1"/>
  <c r="BY411" i="1" s="1"/>
  <c r="BW412" i="1"/>
  <c r="BX412" i="1" s="1"/>
  <c r="BY412" i="1" s="1"/>
  <c r="BW413" i="1"/>
  <c r="BX413" i="1" s="1"/>
  <c r="BY413" i="1" s="1"/>
  <c r="BW414" i="1"/>
  <c r="BX414" i="1" s="1"/>
  <c r="BY414" i="1" s="1"/>
  <c r="BW415" i="1"/>
  <c r="BX415" i="1" s="1"/>
  <c r="BY415" i="1" s="1"/>
  <c r="BW416" i="1"/>
  <c r="BX416" i="1" s="1"/>
  <c r="BY416" i="1" s="1"/>
  <c r="BW417" i="1"/>
  <c r="BX417" i="1" s="1"/>
  <c r="BY417" i="1" s="1"/>
  <c r="BW418" i="1"/>
  <c r="BX418" i="1" s="1"/>
  <c r="BY418" i="1" s="1"/>
  <c r="BW419" i="1"/>
  <c r="BX419" i="1" s="1"/>
  <c r="BY419" i="1" s="1"/>
  <c r="BW420" i="1"/>
  <c r="BX420" i="1" s="1"/>
  <c r="BY420" i="1" s="1"/>
  <c r="BW421" i="1"/>
  <c r="BX421" i="1" s="1"/>
  <c r="BY421" i="1" s="1"/>
  <c r="BW422" i="1"/>
  <c r="BX422" i="1" s="1"/>
  <c r="BY422" i="1" s="1"/>
  <c r="BW423" i="1"/>
  <c r="BX423" i="1" s="1"/>
  <c r="BY423" i="1" s="1"/>
  <c r="BW424" i="1"/>
  <c r="BX424" i="1" s="1"/>
  <c r="BY424" i="1" s="1"/>
  <c r="BW425" i="1"/>
  <c r="BX425" i="1" s="1"/>
  <c r="BY425" i="1" s="1"/>
  <c r="BW426" i="1"/>
  <c r="BX426" i="1" s="1"/>
  <c r="BY426" i="1" s="1"/>
  <c r="BW427" i="1"/>
  <c r="BX427" i="1" s="1"/>
  <c r="BY427" i="1" s="1"/>
  <c r="BW428" i="1"/>
  <c r="BX428" i="1" s="1"/>
  <c r="BY428" i="1" s="1"/>
  <c r="BW429" i="1"/>
  <c r="BX429" i="1" s="1"/>
  <c r="BY429" i="1" s="1"/>
  <c r="BW430" i="1"/>
  <c r="BX430" i="1" s="1"/>
  <c r="BY430" i="1" s="1"/>
  <c r="BW431" i="1"/>
  <c r="BX431" i="1" s="1"/>
  <c r="BY431" i="1" s="1"/>
  <c r="BW432" i="1"/>
  <c r="BW433" i="1"/>
  <c r="BX433" i="1" s="1"/>
  <c r="BY433" i="1" s="1"/>
  <c r="BW434" i="1"/>
  <c r="BX434" i="1" s="1"/>
  <c r="BY434" i="1" s="1"/>
  <c r="BW435" i="1"/>
  <c r="BX435" i="1" s="1"/>
  <c r="BY435" i="1" s="1"/>
  <c r="BW436" i="1"/>
  <c r="BX436" i="1" s="1"/>
  <c r="BY436" i="1" s="1"/>
  <c r="BW437" i="1"/>
  <c r="BX437" i="1" s="1"/>
  <c r="BY437" i="1" s="1"/>
  <c r="BW438" i="1"/>
  <c r="BX438" i="1" s="1"/>
  <c r="BY438" i="1" s="1"/>
  <c r="BW439" i="1"/>
  <c r="BX439" i="1" s="1"/>
  <c r="BY439" i="1" s="1"/>
  <c r="BW440" i="1"/>
  <c r="BX440" i="1" s="1"/>
  <c r="BY440" i="1" s="1"/>
  <c r="BW441" i="1"/>
  <c r="BX441" i="1" s="1"/>
  <c r="BY441" i="1" s="1"/>
  <c r="BW442" i="1"/>
  <c r="BX442" i="1" s="1"/>
  <c r="BY442" i="1" s="1"/>
  <c r="BW443" i="1"/>
  <c r="BX443" i="1" s="1"/>
  <c r="BY443" i="1" s="1"/>
  <c r="BW444" i="1"/>
  <c r="BX444" i="1" s="1"/>
  <c r="BY444" i="1" s="1"/>
  <c r="BW445" i="1"/>
  <c r="BX445" i="1" s="1"/>
  <c r="BY445" i="1" s="1"/>
  <c r="BW446" i="1"/>
  <c r="BX446" i="1" s="1"/>
  <c r="BY446" i="1" s="1"/>
  <c r="BW447" i="1"/>
  <c r="BX447" i="1" s="1"/>
  <c r="BY447" i="1" s="1"/>
  <c r="BW448" i="1"/>
  <c r="BX448" i="1" s="1"/>
  <c r="BY448" i="1" s="1"/>
  <c r="BW449" i="1"/>
  <c r="BX449" i="1" s="1"/>
  <c r="BY449" i="1" s="1"/>
  <c r="BW450" i="1"/>
  <c r="BX450" i="1" s="1"/>
  <c r="BY450" i="1" s="1"/>
  <c r="BW451" i="1"/>
  <c r="BX451" i="1" s="1"/>
  <c r="BY451" i="1" s="1"/>
  <c r="BW452" i="1"/>
  <c r="BX452" i="1" s="1"/>
  <c r="BY452" i="1" s="1"/>
  <c r="BW453" i="1"/>
  <c r="BX453" i="1" s="1"/>
  <c r="BY453" i="1" s="1"/>
  <c r="BW454" i="1"/>
  <c r="BX454" i="1" s="1"/>
  <c r="BY454" i="1" s="1"/>
  <c r="BW455" i="1"/>
  <c r="BX455" i="1" s="1"/>
  <c r="BY455" i="1" s="1"/>
  <c r="BW456" i="1"/>
  <c r="BX456" i="1" s="1"/>
  <c r="BY456" i="1" s="1"/>
  <c r="BW457" i="1"/>
  <c r="BX457" i="1" s="1"/>
  <c r="BY457" i="1" s="1"/>
  <c r="BW458" i="1"/>
  <c r="BX458" i="1" s="1"/>
  <c r="BY458" i="1" s="1"/>
  <c r="BW459" i="1"/>
  <c r="BX459" i="1" s="1"/>
  <c r="BY459" i="1" s="1"/>
  <c r="BW460" i="1"/>
  <c r="BX460" i="1" s="1"/>
  <c r="BY460" i="1" s="1"/>
  <c r="BW461" i="1"/>
  <c r="BX461" i="1" s="1"/>
  <c r="BY461" i="1" s="1"/>
  <c r="BW462" i="1"/>
  <c r="BX462" i="1" s="1"/>
  <c r="BY462" i="1" s="1"/>
  <c r="BW463" i="1"/>
  <c r="BX463" i="1" s="1"/>
  <c r="BY463" i="1" s="1"/>
  <c r="BW464" i="1"/>
  <c r="BX464" i="1" s="1"/>
  <c r="BY464" i="1" s="1"/>
  <c r="BW465" i="1"/>
  <c r="BX465" i="1" s="1"/>
  <c r="BY465" i="1" s="1"/>
  <c r="BW466" i="1"/>
  <c r="BX466" i="1" s="1"/>
  <c r="BY466" i="1" s="1"/>
  <c r="BW467" i="1"/>
  <c r="BX467" i="1" s="1"/>
  <c r="BY467" i="1" s="1"/>
  <c r="BW468" i="1"/>
  <c r="BX468" i="1" s="1"/>
  <c r="BY468" i="1" s="1"/>
  <c r="BW469" i="1"/>
  <c r="BX469" i="1" s="1"/>
  <c r="BY469" i="1" s="1"/>
  <c r="BW470" i="1"/>
  <c r="BX470" i="1" s="1"/>
  <c r="BY470" i="1" s="1"/>
  <c r="BW471" i="1"/>
  <c r="BX471" i="1" s="1"/>
  <c r="BY471" i="1" s="1"/>
  <c r="BW472" i="1"/>
  <c r="BW473" i="1"/>
  <c r="BX473" i="1" s="1"/>
  <c r="BY473" i="1" s="1"/>
  <c r="BW474" i="1"/>
  <c r="BX474" i="1" s="1"/>
  <c r="BY474" i="1" s="1"/>
  <c r="BW475" i="1"/>
  <c r="BX475" i="1" s="1"/>
  <c r="BY475" i="1" s="1"/>
  <c r="BW476" i="1"/>
  <c r="BX476" i="1" s="1"/>
  <c r="BY476" i="1" s="1"/>
  <c r="BW477" i="1"/>
  <c r="BX477" i="1" s="1"/>
  <c r="BY477" i="1" s="1"/>
  <c r="BW478" i="1"/>
  <c r="BX478" i="1" s="1"/>
  <c r="BY478" i="1" s="1"/>
  <c r="BW479" i="1"/>
  <c r="BX479" i="1" s="1"/>
  <c r="BY479" i="1" s="1"/>
  <c r="BW480" i="1"/>
  <c r="BX480" i="1" s="1"/>
  <c r="BY480" i="1" s="1"/>
  <c r="BW481" i="1"/>
  <c r="BX481" i="1" s="1"/>
  <c r="BY481" i="1" s="1"/>
  <c r="BW482" i="1"/>
  <c r="BX482" i="1" s="1"/>
  <c r="BY482" i="1" s="1"/>
  <c r="BW483" i="1"/>
  <c r="BX483" i="1" s="1"/>
  <c r="BY483" i="1" s="1"/>
  <c r="BW484" i="1"/>
  <c r="BX484" i="1" s="1"/>
  <c r="BY484" i="1" s="1"/>
  <c r="BW485" i="1"/>
  <c r="BX485" i="1" s="1"/>
  <c r="BY485" i="1" s="1"/>
  <c r="BW486" i="1"/>
  <c r="BX486" i="1" s="1"/>
  <c r="BY486" i="1" s="1"/>
  <c r="BW487" i="1"/>
  <c r="BX487" i="1" s="1"/>
  <c r="BY487" i="1" s="1"/>
  <c r="BW488" i="1"/>
  <c r="BX488" i="1" s="1"/>
  <c r="BY488" i="1" s="1"/>
  <c r="BW489" i="1"/>
  <c r="BX489" i="1" s="1"/>
  <c r="BY489" i="1" s="1"/>
  <c r="BW490" i="1"/>
  <c r="BX490" i="1" s="1"/>
  <c r="BY490" i="1" s="1"/>
  <c r="BW491" i="1"/>
  <c r="BX491" i="1" s="1"/>
  <c r="BY491" i="1" s="1"/>
  <c r="BW492" i="1"/>
  <c r="BX492" i="1" s="1"/>
  <c r="BY492" i="1" s="1"/>
  <c r="BW493" i="1"/>
  <c r="BX493" i="1" s="1"/>
  <c r="BY493" i="1" s="1"/>
  <c r="BW494" i="1"/>
  <c r="BX494" i="1" s="1"/>
  <c r="BY494" i="1" s="1"/>
  <c r="BW495" i="1"/>
  <c r="BX495" i="1" s="1"/>
  <c r="BY495" i="1" s="1"/>
  <c r="BW496" i="1"/>
  <c r="BW497" i="1"/>
  <c r="BX497" i="1" s="1"/>
  <c r="BY497" i="1" s="1"/>
  <c r="BW498" i="1"/>
  <c r="BX498" i="1" s="1"/>
  <c r="BY498" i="1" s="1"/>
  <c r="BW499" i="1"/>
  <c r="BX499" i="1" s="1"/>
  <c r="BY499" i="1" s="1"/>
  <c r="BW500" i="1"/>
  <c r="BX500" i="1" s="1"/>
  <c r="BY500" i="1" s="1"/>
  <c r="BW501" i="1"/>
  <c r="BX501" i="1" s="1"/>
  <c r="BY501" i="1" s="1"/>
  <c r="BW502" i="1"/>
  <c r="BX502" i="1" s="1"/>
  <c r="BY502" i="1" s="1"/>
  <c r="BW503" i="1"/>
  <c r="BX503" i="1" s="1"/>
  <c r="BY503" i="1" s="1"/>
  <c r="BW504" i="1"/>
  <c r="BX504" i="1" s="1"/>
  <c r="BY504" i="1" s="1"/>
  <c r="BW505" i="1"/>
  <c r="BX505" i="1" s="1"/>
  <c r="BY505" i="1" s="1"/>
  <c r="BW506" i="1"/>
  <c r="BX506" i="1" s="1"/>
  <c r="BY506" i="1" s="1"/>
  <c r="BW507" i="1"/>
  <c r="BX507" i="1" s="1"/>
  <c r="BY507" i="1" s="1"/>
  <c r="BW508" i="1"/>
  <c r="BX508" i="1" s="1"/>
  <c r="BY508" i="1" s="1"/>
  <c r="BW509" i="1"/>
  <c r="BX509" i="1" s="1"/>
  <c r="BY509" i="1" s="1"/>
  <c r="BW510" i="1"/>
  <c r="BX510" i="1" s="1"/>
  <c r="BY510" i="1" s="1"/>
  <c r="BW511" i="1"/>
  <c r="BX511" i="1" s="1"/>
  <c r="BY511" i="1" s="1"/>
  <c r="BW512" i="1"/>
  <c r="BX512" i="1" s="1"/>
  <c r="BY512" i="1" s="1"/>
  <c r="BW513" i="1"/>
  <c r="BX513" i="1" s="1"/>
  <c r="BY513" i="1" s="1"/>
  <c r="BW514" i="1"/>
  <c r="BX514" i="1" s="1"/>
  <c r="BY514" i="1" s="1"/>
  <c r="BW515" i="1"/>
  <c r="BX515" i="1" s="1"/>
  <c r="BY515" i="1" s="1"/>
  <c r="BW516" i="1"/>
  <c r="BX516" i="1" s="1"/>
  <c r="BY516" i="1" s="1"/>
  <c r="BW517" i="1"/>
  <c r="BX517" i="1" s="1"/>
  <c r="BY517" i="1" s="1"/>
  <c r="BW518" i="1"/>
  <c r="BX518" i="1" s="1"/>
  <c r="BY518" i="1" s="1"/>
  <c r="BW519" i="1"/>
  <c r="BX519" i="1" s="1"/>
  <c r="BY519" i="1" s="1"/>
  <c r="BW520" i="1"/>
  <c r="BX520" i="1" s="1"/>
  <c r="BY520" i="1" s="1"/>
  <c r="BW521" i="1"/>
  <c r="BX521" i="1" s="1"/>
  <c r="BY521" i="1" s="1"/>
  <c r="BW522" i="1"/>
  <c r="BX522" i="1" s="1"/>
  <c r="BY522" i="1" s="1"/>
  <c r="BW523" i="1"/>
  <c r="BX523" i="1" s="1"/>
  <c r="BY523" i="1" s="1"/>
  <c r="BW524" i="1"/>
  <c r="BX524" i="1" s="1"/>
  <c r="BY524" i="1" s="1"/>
  <c r="BW525" i="1"/>
  <c r="BX525" i="1" s="1"/>
  <c r="BY525" i="1" s="1"/>
  <c r="BW526" i="1"/>
  <c r="BX526" i="1" s="1"/>
  <c r="BY526" i="1" s="1"/>
  <c r="BW527" i="1"/>
  <c r="BX527" i="1" s="1"/>
  <c r="BY527" i="1" s="1"/>
  <c r="BW528" i="1"/>
  <c r="BX528" i="1" s="1"/>
  <c r="BY528" i="1" s="1"/>
  <c r="BW529" i="1"/>
  <c r="BX529" i="1" s="1"/>
  <c r="BY529" i="1" s="1"/>
  <c r="BW530" i="1"/>
  <c r="BX530" i="1" s="1"/>
  <c r="BY530" i="1" s="1"/>
  <c r="BW531" i="1"/>
  <c r="BX531" i="1" s="1"/>
  <c r="BY531" i="1" s="1"/>
  <c r="BW532" i="1"/>
  <c r="BX532" i="1" s="1"/>
  <c r="BY532" i="1" s="1"/>
  <c r="BW533" i="1"/>
  <c r="BX533" i="1" s="1"/>
  <c r="BY533" i="1" s="1"/>
  <c r="BW534" i="1"/>
  <c r="BX534" i="1" s="1"/>
  <c r="BY534" i="1" s="1"/>
  <c r="BW535" i="1"/>
  <c r="BX535" i="1" s="1"/>
  <c r="BY535" i="1" s="1"/>
  <c r="BW536" i="1"/>
  <c r="BW537" i="1"/>
  <c r="BX537" i="1" s="1"/>
  <c r="BY537" i="1" s="1"/>
  <c r="BW538" i="1"/>
  <c r="BX538" i="1" s="1"/>
  <c r="BY538" i="1" s="1"/>
  <c r="BW539" i="1"/>
  <c r="BX539" i="1" s="1"/>
  <c r="BY539" i="1" s="1"/>
  <c r="BW540" i="1"/>
  <c r="BX540" i="1" s="1"/>
  <c r="BY540" i="1" s="1"/>
  <c r="BW541" i="1"/>
  <c r="BX541" i="1" s="1"/>
  <c r="BY541" i="1" s="1"/>
  <c r="BW542" i="1"/>
  <c r="BX542" i="1" s="1"/>
  <c r="BY542" i="1" s="1"/>
  <c r="BW543" i="1"/>
  <c r="BX543" i="1" s="1"/>
  <c r="BY543" i="1" s="1"/>
  <c r="BW544" i="1"/>
  <c r="BX544" i="1" s="1"/>
  <c r="BY544" i="1" s="1"/>
  <c r="BW545" i="1"/>
  <c r="BX545" i="1" s="1"/>
  <c r="BY545" i="1" s="1"/>
  <c r="BW546" i="1"/>
  <c r="BX546" i="1" s="1"/>
  <c r="BY546" i="1" s="1"/>
  <c r="BW547" i="1"/>
  <c r="BX547" i="1" s="1"/>
  <c r="BY547" i="1" s="1"/>
  <c r="BW548" i="1"/>
  <c r="BX548" i="1" s="1"/>
  <c r="BY548" i="1" s="1"/>
  <c r="BW549" i="1"/>
  <c r="BX549" i="1" s="1"/>
  <c r="BY549" i="1" s="1"/>
  <c r="BW550" i="1"/>
  <c r="BX550" i="1" s="1"/>
  <c r="BY550" i="1" s="1"/>
  <c r="BW551" i="1"/>
  <c r="BX551" i="1" s="1"/>
  <c r="BY551" i="1" s="1"/>
  <c r="BW552" i="1"/>
  <c r="BX552" i="1" s="1"/>
  <c r="BY552" i="1" s="1"/>
  <c r="BW553" i="1"/>
  <c r="BX553" i="1" s="1"/>
  <c r="BY553" i="1" s="1"/>
  <c r="BW554" i="1"/>
  <c r="BX554" i="1" s="1"/>
  <c r="BY554" i="1" s="1"/>
  <c r="BW555" i="1"/>
  <c r="BX555" i="1" s="1"/>
  <c r="BY555" i="1" s="1"/>
  <c r="BW556" i="1"/>
  <c r="BW557" i="1"/>
  <c r="BX557" i="1" s="1"/>
  <c r="BY557" i="1" s="1"/>
  <c r="BW558" i="1"/>
  <c r="BX558" i="1" s="1"/>
  <c r="BY558" i="1" s="1"/>
  <c r="BW559" i="1"/>
  <c r="BX559" i="1" s="1"/>
  <c r="BY559" i="1" s="1"/>
  <c r="BW560" i="1"/>
  <c r="BW561" i="1"/>
  <c r="BX561" i="1" s="1"/>
  <c r="BY561" i="1" s="1"/>
  <c r="BW562" i="1"/>
  <c r="BX562" i="1" s="1"/>
  <c r="BY562" i="1" s="1"/>
  <c r="BW563" i="1"/>
  <c r="BX563" i="1" s="1"/>
  <c r="BY563" i="1" s="1"/>
  <c r="BW564" i="1"/>
  <c r="BX564" i="1" s="1"/>
  <c r="BY564" i="1" s="1"/>
  <c r="BW565" i="1"/>
  <c r="BX565" i="1" s="1"/>
  <c r="BY565" i="1" s="1"/>
  <c r="BW566" i="1"/>
  <c r="BX566" i="1" s="1"/>
  <c r="BY566" i="1" s="1"/>
  <c r="BW567" i="1"/>
  <c r="BX567" i="1" s="1"/>
  <c r="BY567" i="1" s="1"/>
  <c r="BW568" i="1"/>
  <c r="BX568" i="1" s="1"/>
  <c r="BY568" i="1" s="1"/>
  <c r="BW569" i="1"/>
  <c r="BX569" i="1" s="1"/>
  <c r="BY569" i="1" s="1"/>
  <c r="BW570" i="1"/>
  <c r="BX570" i="1" s="1"/>
  <c r="BY570" i="1" s="1"/>
  <c r="BW571" i="1"/>
  <c r="BX571" i="1" s="1"/>
  <c r="BY571" i="1" s="1"/>
  <c r="BW572" i="1"/>
  <c r="BX572" i="1" s="1"/>
  <c r="BY572" i="1" s="1"/>
  <c r="BW573" i="1"/>
  <c r="BX573" i="1" s="1"/>
  <c r="BY573" i="1" s="1"/>
  <c r="BW574" i="1"/>
  <c r="BX574" i="1" s="1"/>
  <c r="BY574" i="1" s="1"/>
  <c r="BW575" i="1"/>
  <c r="BX575" i="1" s="1"/>
  <c r="BY575" i="1" s="1"/>
  <c r="BW576" i="1"/>
  <c r="BX576" i="1" s="1"/>
  <c r="BY576" i="1" s="1"/>
  <c r="BW577" i="1"/>
  <c r="BX577" i="1" s="1"/>
  <c r="BY577" i="1" s="1"/>
  <c r="BW578" i="1"/>
  <c r="BX578" i="1" s="1"/>
  <c r="BY578" i="1" s="1"/>
  <c r="BW579" i="1"/>
  <c r="BX579" i="1" s="1"/>
  <c r="BY579" i="1" s="1"/>
  <c r="BW580" i="1"/>
  <c r="BX580" i="1" s="1"/>
  <c r="BY580" i="1" s="1"/>
  <c r="BW581" i="1"/>
  <c r="BX581" i="1" s="1"/>
  <c r="BY581" i="1" s="1"/>
  <c r="BW582" i="1"/>
  <c r="BX582" i="1" s="1"/>
  <c r="BY582" i="1" s="1"/>
  <c r="BW583" i="1"/>
  <c r="BX583" i="1" s="1"/>
  <c r="BY583" i="1" s="1"/>
  <c r="BW584" i="1"/>
  <c r="BX584" i="1" s="1"/>
  <c r="BY584" i="1" s="1"/>
  <c r="BW585" i="1"/>
  <c r="BX585" i="1" s="1"/>
  <c r="BY585" i="1" s="1"/>
  <c r="BW586" i="1"/>
  <c r="BX586" i="1" s="1"/>
  <c r="BY586" i="1" s="1"/>
  <c r="BW587" i="1"/>
  <c r="BX587" i="1" s="1"/>
  <c r="BY587" i="1" s="1"/>
  <c r="BW588" i="1"/>
  <c r="BX588" i="1" s="1"/>
  <c r="BY588" i="1" s="1"/>
  <c r="BW589" i="1"/>
  <c r="BX589" i="1" s="1"/>
  <c r="BY589" i="1" s="1"/>
  <c r="BW590" i="1"/>
  <c r="BX590" i="1" s="1"/>
  <c r="BY590" i="1" s="1"/>
  <c r="BW591" i="1"/>
  <c r="BX591" i="1" s="1"/>
  <c r="BY591" i="1" s="1"/>
  <c r="BW592" i="1"/>
  <c r="BX592" i="1" s="1"/>
  <c r="BY592" i="1" s="1"/>
  <c r="BW593" i="1"/>
  <c r="BX593" i="1" s="1"/>
  <c r="BY593" i="1" s="1"/>
  <c r="BW594" i="1"/>
  <c r="BX594" i="1" s="1"/>
  <c r="BY594" i="1" s="1"/>
  <c r="BW595" i="1"/>
  <c r="BX595" i="1" s="1"/>
  <c r="BY595" i="1" s="1"/>
  <c r="BW596" i="1"/>
  <c r="BW597" i="1"/>
  <c r="BX597" i="1" s="1"/>
  <c r="BY597" i="1" s="1"/>
  <c r="BW598" i="1"/>
  <c r="BX598" i="1" s="1"/>
  <c r="BY598" i="1" s="1"/>
  <c r="BW599" i="1"/>
  <c r="BX599" i="1" s="1"/>
  <c r="BY599" i="1" s="1"/>
  <c r="BW600" i="1"/>
  <c r="BX600" i="1" s="1"/>
  <c r="BY600" i="1" s="1"/>
  <c r="BW601" i="1"/>
  <c r="BX601" i="1" s="1"/>
  <c r="BY601" i="1" s="1"/>
  <c r="BW602" i="1"/>
  <c r="BX602" i="1" s="1"/>
  <c r="BY602" i="1" s="1"/>
  <c r="BW603" i="1"/>
  <c r="BX603" i="1" s="1"/>
  <c r="BY603" i="1" s="1"/>
  <c r="BW604" i="1"/>
  <c r="BX604" i="1" s="1"/>
  <c r="BY604" i="1" s="1"/>
  <c r="BW605" i="1"/>
  <c r="BX605" i="1" s="1"/>
  <c r="BY605" i="1" s="1"/>
  <c r="BW606" i="1"/>
  <c r="BX606" i="1" s="1"/>
  <c r="BY606" i="1" s="1"/>
  <c r="BW607" i="1"/>
  <c r="BX607" i="1" s="1"/>
  <c r="BY607" i="1" s="1"/>
  <c r="BW608" i="1"/>
  <c r="BX608" i="1" s="1"/>
  <c r="BY608" i="1" s="1"/>
  <c r="BW609" i="1"/>
  <c r="BX609" i="1" s="1"/>
  <c r="BY609" i="1" s="1"/>
  <c r="BW610" i="1"/>
  <c r="BX610" i="1" s="1"/>
  <c r="BY610" i="1" s="1"/>
  <c r="BW611" i="1"/>
  <c r="BX611" i="1" s="1"/>
  <c r="BY611" i="1" s="1"/>
  <c r="BW612" i="1"/>
  <c r="BX612" i="1" s="1"/>
  <c r="BY612" i="1" s="1"/>
  <c r="BW613" i="1"/>
  <c r="BX613" i="1" s="1"/>
  <c r="BY613" i="1" s="1"/>
  <c r="BW614" i="1"/>
  <c r="BX614" i="1" s="1"/>
  <c r="BY614" i="1" s="1"/>
  <c r="BW615" i="1"/>
  <c r="BX615" i="1" s="1"/>
  <c r="BY615" i="1" s="1"/>
  <c r="BW616" i="1"/>
  <c r="BX616" i="1" s="1"/>
  <c r="BY616" i="1" s="1"/>
  <c r="BW617" i="1"/>
  <c r="BX617" i="1" s="1"/>
  <c r="BY617" i="1" s="1"/>
  <c r="BW618" i="1"/>
  <c r="BX618" i="1" s="1"/>
  <c r="BY618" i="1" s="1"/>
  <c r="BW619" i="1"/>
  <c r="BX619" i="1" s="1"/>
  <c r="BY619" i="1" s="1"/>
  <c r="BW620" i="1"/>
  <c r="BW621" i="1"/>
  <c r="BX621" i="1" s="1"/>
  <c r="BY621" i="1" s="1"/>
  <c r="BW622" i="1"/>
  <c r="BX622" i="1" s="1"/>
  <c r="BY622" i="1" s="1"/>
  <c r="BW623" i="1"/>
  <c r="BX623" i="1" s="1"/>
  <c r="BY623" i="1" s="1"/>
  <c r="BW624" i="1"/>
  <c r="BW625" i="1"/>
  <c r="BX625" i="1" s="1"/>
  <c r="BY625" i="1" s="1"/>
  <c r="BW626" i="1"/>
  <c r="BX626" i="1" s="1"/>
  <c r="BY626" i="1" s="1"/>
  <c r="BW627" i="1"/>
  <c r="BX627" i="1" s="1"/>
  <c r="BY627" i="1" s="1"/>
  <c r="BW628" i="1"/>
  <c r="BW629" i="1"/>
  <c r="BX629" i="1" s="1"/>
  <c r="BY629" i="1" s="1"/>
  <c r="BW630" i="1"/>
  <c r="BX630" i="1" s="1"/>
  <c r="BY630" i="1" s="1"/>
  <c r="BW631" i="1"/>
  <c r="BX631" i="1" s="1"/>
  <c r="BY631" i="1" s="1"/>
  <c r="BW632" i="1"/>
  <c r="BX632" i="1" s="1"/>
  <c r="BY632" i="1" s="1"/>
  <c r="BW633" i="1"/>
  <c r="BX633" i="1" s="1"/>
  <c r="BY633" i="1" s="1"/>
  <c r="BW634" i="1"/>
  <c r="BX634" i="1" s="1"/>
  <c r="BY634" i="1" s="1"/>
  <c r="BW635" i="1"/>
  <c r="BX635" i="1" s="1"/>
  <c r="BY635" i="1" s="1"/>
  <c r="BW636" i="1"/>
  <c r="BX636" i="1" s="1"/>
  <c r="BY636" i="1" s="1"/>
  <c r="BW637" i="1"/>
  <c r="BX637" i="1" s="1"/>
  <c r="BY637" i="1" s="1"/>
  <c r="BW638" i="1"/>
  <c r="BX638" i="1" s="1"/>
  <c r="BY638" i="1" s="1"/>
  <c r="BW639" i="1"/>
  <c r="BX639" i="1" s="1"/>
  <c r="BY639" i="1" s="1"/>
  <c r="BW640" i="1"/>
  <c r="BX640" i="1" s="1"/>
  <c r="BY640" i="1" s="1"/>
  <c r="BW641" i="1"/>
  <c r="BX641" i="1" s="1"/>
  <c r="BY641" i="1" s="1"/>
  <c r="BW642" i="1"/>
  <c r="BX642" i="1" s="1"/>
  <c r="BY642" i="1" s="1"/>
  <c r="BW643" i="1"/>
  <c r="BX643" i="1" s="1"/>
  <c r="BY643" i="1" s="1"/>
  <c r="BW644" i="1"/>
  <c r="BW645" i="1"/>
  <c r="BX645" i="1" s="1"/>
  <c r="BY645" i="1" s="1"/>
  <c r="BW646" i="1"/>
  <c r="BX646" i="1" s="1"/>
  <c r="BY646" i="1" s="1"/>
  <c r="BW647" i="1"/>
  <c r="BX647" i="1" s="1"/>
  <c r="BY647" i="1" s="1"/>
  <c r="BW648" i="1"/>
  <c r="BW649" i="1"/>
  <c r="BX649" i="1" s="1"/>
  <c r="BY649" i="1" s="1"/>
  <c r="BW650" i="1"/>
  <c r="BX650" i="1" s="1"/>
  <c r="BY650" i="1" s="1"/>
  <c r="BW651" i="1"/>
  <c r="BX651" i="1" s="1"/>
  <c r="BY651" i="1" s="1"/>
  <c r="BW652" i="1"/>
  <c r="BX652" i="1" s="1"/>
  <c r="BY652" i="1" s="1"/>
  <c r="BW653" i="1"/>
  <c r="BX653" i="1" s="1"/>
  <c r="BY653" i="1" s="1"/>
  <c r="BW654" i="1"/>
  <c r="BX654" i="1" s="1"/>
  <c r="BY654" i="1" s="1"/>
  <c r="BW655" i="1"/>
  <c r="BX655" i="1" s="1"/>
  <c r="BY655" i="1" s="1"/>
  <c r="BW656" i="1"/>
  <c r="BX656" i="1" s="1"/>
  <c r="BY656" i="1" s="1"/>
  <c r="BW657" i="1"/>
  <c r="BX657" i="1" s="1"/>
  <c r="BY657" i="1" s="1"/>
  <c r="BW658" i="1"/>
  <c r="BX658" i="1" s="1"/>
  <c r="BY658" i="1" s="1"/>
  <c r="BW659" i="1"/>
  <c r="BX659" i="1" s="1"/>
  <c r="BY659" i="1" s="1"/>
  <c r="BW660" i="1"/>
  <c r="BX660" i="1" s="1"/>
  <c r="BY660" i="1" s="1"/>
  <c r="BW661" i="1"/>
  <c r="BX661" i="1" s="1"/>
  <c r="BY661" i="1" s="1"/>
  <c r="BW662" i="1"/>
  <c r="BX662" i="1" s="1"/>
  <c r="BY662" i="1" s="1"/>
  <c r="BW663" i="1"/>
  <c r="BX663" i="1" s="1"/>
  <c r="BY663" i="1" s="1"/>
  <c r="BW664" i="1"/>
  <c r="BX664" i="1" s="1"/>
  <c r="BY664" i="1" s="1"/>
  <c r="BW665" i="1"/>
  <c r="BX665" i="1" s="1"/>
  <c r="BY665" i="1" s="1"/>
  <c r="BW666" i="1"/>
  <c r="BX666" i="1" s="1"/>
  <c r="BY666" i="1" s="1"/>
  <c r="BW667" i="1"/>
  <c r="BX667" i="1" s="1"/>
  <c r="BY667" i="1" s="1"/>
  <c r="BW668" i="1"/>
  <c r="BW669" i="1"/>
  <c r="BX669" i="1" s="1"/>
  <c r="BY669" i="1" s="1"/>
  <c r="BW670" i="1"/>
  <c r="BX670" i="1" s="1"/>
  <c r="BY670" i="1" s="1"/>
  <c r="BW671" i="1"/>
  <c r="BX671" i="1" s="1"/>
  <c r="BY671" i="1" s="1"/>
  <c r="BW672" i="1"/>
  <c r="BW673" i="1"/>
  <c r="BX673" i="1" s="1"/>
  <c r="BY673" i="1" s="1"/>
  <c r="BW674" i="1"/>
  <c r="BX674" i="1" s="1"/>
  <c r="BY674" i="1" s="1"/>
  <c r="BW675" i="1"/>
  <c r="BX675" i="1" s="1"/>
  <c r="BY675" i="1" s="1"/>
  <c r="BW676" i="1"/>
  <c r="BX676" i="1" s="1"/>
  <c r="BY676" i="1" s="1"/>
  <c r="BW677" i="1"/>
  <c r="BX677" i="1" s="1"/>
  <c r="BY677" i="1" s="1"/>
  <c r="BW678" i="1"/>
  <c r="BX678" i="1" s="1"/>
  <c r="BY678" i="1" s="1"/>
  <c r="BW679" i="1"/>
  <c r="BX679" i="1" s="1"/>
  <c r="BY679" i="1" s="1"/>
  <c r="BW680" i="1"/>
  <c r="BX680" i="1" s="1"/>
  <c r="BY680" i="1" s="1"/>
  <c r="BW681" i="1"/>
  <c r="BX681" i="1" s="1"/>
  <c r="BY681" i="1" s="1"/>
  <c r="BW682" i="1"/>
  <c r="BX682" i="1" s="1"/>
  <c r="BY682" i="1" s="1"/>
  <c r="BW683" i="1"/>
  <c r="BX683" i="1" s="1"/>
  <c r="BY683" i="1" s="1"/>
  <c r="BW684" i="1"/>
  <c r="BX684" i="1" s="1"/>
  <c r="BY684" i="1" s="1"/>
  <c r="BW685" i="1"/>
  <c r="BX685" i="1" s="1"/>
  <c r="BY685" i="1" s="1"/>
  <c r="BW686" i="1"/>
  <c r="BX686" i="1" s="1"/>
  <c r="BY686" i="1" s="1"/>
  <c r="BW687" i="1"/>
  <c r="BX687" i="1" s="1"/>
  <c r="BY687" i="1" s="1"/>
  <c r="BW688" i="1"/>
  <c r="BW689" i="1"/>
  <c r="BX689" i="1" s="1"/>
  <c r="BY689" i="1" s="1"/>
  <c r="BW690" i="1"/>
  <c r="BX690" i="1" s="1"/>
  <c r="BY690" i="1" s="1"/>
  <c r="BW691" i="1"/>
  <c r="BX691" i="1" s="1"/>
  <c r="BY691" i="1" s="1"/>
  <c r="BW692" i="1"/>
  <c r="BW693" i="1"/>
  <c r="BX693" i="1" s="1"/>
  <c r="BY693" i="1" s="1"/>
  <c r="BW694" i="1"/>
  <c r="BX694" i="1" s="1"/>
  <c r="BY694" i="1" s="1"/>
  <c r="BW695" i="1"/>
  <c r="BX695" i="1" s="1"/>
  <c r="BY695" i="1" s="1"/>
  <c r="BW696" i="1"/>
  <c r="BX696" i="1" s="1"/>
  <c r="BY696" i="1" s="1"/>
  <c r="BW697" i="1"/>
  <c r="BX697" i="1" s="1"/>
  <c r="BY697" i="1" s="1"/>
  <c r="BW698" i="1"/>
  <c r="BX698" i="1" s="1"/>
  <c r="BY698" i="1" s="1"/>
  <c r="BW699" i="1"/>
  <c r="BX699" i="1" s="1"/>
  <c r="BY699" i="1" s="1"/>
  <c r="BW700" i="1"/>
  <c r="BX700" i="1" s="1"/>
  <c r="BY700" i="1" s="1"/>
  <c r="BW701" i="1"/>
  <c r="BX701" i="1" s="1"/>
  <c r="BY701" i="1" s="1"/>
  <c r="BW702" i="1"/>
  <c r="BX702" i="1" s="1"/>
  <c r="BY702" i="1" s="1"/>
  <c r="BW703" i="1"/>
  <c r="BX703" i="1" s="1"/>
  <c r="BY703" i="1" s="1"/>
  <c r="BW704" i="1"/>
  <c r="BX704" i="1" s="1"/>
  <c r="BY704" i="1" s="1"/>
  <c r="BW705" i="1"/>
  <c r="BX705" i="1" s="1"/>
  <c r="BY705" i="1" s="1"/>
  <c r="BW706" i="1"/>
  <c r="BX706" i="1" s="1"/>
  <c r="BY706" i="1" s="1"/>
  <c r="BW707" i="1"/>
  <c r="BX707" i="1" s="1"/>
  <c r="BY707" i="1" s="1"/>
  <c r="BW708" i="1"/>
  <c r="BX708" i="1" s="1"/>
  <c r="BY708" i="1" s="1"/>
  <c r="BW709" i="1"/>
  <c r="BX709" i="1" s="1"/>
  <c r="BY709" i="1" s="1"/>
  <c r="BW710" i="1"/>
  <c r="BX710" i="1" s="1"/>
  <c r="BY710" i="1" s="1"/>
  <c r="BW711" i="1"/>
  <c r="BX711" i="1" s="1"/>
  <c r="BY711" i="1" s="1"/>
  <c r="BW712" i="1"/>
  <c r="BX712" i="1" s="1"/>
  <c r="BY712" i="1" s="1"/>
  <c r="BW713" i="1"/>
  <c r="BX713" i="1" s="1"/>
  <c r="BY713" i="1" s="1"/>
  <c r="BW714" i="1"/>
  <c r="BX714" i="1" s="1"/>
  <c r="BY714" i="1" s="1"/>
  <c r="BW715" i="1"/>
  <c r="BX715" i="1" s="1"/>
  <c r="BY715" i="1" s="1"/>
  <c r="BW716" i="1"/>
  <c r="BW717" i="1"/>
  <c r="BX717" i="1" s="1"/>
  <c r="BY717" i="1" s="1"/>
  <c r="BW718" i="1"/>
  <c r="BX718" i="1" s="1"/>
  <c r="BY718" i="1" s="1"/>
  <c r="BW719" i="1"/>
  <c r="BX719" i="1" s="1"/>
  <c r="BY719" i="1" s="1"/>
  <c r="BW720" i="1"/>
  <c r="BX720" i="1" s="1"/>
  <c r="BY720" i="1" s="1"/>
  <c r="BW721" i="1"/>
  <c r="BX721" i="1" s="1"/>
  <c r="BY721" i="1" s="1"/>
  <c r="BW722" i="1"/>
  <c r="BX722" i="1" s="1"/>
  <c r="BY722" i="1" s="1"/>
  <c r="BW723" i="1"/>
  <c r="BX723" i="1" s="1"/>
  <c r="BY723" i="1" s="1"/>
  <c r="BW724" i="1"/>
  <c r="BX724" i="1" s="1"/>
  <c r="BY724" i="1" s="1"/>
  <c r="BW725" i="1"/>
  <c r="BX725" i="1" s="1"/>
  <c r="BY725" i="1" s="1"/>
  <c r="BW726" i="1"/>
  <c r="BX726" i="1" s="1"/>
  <c r="BY726" i="1" s="1"/>
  <c r="BW727" i="1"/>
  <c r="BX727" i="1" s="1"/>
  <c r="BY727" i="1" s="1"/>
  <c r="BW728" i="1"/>
  <c r="BX728" i="1" s="1"/>
  <c r="BY728" i="1" s="1"/>
  <c r="BW729" i="1"/>
  <c r="BX729" i="1" s="1"/>
  <c r="BY729" i="1" s="1"/>
  <c r="BW730" i="1"/>
  <c r="BX730" i="1" s="1"/>
  <c r="BY730" i="1" s="1"/>
  <c r="BW731" i="1"/>
  <c r="BX731" i="1" s="1"/>
  <c r="BY731" i="1" s="1"/>
  <c r="BW732" i="1"/>
  <c r="BX732" i="1" s="1"/>
  <c r="BY732" i="1" s="1"/>
  <c r="BW733" i="1"/>
  <c r="BX733" i="1" s="1"/>
  <c r="BY733" i="1" s="1"/>
  <c r="BW734" i="1"/>
  <c r="BX734" i="1" s="1"/>
  <c r="BY734" i="1" s="1"/>
  <c r="BW735" i="1"/>
  <c r="BX735" i="1" s="1"/>
  <c r="BY735" i="1" s="1"/>
  <c r="BW736" i="1"/>
  <c r="BX736" i="1" s="1"/>
  <c r="BY736" i="1" s="1"/>
  <c r="BW737" i="1"/>
  <c r="BX737" i="1" s="1"/>
  <c r="BY737" i="1" s="1"/>
  <c r="BW738" i="1"/>
  <c r="BX738" i="1" s="1"/>
  <c r="BY738" i="1" s="1"/>
  <c r="BW739" i="1"/>
  <c r="BX739" i="1" s="1"/>
  <c r="BY739" i="1" s="1"/>
  <c r="BW740" i="1"/>
  <c r="BW741" i="1"/>
  <c r="BX741" i="1" s="1"/>
  <c r="BY741" i="1" s="1"/>
  <c r="BW742" i="1"/>
  <c r="BX742" i="1" s="1"/>
  <c r="BY742" i="1" s="1"/>
  <c r="BW743" i="1"/>
  <c r="BX743" i="1" s="1"/>
  <c r="BY743" i="1" s="1"/>
  <c r="BW744" i="1"/>
  <c r="BX744" i="1" s="1"/>
  <c r="BY744" i="1" s="1"/>
  <c r="BW745" i="1"/>
  <c r="BX745" i="1" s="1"/>
  <c r="BY745" i="1" s="1"/>
  <c r="BW746" i="1"/>
  <c r="BX746" i="1" s="1"/>
  <c r="BY746" i="1" s="1"/>
  <c r="BW747" i="1"/>
  <c r="BX747" i="1" s="1"/>
  <c r="BY747" i="1" s="1"/>
  <c r="BW748" i="1"/>
  <c r="BW749" i="1"/>
  <c r="BX749" i="1" s="1"/>
  <c r="BY749" i="1" s="1"/>
  <c r="BW750" i="1"/>
  <c r="BX750" i="1" s="1"/>
  <c r="BY750" i="1" s="1"/>
  <c r="BW751" i="1"/>
  <c r="BX751" i="1" s="1"/>
  <c r="BY751" i="1" s="1"/>
  <c r="BW752" i="1"/>
  <c r="BW753" i="1"/>
  <c r="BX753" i="1" s="1"/>
  <c r="BY753" i="1" s="1"/>
  <c r="BW754" i="1"/>
  <c r="BX754" i="1" s="1"/>
  <c r="BY754" i="1" s="1"/>
  <c r="BW755" i="1"/>
  <c r="BX755" i="1" s="1"/>
  <c r="BY755" i="1" s="1"/>
  <c r="BW756" i="1"/>
  <c r="BX756" i="1" s="1"/>
  <c r="BY756" i="1" s="1"/>
  <c r="BW757" i="1"/>
  <c r="BX757" i="1" s="1"/>
  <c r="BY757" i="1" s="1"/>
  <c r="BW758" i="1"/>
  <c r="BX758" i="1" s="1"/>
  <c r="BY758" i="1" s="1"/>
  <c r="BW759" i="1"/>
  <c r="BX759" i="1" s="1"/>
  <c r="BY759" i="1" s="1"/>
  <c r="BW760" i="1"/>
  <c r="BX760" i="1" s="1"/>
  <c r="BY760" i="1" s="1"/>
  <c r="BW761" i="1"/>
  <c r="BX761" i="1" s="1"/>
  <c r="BY761" i="1" s="1"/>
  <c r="BW762" i="1"/>
  <c r="BX762" i="1" s="1"/>
  <c r="BY762" i="1" s="1"/>
  <c r="BW763" i="1"/>
  <c r="BX763" i="1" s="1"/>
  <c r="BY763" i="1" s="1"/>
  <c r="BW764" i="1"/>
  <c r="BX764" i="1" s="1"/>
  <c r="BY764" i="1" s="1"/>
  <c r="BW765" i="1"/>
  <c r="BX765" i="1" s="1"/>
  <c r="BY765" i="1" s="1"/>
  <c r="BW766" i="1"/>
  <c r="BX766" i="1" s="1"/>
  <c r="BY766" i="1" s="1"/>
  <c r="BW767" i="1"/>
  <c r="BX767" i="1" s="1"/>
  <c r="BY767" i="1" s="1"/>
  <c r="BW768" i="1"/>
  <c r="BW769" i="1"/>
  <c r="BX769" i="1" s="1"/>
  <c r="BY769" i="1" s="1"/>
  <c r="BW770" i="1"/>
  <c r="BX770" i="1" s="1"/>
  <c r="BY770" i="1" s="1"/>
  <c r="BW771" i="1"/>
  <c r="BX771" i="1" s="1"/>
  <c r="BY771" i="1" s="1"/>
  <c r="BW772" i="1"/>
  <c r="BX772" i="1" s="1"/>
  <c r="BY772" i="1" s="1"/>
  <c r="BW773" i="1"/>
  <c r="BX773" i="1" s="1"/>
  <c r="BY773" i="1" s="1"/>
  <c r="BW774" i="1"/>
  <c r="BX774" i="1" s="1"/>
  <c r="BY774" i="1" s="1"/>
  <c r="BW775" i="1"/>
  <c r="BX775" i="1" s="1"/>
  <c r="BY775" i="1" s="1"/>
  <c r="BW776" i="1"/>
  <c r="BW777" i="1"/>
  <c r="BX777" i="1" s="1"/>
  <c r="BY777" i="1" s="1"/>
  <c r="BW778" i="1"/>
  <c r="BX778" i="1" s="1"/>
  <c r="BY778" i="1" s="1"/>
  <c r="BW779" i="1"/>
  <c r="BX779" i="1" s="1"/>
  <c r="BY779" i="1" s="1"/>
  <c r="BW780" i="1"/>
  <c r="BW781" i="1"/>
  <c r="BX781" i="1" s="1"/>
  <c r="BY781" i="1" s="1"/>
  <c r="BW782" i="1"/>
  <c r="BX782" i="1" s="1"/>
  <c r="BY782" i="1" s="1"/>
  <c r="BW783" i="1"/>
  <c r="BX783" i="1" s="1"/>
  <c r="BY783" i="1" s="1"/>
  <c r="BW784" i="1"/>
  <c r="BX784" i="1" s="1"/>
  <c r="BY784" i="1" s="1"/>
  <c r="BW785" i="1"/>
  <c r="BX785" i="1" s="1"/>
  <c r="BY785" i="1" s="1"/>
  <c r="BW786" i="1"/>
  <c r="BX786" i="1" s="1"/>
  <c r="BY786" i="1" s="1"/>
  <c r="BW787" i="1"/>
  <c r="BX787" i="1" s="1"/>
  <c r="BY787" i="1" s="1"/>
  <c r="BW788" i="1"/>
  <c r="BW789" i="1"/>
  <c r="BX789" i="1" s="1"/>
  <c r="BY789" i="1" s="1"/>
  <c r="BW790" i="1"/>
  <c r="BX790" i="1" s="1"/>
  <c r="BY790" i="1" s="1"/>
  <c r="BW791" i="1"/>
  <c r="BX791" i="1" s="1"/>
  <c r="BY791" i="1" s="1"/>
  <c r="BW792" i="1"/>
  <c r="BX792" i="1" s="1"/>
  <c r="BY792" i="1" s="1"/>
  <c r="BW793" i="1"/>
  <c r="BX793" i="1" s="1"/>
  <c r="BY793" i="1" s="1"/>
  <c r="BW794" i="1"/>
  <c r="BX794" i="1" s="1"/>
  <c r="BY794" i="1" s="1"/>
  <c r="BW795" i="1"/>
  <c r="BX795" i="1" s="1"/>
  <c r="BY795" i="1" s="1"/>
  <c r="BW796" i="1"/>
  <c r="BX796" i="1" s="1"/>
  <c r="BY796" i="1" s="1"/>
  <c r="BW797" i="1"/>
  <c r="BX797" i="1" s="1"/>
  <c r="BY797" i="1" s="1"/>
  <c r="BW798" i="1"/>
  <c r="BX798" i="1" s="1"/>
  <c r="BY798" i="1" s="1"/>
  <c r="BW799" i="1"/>
  <c r="BX799" i="1" s="1"/>
  <c r="BY799" i="1" s="1"/>
  <c r="BW800" i="1"/>
  <c r="BW801" i="1"/>
  <c r="BX801" i="1" s="1"/>
  <c r="BY801" i="1" s="1"/>
  <c r="BW802" i="1"/>
  <c r="BX802" i="1" s="1"/>
  <c r="BY802" i="1" s="1"/>
  <c r="BW803" i="1"/>
  <c r="BX803" i="1" s="1"/>
  <c r="BY803" i="1" s="1"/>
  <c r="BW804" i="1"/>
  <c r="BX804" i="1" s="1"/>
  <c r="BY804" i="1" s="1"/>
  <c r="BW805" i="1"/>
  <c r="BX805" i="1" s="1"/>
  <c r="BY805" i="1" s="1"/>
  <c r="BW806" i="1"/>
  <c r="BX806" i="1" s="1"/>
  <c r="BY806" i="1" s="1"/>
  <c r="BW807" i="1"/>
  <c r="BX807" i="1" s="1"/>
  <c r="BY807" i="1" s="1"/>
  <c r="BW808" i="1"/>
  <c r="BW809" i="1"/>
  <c r="BX809" i="1" s="1"/>
  <c r="BY809" i="1" s="1"/>
  <c r="BW810" i="1"/>
  <c r="BX810" i="1" s="1"/>
  <c r="BY810" i="1" s="1"/>
  <c r="BW811" i="1"/>
  <c r="BX811" i="1" s="1"/>
  <c r="BY811" i="1" s="1"/>
  <c r="BW812" i="1"/>
  <c r="BW813" i="1"/>
  <c r="BX813" i="1" s="1"/>
  <c r="BY813" i="1" s="1"/>
  <c r="BW814" i="1"/>
  <c r="BX814" i="1" s="1"/>
  <c r="BY814" i="1" s="1"/>
  <c r="BW815" i="1"/>
  <c r="BX815" i="1" s="1"/>
  <c r="BY815" i="1" s="1"/>
  <c r="BW816" i="1"/>
  <c r="BX816" i="1" s="1"/>
  <c r="BY816" i="1" s="1"/>
  <c r="BW817" i="1"/>
  <c r="BX817" i="1" s="1"/>
  <c r="BY817" i="1" s="1"/>
  <c r="BW818" i="1"/>
  <c r="BX818" i="1" s="1"/>
  <c r="BY818" i="1" s="1"/>
  <c r="BW819" i="1"/>
  <c r="BX819" i="1" s="1"/>
  <c r="BY819" i="1" s="1"/>
  <c r="BW820" i="1"/>
  <c r="BW821" i="1"/>
  <c r="BX821" i="1" s="1"/>
  <c r="BY821" i="1" s="1"/>
  <c r="BW822" i="1"/>
  <c r="BX822" i="1" s="1"/>
  <c r="BY822" i="1" s="1"/>
  <c r="BW823" i="1"/>
  <c r="BX823" i="1" s="1"/>
  <c r="BY823" i="1" s="1"/>
  <c r="BW824" i="1"/>
  <c r="BX824" i="1" s="1"/>
  <c r="BY824" i="1" s="1"/>
  <c r="BW825" i="1"/>
  <c r="BX825" i="1" s="1"/>
  <c r="BY825" i="1" s="1"/>
  <c r="BW826" i="1"/>
  <c r="BX826" i="1" s="1"/>
  <c r="BY826" i="1" s="1"/>
  <c r="BW827" i="1"/>
  <c r="BX827" i="1" s="1"/>
  <c r="BY827" i="1" s="1"/>
  <c r="BW828" i="1"/>
  <c r="BX828" i="1" s="1"/>
  <c r="BY828" i="1" s="1"/>
  <c r="BW829" i="1"/>
  <c r="BX829" i="1" s="1"/>
  <c r="BY829" i="1" s="1"/>
  <c r="BW830" i="1"/>
  <c r="BX830" i="1" s="1"/>
  <c r="BY830" i="1" s="1"/>
  <c r="BW831" i="1"/>
  <c r="BX831" i="1" s="1"/>
  <c r="BY831" i="1" s="1"/>
  <c r="BW832" i="1"/>
  <c r="BW833" i="1"/>
  <c r="BX833" i="1" s="1"/>
  <c r="BY833" i="1" s="1"/>
  <c r="BW834" i="1"/>
  <c r="BX834" i="1" s="1"/>
  <c r="BY834" i="1" s="1"/>
  <c r="BW835" i="1"/>
  <c r="BX835" i="1" s="1"/>
  <c r="BY835" i="1" s="1"/>
  <c r="BW836" i="1"/>
  <c r="BX836" i="1" s="1"/>
  <c r="BY836" i="1" s="1"/>
  <c r="BW837" i="1"/>
  <c r="BX837" i="1" s="1"/>
  <c r="BY837" i="1" s="1"/>
  <c r="BW838" i="1"/>
  <c r="BX838" i="1" s="1"/>
  <c r="BY838" i="1" s="1"/>
  <c r="BW839" i="1"/>
  <c r="BX839" i="1" s="1"/>
  <c r="BY839" i="1" s="1"/>
  <c r="BW840" i="1"/>
  <c r="BW841" i="1"/>
  <c r="BX841" i="1" s="1"/>
  <c r="BY841" i="1" s="1"/>
  <c r="BW842" i="1"/>
  <c r="BX842" i="1" s="1"/>
  <c r="BY842" i="1" s="1"/>
  <c r="BW843" i="1"/>
  <c r="BX843" i="1" s="1"/>
  <c r="BY843" i="1" s="1"/>
  <c r="BW844" i="1"/>
  <c r="BW845" i="1"/>
  <c r="BX845" i="1" s="1"/>
  <c r="BY845" i="1" s="1"/>
  <c r="BW846" i="1"/>
  <c r="BX846" i="1" s="1"/>
  <c r="BY846" i="1" s="1"/>
  <c r="BW847" i="1"/>
  <c r="BX847" i="1" s="1"/>
  <c r="BY847" i="1" s="1"/>
  <c r="BW848" i="1"/>
  <c r="BX848" i="1" s="1"/>
  <c r="BY848" i="1" s="1"/>
  <c r="BW849" i="1"/>
  <c r="BX849" i="1" s="1"/>
  <c r="BY849" i="1" s="1"/>
  <c r="BW850" i="1"/>
  <c r="BX850" i="1" s="1"/>
  <c r="BY850" i="1" s="1"/>
  <c r="BW851" i="1"/>
  <c r="BX851" i="1" s="1"/>
  <c r="BY851" i="1" s="1"/>
  <c r="BW852" i="1"/>
  <c r="BW853" i="1"/>
  <c r="BX853" i="1" s="1"/>
  <c r="BY853" i="1" s="1"/>
  <c r="BW854" i="1"/>
  <c r="BX854" i="1" s="1"/>
  <c r="BY854" i="1" s="1"/>
  <c r="BW855" i="1"/>
  <c r="BX855" i="1" s="1"/>
  <c r="BY855" i="1" s="1"/>
  <c r="BW856" i="1"/>
  <c r="BX856" i="1" s="1"/>
  <c r="BY856" i="1" s="1"/>
  <c r="BW857" i="1"/>
  <c r="BX857" i="1" s="1"/>
  <c r="BY857" i="1" s="1"/>
  <c r="BW858" i="1"/>
  <c r="BX858" i="1" s="1"/>
  <c r="BY858" i="1" s="1"/>
  <c r="BW859" i="1"/>
  <c r="BX859" i="1" s="1"/>
  <c r="BY859" i="1" s="1"/>
  <c r="BW860" i="1"/>
  <c r="BX860" i="1" s="1"/>
  <c r="BY860" i="1" s="1"/>
  <c r="BW861" i="1"/>
  <c r="BX861" i="1" s="1"/>
  <c r="BY861" i="1" s="1"/>
  <c r="BW862" i="1"/>
  <c r="BX862" i="1" s="1"/>
  <c r="BY862" i="1" s="1"/>
  <c r="BW863" i="1"/>
  <c r="BX863" i="1" s="1"/>
  <c r="BY863" i="1" s="1"/>
  <c r="BW864" i="1"/>
  <c r="BW865" i="1"/>
  <c r="BX865" i="1" s="1"/>
  <c r="BY865" i="1" s="1"/>
  <c r="BW866" i="1"/>
  <c r="BX866" i="1" s="1"/>
  <c r="BY866" i="1" s="1"/>
  <c r="BW867" i="1"/>
  <c r="BX867" i="1" s="1"/>
  <c r="BY867" i="1" s="1"/>
  <c r="BW870" i="1"/>
  <c r="BX870" i="1" s="1"/>
  <c r="BY870" i="1" s="1"/>
  <c r="BW871" i="1"/>
  <c r="BX871" i="1" s="1"/>
  <c r="BY871" i="1" s="1"/>
  <c r="BW872" i="1"/>
  <c r="BX872" i="1" s="1"/>
  <c r="BY872" i="1" s="1"/>
  <c r="BW873" i="1"/>
  <c r="BX873" i="1" s="1"/>
  <c r="BY873" i="1" s="1"/>
  <c r="BW874" i="1"/>
  <c r="BX874" i="1" s="1"/>
  <c r="BY874" i="1" s="1"/>
  <c r="BW875" i="1"/>
  <c r="BX875" i="1" s="1"/>
  <c r="BY875" i="1" s="1"/>
  <c r="BW876" i="1"/>
  <c r="BX876" i="1" s="1"/>
  <c r="BY876" i="1" s="1"/>
  <c r="BW877" i="1"/>
  <c r="BX877" i="1" s="1"/>
  <c r="BY877" i="1" s="1"/>
  <c r="BW878" i="1"/>
  <c r="BX878" i="1" s="1"/>
  <c r="BY878" i="1" s="1"/>
  <c r="BW879" i="1"/>
  <c r="BX879" i="1" s="1"/>
  <c r="BY879" i="1" s="1"/>
  <c r="BW880" i="1"/>
  <c r="BX880" i="1" s="1"/>
  <c r="BY880" i="1" s="1"/>
  <c r="BW882" i="1"/>
  <c r="BX882" i="1" s="1"/>
  <c r="BY882" i="1" s="1"/>
  <c r="BW883" i="1"/>
  <c r="BW884" i="1"/>
  <c r="BW885" i="1"/>
  <c r="BX885" i="1" s="1"/>
  <c r="BY885" i="1" s="1"/>
  <c r="BW886" i="1"/>
  <c r="BX886" i="1" s="1"/>
  <c r="BY886" i="1" s="1"/>
  <c r="BW887" i="1"/>
  <c r="BX887" i="1" s="1"/>
  <c r="BY887" i="1" s="1"/>
  <c r="BW890" i="1"/>
  <c r="BX890" i="1" s="1"/>
  <c r="BY890" i="1" s="1"/>
  <c r="BW891" i="1"/>
  <c r="BX891" i="1" s="1"/>
  <c r="BY891" i="1" s="1"/>
  <c r="BW893" i="1"/>
  <c r="BX893" i="1" s="1"/>
  <c r="BY893" i="1" s="1"/>
  <c r="BW894" i="1"/>
  <c r="BX894" i="1" s="1"/>
  <c r="BY894" i="1" s="1"/>
  <c r="BW895" i="1"/>
  <c r="BW896" i="1"/>
  <c r="BX896" i="1" s="1"/>
  <c r="BY896" i="1" s="1"/>
  <c r="BW897" i="1"/>
  <c r="BX897" i="1" s="1"/>
  <c r="BY897" i="1" s="1"/>
  <c r="BW898" i="1"/>
  <c r="BX898" i="1" s="1"/>
  <c r="BY898" i="1" s="1"/>
  <c r="BW899" i="1"/>
  <c r="BX899" i="1" s="1"/>
  <c r="BY899" i="1" s="1"/>
  <c r="BW901" i="1"/>
  <c r="BX901" i="1" s="1"/>
  <c r="BY901" i="1" s="1"/>
  <c r="BW902" i="1"/>
  <c r="BX902" i="1" s="1"/>
  <c r="BY902" i="1" s="1"/>
  <c r="BW903" i="1"/>
  <c r="BX903" i="1" s="1"/>
  <c r="BY903" i="1" s="1"/>
  <c r="BW904" i="1"/>
  <c r="BW905" i="1"/>
  <c r="BX905" i="1" s="1"/>
  <c r="BY905" i="1" s="1"/>
  <c r="BW906" i="1"/>
  <c r="BX906" i="1" s="1"/>
  <c r="BY906" i="1" s="1"/>
  <c r="BW907" i="1"/>
  <c r="BX907" i="1" s="1"/>
  <c r="BY907" i="1" s="1"/>
  <c r="BW908" i="1"/>
  <c r="BW909" i="1"/>
  <c r="BX909" i="1" s="1"/>
  <c r="BY909" i="1" s="1"/>
  <c r="BW910" i="1"/>
  <c r="BX910" i="1" s="1"/>
  <c r="BY910" i="1" s="1"/>
  <c r="BW911" i="1"/>
  <c r="BX911" i="1" s="1"/>
  <c r="BY911" i="1" s="1"/>
  <c r="BW912" i="1"/>
  <c r="BW913" i="1"/>
  <c r="BX913" i="1" s="1"/>
  <c r="BY913" i="1" s="1"/>
  <c r="BW914" i="1"/>
  <c r="BX914" i="1" s="1"/>
  <c r="BY914" i="1" s="1"/>
  <c r="BW915" i="1"/>
  <c r="BW917" i="1"/>
  <c r="BX917" i="1" s="1"/>
  <c r="BY917" i="1" s="1"/>
  <c r="BW918" i="1"/>
  <c r="BX918" i="1" s="1"/>
  <c r="BY918" i="1" s="1"/>
  <c r="BW919" i="1"/>
  <c r="BX919" i="1" s="1"/>
  <c r="BY919" i="1" s="1"/>
  <c r="BW920" i="1"/>
  <c r="BX920" i="1" s="1"/>
  <c r="BY920" i="1" s="1"/>
  <c r="BW921" i="1"/>
  <c r="BW922" i="1"/>
  <c r="BX922" i="1" s="1"/>
  <c r="BY922" i="1" s="1"/>
  <c r="BW923" i="1"/>
  <c r="BX923" i="1" s="1"/>
  <c r="BY923" i="1" s="1"/>
  <c r="BW924" i="1"/>
  <c r="BW926" i="1"/>
  <c r="BX926" i="1" s="1"/>
  <c r="BY926" i="1" s="1"/>
  <c r="BW927" i="1"/>
  <c r="BX927" i="1" s="1"/>
  <c r="BY927" i="1" s="1"/>
  <c r="BW928" i="1"/>
  <c r="BX928" i="1" s="1"/>
  <c r="BY928" i="1" s="1"/>
  <c r="BW930" i="1"/>
  <c r="BX930" i="1" s="1"/>
  <c r="BY930" i="1" s="1"/>
  <c r="BW931" i="1"/>
  <c r="BW934" i="1"/>
  <c r="BX934" i="1" s="1"/>
  <c r="BY934" i="1" s="1"/>
  <c r="BW935" i="1"/>
  <c r="BX935" i="1" s="1"/>
  <c r="BY935" i="1" s="1"/>
  <c r="BW938" i="1"/>
  <c r="BX938" i="1" s="1"/>
  <c r="BY938" i="1" s="1"/>
  <c r="BW939" i="1"/>
  <c r="BX939" i="1" s="1"/>
  <c r="BY939" i="1" s="1"/>
  <c r="BW940" i="1"/>
  <c r="BX940" i="1" s="1"/>
  <c r="BY940" i="1" s="1"/>
  <c r="BW941" i="1"/>
  <c r="BX941" i="1" s="1"/>
  <c r="BY941" i="1" s="1"/>
  <c r="BW942" i="1"/>
  <c r="BX942" i="1" s="1"/>
  <c r="BY942" i="1" s="1"/>
  <c r="BW943" i="1"/>
  <c r="BW944" i="1"/>
  <c r="BX944" i="1" s="1"/>
  <c r="BY944" i="1" s="1"/>
  <c r="BW945" i="1"/>
  <c r="BX945" i="1" s="1"/>
  <c r="BY945" i="1" s="1"/>
  <c r="BW946" i="1"/>
  <c r="BX946" i="1" s="1"/>
  <c r="BY946" i="1" s="1"/>
  <c r="BW947" i="1"/>
  <c r="BX947" i="1" s="1"/>
  <c r="BY947" i="1" s="1"/>
  <c r="BW948" i="1"/>
  <c r="BX948" i="1" s="1"/>
  <c r="BY948" i="1" s="1"/>
  <c r="BW949" i="1"/>
  <c r="BX949" i="1" s="1"/>
  <c r="BY949" i="1" s="1"/>
  <c r="BW950" i="1"/>
  <c r="BX950" i="1" s="1"/>
  <c r="BY950" i="1" s="1"/>
  <c r="BW951" i="1"/>
  <c r="BX951" i="1" s="1"/>
  <c r="BY951" i="1" s="1"/>
  <c r="BW952" i="1"/>
  <c r="BX952" i="1" s="1"/>
  <c r="BY952" i="1" s="1"/>
  <c r="BW953" i="1"/>
  <c r="BX953" i="1" s="1"/>
  <c r="BY953" i="1" s="1"/>
  <c r="BW954" i="1"/>
  <c r="BX954" i="1" s="1"/>
  <c r="BY954" i="1" s="1"/>
  <c r="BW955" i="1"/>
  <c r="BW956" i="1"/>
  <c r="BX956" i="1" s="1"/>
  <c r="BY956" i="1" s="1"/>
  <c r="BW958" i="1"/>
  <c r="BX958" i="1" s="1"/>
  <c r="BY958" i="1" s="1"/>
  <c r="BW959" i="1"/>
  <c r="BX959" i="1" s="1"/>
  <c r="BY959" i="1" s="1"/>
  <c r="BW961" i="1"/>
  <c r="BX961" i="1" s="1"/>
  <c r="BY961" i="1" s="1"/>
  <c r="BW962" i="1"/>
  <c r="BX962" i="1" s="1"/>
  <c r="BY962" i="1" s="1"/>
  <c r="BW963" i="1"/>
  <c r="BX963" i="1" s="1"/>
  <c r="BY963" i="1" s="1"/>
  <c r="BW964" i="1"/>
  <c r="BX964" i="1" s="1"/>
  <c r="BY964" i="1" s="1"/>
  <c r="BW965" i="1"/>
  <c r="BX965" i="1" s="1"/>
  <c r="BY965" i="1" s="1"/>
  <c r="BW966" i="1"/>
  <c r="BX966" i="1" s="1"/>
  <c r="BY966" i="1" s="1"/>
  <c r="BW967" i="1"/>
  <c r="BX967" i="1" s="1"/>
  <c r="BY967" i="1" s="1"/>
  <c r="BW968" i="1"/>
  <c r="BX968" i="1" s="1"/>
  <c r="BY968" i="1" s="1"/>
  <c r="BW969" i="1"/>
  <c r="BX969" i="1" s="1"/>
  <c r="BY969" i="1" s="1"/>
  <c r="BW970" i="1"/>
  <c r="BX970" i="1" s="1"/>
  <c r="BY970" i="1" s="1"/>
  <c r="BW971" i="1"/>
  <c r="BX971" i="1" s="1"/>
  <c r="BY971" i="1" s="1"/>
  <c r="BW972" i="1"/>
  <c r="BX972" i="1" s="1"/>
  <c r="BY972" i="1" s="1"/>
  <c r="BW973" i="1"/>
  <c r="BX973" i="1" s="1"/>
  <c r="BY973" i="1" s="1"/>
  <c r="BW974" i="1"/>
  <c r="BX974" i="1" s="1"/>
  <c r="BY974" i="1" s="1"/>
  <c r="BW975" i="1"/>
  <c r="BX975" i="1" s="1"/>
  <c r="BY975" i="1" s="1"/>
  <c r="BW976" i="1"/>
  <c r="BX976" i="1" s="1"/>
  <c r="BY976" i="1" s="1"/>
  <c r="BW977" i="1"/>
  <c r="BX977" i="1" s="1"/>
  <c r="BY977" i="1" s="1"/>
  <c r="BW978" i="1"/>
  <c r="BX978" i="1" s="1"/>
  <c r="BY978" i="1" s="1"/>
  <c r="BW979" i="1"/>
  <c r="BX979" i="1" s="1"/>
  <c r="BY979" i="1" s="1"/>
  <c r="BW980" i="1"/>
  <c r="BX980" i="1" s="1"/>
  <c r="BY980" i="1" s="1"/>
  <c r="BW981" i="1"/>
  <c r="BX981" i="1" s="1"/>
  <c r="BY981" i="1" s="1"/>
  <c r="BW982" i="1"/>
  <c r="BX982" i="1" s="1"/>
  <c r="BY982" i="1" s="1"/>
  <c r="BW983" i="1"/>
  <c r="BX983" i="1" s="1"/>
  <c r="BY983" i="1" s="1"/>
  <c r="BW984" i="1"/>
  <c r="BW985" i="1"/>
  <c r="BX985" i="1" s="1"/>
  <c r="BY985" i="1" s="1"/>
  <c r="BW986" i="1"/>
  <c r="BX986" i="1" s="1"/>
  <c r="BY986" i="1" s="1"/>
  <c r="BW987" i="1"/>
  <c r="BX987" i="1" s="1"/>
  <c r="BY987" i="1" s="1"/>
  <c r="BW988" i="1"/>
  <c r="BX988" i="1" s="1"/>
  <c r="BY988" i="1" s="1"/>
  <c r="BW989" i="1"/>
  <c r="BX989" i="1" s="1"/>
  <c r="BY989" i="1" s="1"/>
  <c r="BW990" i="1"/>
  <c r="BX990" i="1" s="1"/>
  <c r="BY990" i="1" s="1"/>
  <c r="BW991" i="1"/>
  <c r="BX991" i="1" s="1"/>
  <c r="BY991" i="1" s="1"/>
  <c r="BW992" i="1"/>
  <c r="BX992" i="1" s="1"/>
  <c r="BY992" i="1" s="1"/>
  <c r="BW993" i="1"/>
  <c r="BX993" i="1" s="1"/>
  <c r="BY993" i="1" s="1"/>
  <c r="BW994" i="1"/>
  <c r="BX994" i="1" s="1"/>
  <c r="BY994" i="1" s="1"/>
  <c r="BW995" i="1"/>
  <c r="BX995" i="1" s="1"/>
  <c r="BY995" i="1" s="1"/>
  <c r="BW996" i="1"/>
  <c r="BX996" i="1" s="1"/>
  <c r="BY996" i="1" s="1"/>
  <c r="BW997" i="1"/>
  <c r="BX997" i="1" s="1"/>
  <c r="BY997" i="1" s="1"/>
  <c r="BW998" i="1"/>
  <c r="BX998" i="1" s="1"/>
  <c r="BY998" i="1" s="1"/>
  <c r="BW999" i="1"/>
  <c r="BX999" i="1" s="1"/>
  <c r="BY999" i="1" s="1"/>
  <c r="BW1000" i="1"/>
  <c r="BX1000" i="1" s="1"/>
  <c r="BY1000" i="1" s="1"/>
  <c r="BW1001" i="1"/>
  <c r="BX1001" i="1" s="1"/>
  <c r="BY1001" i="1" s="1"/>
  <c r="BW1002" i="1"/>
  <c r="BX1002" i="1" s="1"/>
  <c r="BY1002" i="1" s="1"/>
  <c r="BW1003" i="1"/>
  <c r="BX1003" i="1" s="1"/>
  <c r="BY1003" i="1" s="1"/>
  <c r="BW1004" i="1"/>
  <c r="BX1004" i="1" s="1"/>
  <c r="BY1004" i="1" s="1"/>
  <c r="BW1005" i="1"/>
  <c r="BX1005" i="1" s="1"/>
  <c r="BY1005" i="1" s="1"/>
  <c r="BW1006" i="1"/>
  <c r="BX1006" i="1" s="1"/>
  <c r="BY1006" i="1" s="1"/>
  <c r="BW1007" i="1"/>
  <c r="BX1007" i="1" s="1"/>
  <c r="BY1007" i="1" s="1"/>
  <c r="BW1008" i="1"/>
  <c r="BX1008" i="1" s="1"/>
  <c r="BY1008" i="1" s="1"/>
  <c r="BW1009" i="1"/>
  <c r="BX1009" i="1" s="1"/>
  <c r="BY1009" i="1" s="1"/>
  <c r="BW1010" i="1"/>
  <c r="BX1010" i="1" s="1"/>
  <c r="BY1010" i="1" s="1"/>
  <c r="BW1011" i="1"/>
  <c r="BX1011" i="1" s="1"/>
  <c r="BY1011" i="1" s="1"/>
  <c r="BW1012" i="1"/>
  <c r="BX1012" i="1" s="1"/>
  <c r="BY1012" i="1" s="1"/>
  <c r="BW1013" i="1"/>
  <c r="BX1013" i="1" s="1"/>
  <c r="BY1013" i="1" s="1"/>
  <c r="BW1014" i="1"/>
  <c r="BX1014" i="1" s="1"/>
  <c r="BY1014" i="1" s="1"/>
  <c r="BW1015" i="1"/>
  <c r="BX1015" i="1" s="1"/>
  <c r="BY1015" i="1" s="1"/>
  <c r="BW1016" i="1"/>
  <c r="BW1017" i="1"/>
  <c r="BX1017" i="1" s="1"/>
  <c r="BY1017" i="1" s="1"/>
  <c r="BW1018" i="1"/>
  <c r="BX1018" i="1" s="1"/>
  <c r="BY1018" i="1" s="1"/>
  <c r="BW1019" i="1"/>
  <c r="BX1019" i="1" s="1"/>
  <c r="BY1019" i="1" s="1"/>
  <c r="BW1020" i="1"/>
  <c r="BX1020" i="1" s="1"/>
  <c r="BY1020" i="1" s="1"/>
  <c r="BW1021" i="1"/>
  <c r="BX1021" i="1" s="1"/>
  <c r="BY1021" i="1" s="1"/>
  <c r="BW1022" i="1"/>
  <c r="BX1022" i="1" s="1"/>
  <c r="BY1022" i="1" s="1"/>
  <c r="BW1023" i="1"/>
  <c r="BX1023" i="1" s="1"/>
  <c r="BY1023" i="1" s="1"/>
  <c r="BW1024" i="1"/>
  <c r="BX1024" i="1" s="1"/>
  <c r="BY1024" i="1" s="1"/>
  <c r="BW1025" i="1"/>
  <c r="BX1025" i="1" s="1"/>
  <c r="BY1025" i="1" s="1"/>
  <c r="BW1026" i="1"/>
  <c r="BX1026" i="1" s="1"/>
  <c r="BY1026" i="1" s="1"/>
  <c r="BW1027" i="1"/>
  <c r="BX1027" i="1" s="1"/>
  <c r="BY1027" i="1" s="1"/>
  <c r="BW1028" i="1"/>
  <c r="BX1028" i="1" s="1"/>
  <c r="BY1028" i="1" s="1"/>
  <c r="BW1029" i="1"/>
  <c r="BX1029" i="1" s="1"/>
  <c r="BY1029" i="1" s="1"/>
  <c r="BW1030" i="1"/>
  <c r="BX1030" i="1" s="1"/>
  <c r="BY1030" i="1" s="1"/>
  <c r="BW1031" i="1"/>
  <c r="BX1031" i="1" s="1"/>
  <c r="BY1031" i="1" s="1"/>
  <c r="BW1032" i="1"/>
  <c r="BX1032" i="1" s="1"/>
  <c r="BY1032" i="1" s="1"/>
  <c r="BW1033" i="1"/>
  <c r="BX1033" i="1" s="1"/>
  <c r="BY1033" i="1" s="1"/>
  <c r="BW1034" i="1"/>
  <c r="BX1034" i="1" s="1"/>
  <c r="BY1034" i="1" s="1"/>
  <c r="BW1035" i="1"/>
  <c r="BX1035" i="1" s="1"/>
  <c r="BY1035" i="1" s="1"/>
  <c r="BW1036" i="1"/>
  <c r="BX1036" i="1" s="1"/>
  <c r="BY1036" i="1" s="1"/>
  <c r="BW1037" i="1"/>
  <c r="BX1037" i="1" s="1"/>
  <c r="BY1037" i="1" s="1"/>
  <c r="BW1038" i="1"/>
  <c r="BX1038" i="1" s="1"/>
  <c r="BY1038" i="1" s="1"/>
  <c r="BW1039" i="1"/>
  <c r="BX1039" i="1" s="1"/>
  <c r="BY1039" i="1" s="1"/>
  <c r="BW1040" i="1"/>
  <c r="BX1040" i="1" s="1"/>
  <c r="BY1040" i="1" s="1"/>
  <c r="BW1041" i="1"/>
  <c r="BX1041" i="1" s="1"/>
  <c r="BY1041" i="1" s="1"/>
  <c r="BW1042" i="1"/>
  <c r="BX1042" i="1" s="1"/>
  <c r="BY1042" i="1" s="1"/>
  <c r="BW1043" i="1"/>
  <c r="BX1043" i="1" s="1"/>
  <c r="BY1043" i="1" s="1"/>
  <c r="BW1044" i="1"/>
  <c r="BX1044" i="1" s="1"/>
  <c r="BY1044" i="1" s="1"/>
  <c r="BW1045" i="1"/>
  <c r="BX1045" i="1" s="1"/>
  <c r="BY1045" i="1" s="1"/>
  <c r="BW1046" i="1"/>
  <c r="BX1046" i="1" s="1"/>
  <c r="BY1046" i="1" s="1"/>
  <c r="BW1047" i="1"/>
  <c r="BX1047" i="1" s="1"/>
  <c r="BY1047" i="1" s="1"/>
  <c r="BW1048" i="1"/>
  <c r="BW1049" i="1"/>
  <c r="BX1049" i="1" s="1"/>
  <c r="BY1049" i="1" s="1"/>
  <c r="BW1050" i="1"/>
  <c r="BX1050" i="1" s="1"/>
  <c r="BY1050" i="1" s="1"/>
  <c r="BW1051" i="1"/>
  <c r="BX1051" i="1" s="1"/>
  <c r="BY1051" i="1" s="1"/>
  <c r="BW1052" i="1"/>
  <c r="BX1052" i="1" s="1"/>
  <c r="BY1052" i="1" s="1"/>
  <c r="BW1053" i="1"/>
  <c r="BX1053" i="1" s="1"/>
  <c r="BY1053" i="1" s="1"/>
  <c r="BW1054" i="1"/>
  <c r="BX1054" i="1" s="1"/>
  <c r="BY1054" i="1" s="1"/>
  <c r="BW1055" i="1"/>
  <c r="BX1055" i="1" s="1"/>
  <c r="BY1055" i="1" s="1"/>
  <c r="BW1056" i="1"/>
  <c r="BX1056" i="1" s="1"/>
  <c r="BY1056" i="1" s="1"/>
  <c r="BW1057" i="1"/>
  <c r="BX1057" i="1" s="1"/>
  <c r="BY1057" i="1" s="1"/>
  <c r="BW1058" i="1"/>
  <c r="BX1058" i="1" s="1"/>
  <c r="BY1058" i="1" s="1"/>
  <c r="BW1059" i="1"/>
  <c r="BX1059" i="1" s="1"/>
  <c r="BY1059" i="1" s="1"/>
  <c r="BW1060" i="1"/>
  <c r="BX1060" i="1" s="1"/>
  <c r="BY1060" i="1" s="1"/>
  <c r="BW1061" i="1"/>
  <c r="BX1061" i="1" s="1"/>
  <c r="BY1061" i="1" s="1"/>
  <c r="BW1062" i="1"/>
  <c r="BX1062" i="1" s="1"/>
  <c r="BY1062" i="1" s="1"/>
  <c r="BW1063" i="1"/>
  <c r="BX1063" i="1" s="1"/>
  <c r="BY1063" i="1" s="1"/>
  <c r="BW1064" i="1"/>
  <c r="BX1064" i="1" s="1"/>
  <c r="BY1064" i="1" s="1"/>
  <c r="BW1065" i="1"/>
  <c r="BX1065" i="1" s="1"/>
  <c r="BY1065" i="1" s="1"/>
  <c r="BW1066" i="1"/>
  <c r="BX1066" i="1" s="1"/>
  <c r="BY1066" i="1" s="1"/>
  <c r="BW1067" i="1"/>
  <c r="BX1067" i="1" s="1"/>
  <c r="BY1067" i="1" s="1"/>
  <c r="BW1068" i="1"/>
  <c r="BX1068" i="1" s="1"/>
  <c r="BY1068" i="1" s="1"/>
  <c r="BW1069" i="1"/>
  <c r="BX1069" i="1" s="1"/>
  <c r="BY1069" i="1" s="1"/>
  <c r="BW1070" i="1"/>
  <c r="BX1070" i="1" s="1"/>
  <c r="BY1070" i="1" s="1"/>
  <c r="BW1071" i="1"/>
  <c r="BX1071" i="1" s="1"/>
  <c r="BY1071" i="1" s="1"/>
  <c r="BW1072" i="1"/>
  <c r="BX1072" i="1" s="1"/>
  <c r="BY1072" i="1" s="1"/>
  <c r="BW1073" i="1"/>
  <c r="BX1073" i="1" s="1"/>
  <c r="BY1073" i="1" s="1"/>
  <c r="BW1074" i="1"/>
  <c r="BX1074" i="1" s="1"/>
  <c r="BY1074" i="1" s="1"/>
  <c r="BW1075" i="1"/>
  <c r="BX1075" i="1" s="1"/>
  <c r="BY1075" i="1" s="1"/>
  <c r="BW1076" i="1"/>
  <c r="BX1076" i="1" s="1"/>
  <c r="BY1076" i="1" s="1"/>
  <c r="BW1077" i="1"/>
  <c r="BX1077" i="1" s="1"/>
  <c r="BY1077" i="1" s="1"/>
  <c r="BW1078" i="1"/>
  <c r="BX1078" i="1" s="1"/>
  <c r="BY1078" i="1" s="1"/>
  <c r="BW1079" i="1"/>
  <c r="BX1079" i="1" s="1"/>
  <c r="BY1079" i="1" s="1"/>
  <c r="BW1080" i="1"/>
  <c r="BW1081" i="1"/>
  <c r="BX1081" i="1" s="1"/>
  <c r="BY1081" i="1" s="1"/>
  <c r="BW1082" i="1"/>
  <c r="BX1082" i="1" s="1"/>
  <c r="BY1082" i="1" s="1"/>
  <c r="BW1083" i="1"/>
  <c r="BX1083" i="1" s="1"/>
  <c r="BY1083" i="1" s="1"/>
  <c r="BW1084" i="1"/>
  <c r="BX1084" i="1" s="1"/>
  <c r="BY1084" i="1" s="1"/>
  <c r="BW1085" i="1"/>
  <c r="BX1085" i="1" s="1"/>
  <c r="BY1085" i="1" s="1"/>
  <c r="BW1086" i="1"/>
  <c r="BX1086" i="1" s="1"/>
  <c r="BY1086" i="1" s="1"/>
  <c r="BW1087" i="1"/>
  <c r="BX1087" i="1" s="1"/>
  <c r="BY1087" i="1" s="1"/>
  <c r="BW1088" i="1"/>
  <c r="BX1088" i="1" s="1"/>
  <c r="BY1088" i="1" s="1"/>
  <c r="BW1089" i="1"/>
  <c r="BX1089" i="1" s="1"/>
  <c r="BY1089" i="1" s="1"/>
  <c r="BW1090" i="1"/>
  <c r="BX1090" i="1" s="1"/>
  <c r="BY1090" i="1" s="1"/>
  <c r="BW1091" i="1"/>
  <c r="BX1091" i="1" s="1"/>
  <c r="BY1091" i="1" s="1"/>
  <c r="BW1092" i="1"/>
  <c r="BX1092" i="1" s="1"/>
  <c r="BY1092" i="1" s="1"/>
  <c r="BW1093" i="1"/>
  <c r="BX1093" i="1" s="1"/>
  <c r="BY1093" i="1" s="1"/>
  <c r="BW1094" i="1"/>
  <c r="BX1094" i="1" s="1"/>
  <c r="BY1094" i="1" s="1"/>
  <c r="BW1095" i="1"/>
  <c r="BX1095" i="1" s="1"/>
  <c r="BY1095" i="1" s="1"/>
  <c r="BW1096" i="1"/>
  <c r="BX1096" i="1" s="1"/>
  <c r="BY1096" i="1" s="1"/>
  <c r="BW1097" i="1"/>
  <c r="BX1097" i="1" s="1"/>
  <c r="BY1097" i="1" s="1"/>
  <c r="BW1098" i="1"/>
  <c r="BX1098" i="1" s="1"/>
  <c r="BY1098" i="1" s="1"/>
  <c r="BW1099" i="1"/>
  <c r="BX1099" i="1" s="1"/>
  <c r="BY1099" i="1" s="1"/>
  <c r="BW1100" i="1"/>
  <c r="BX1100" i="1" s="1"/>
  <c r="BY1100" i="1" s="1"/>
  <c r="BW1101" i="1"/>
  <c r="BX1101" i="1" s="1"/>
  <c r="BY1101" i="1" s="1"/>
  <c r="BW1102" i="1"/>
  <c r="BX1102" i="1" s="1"/>
  <c r="BY1102" i="1" s="1"/>
  <c r="BW1103" i="1"/>
  <c r="BX1103" i="1" s="1"/>
  <c r="BY1103" i="1" s="1"/>
  <c r="BW1104" i="1"/>
  <c r="BX1104" i="1" s="1"/>
  <c r="BY1104" i="1" s="1"/>
  <c r="BW1105" i="1"/>
  <c r="BX1105" i="1" s="1"/>
  <c r="BY1105" i="1" s="1"/>
  <c r="BW1106" i="1"/>
  <c r="BX1106" i="1" s="1"/>
  <c r="BY1106" i="1" s="1"/>
  <c r="BW1107" i="1"/>
  <c r="BX1107" i="1" s="1"/>
  <c r="BY1107" i="1" s="1"/>
  <c r="BW1108" i="1"/>
  <c r="BX1108" i="1" s="1"/>
  <c r="BY1108" i="1" s="1"/>
  <c r="BW1109" i="1"/>
  <c r="BX1109" i="1" s="1"/>
  <c r="BY1109" i="1" s="1"/>
  <c r="BW1110" i="1"/>
  <c r="BX1110" i="1" s="1"/>
  <c r="BY1110" i="1" s="1"/>
  <c r="BW1111" i="1"/>
  <c r="BX1111" i="1" s="1"/>
  <c r="BY1111" i="1" s="1"/>
  <c r="BW1112" i="1"/>
  <c r="BW1113" i="1"/>
  <c r="BX1113" i="1" s="1"/>
  <c r="BY1113" i="1" s="1"/>
  <c r="BW1114" i="1"/>
  <c r="BX1114" i="1" s="1"/>
  <c r="BY1114" i="1" s="1"/>
  <c r="BW1115" i="1"/>
  <c r="BX1115" i="1" s="1"/>
  <c r="BY1115" i="1" s="1"/>
  <c r="BW1116" i="1"/>
  <c r="BX1116" i="1" s="1"/>
  <c r="BY1116" i="1" s="1"/>
  <c r="BW1117" i="1"/>
  <c r="BX1117" i="1" s="1"/>
  <c r="BY1117" i="1" s="1"/>
  <c r="BW1118" i="1"/>
  <c r="BX1118" i="1" s="1"/>
  <c r="BW1119" i="1"/>
  <c r="BX1119" i="1" s="1"/>
  <c r="BY1119" i="1" s="1"/>
  <c r="BZ2" i="1"/>
  <c r="BW2" i="1"/>
  <c r="AI7" i="1"/>
  <c r="AI2" i="1"/>
  <c r="CA2" i="1" s="1"/>
  <c r="AI8" i="1"/>
  <c r="AI9" i="1"/>
  <c r="AI10" i="1"/>
  <c r="AI11" i="1"/>
  <c r="AI3" i="1"/>
  <c r="AI12" i="1"/>
  <c r="AI13" i="1"/>
  <c r="CB13" i="1" s="1"/>
  <c r="AI14" i="1"/>
  <c r="CB14" i="1" s="1"/>
  <c r="AI15" i="1"/>
  <c r="AI16" i="1"/>
  <c r="AI17" i="1"/>
  <c r="AI18" i="1"/>
  <c r="AI19" i="1"/>
  <c r="AI20" i="1"/>
  <c r="AI21" i="1"/>
  <c r="CB21" i="1" s="1"/>
  <c r="AI22" i="1"/>
  <c r="CB22" i="1" s="1"/>
  <c r="AI23" i="1"/>
  <c r="AI24" i="1"/>
  <c r="AI25" i="1"/>
  <c r="AI26" i="1"/>
  <c r="AI27" i="1"/>
  <c r="AI28" i="1"/>
  <c r="AI29" i="1"/>
  <c r="CB29" i="1" s="1"/>
  <c r="AI30" i="1"/>
  <c r="CB30" i="1" s="1"/>
  <c r="AI31" i="1"/>
  <c r="AI32" i="1"/>
  <c r="AI33" i="1"/>
  <c r="AI34" i="1"/>
  <c r="AI35" i="1"/>
  <c r="AI36" i="1"/>
  <c r="AI37" i="1"/>
  <c r="CB37" i="1" s="1"/>
  <c r="AI38" i="1"/>
  <c r="CB38" i="1" s="1"/>
  <c r="AI39" i="1"/>
  <c r="AI40" i="1"/>
  <c r="AI41" i="1"/>
  <c r="AI42" i="1"/>
  <c r="AI43" i="1"/>
  <c r="AI44" i="1"/>
  <c r="AI45" i="1"/>
  <c r="CB45" i="1" s="1"/>
  <c r="AI46" i="1"/>
  <c r="CB46" i="1" s="1"/>
  <c r="AI47" i="1"/>
  <c r="AI48" i="1"/>
  <c r="AI49" i="1"/>
  <c r="AI50" i="1"/>
  <c r="AI51" i="1"/>
  <c r="AI52" i="1"/>
  <c r="AI53" i="1"/>
  <c r="CB53" i="1" s="1"/>
  <c r="AI54" i="1"/>
  <c r="CB54" i="1" s="1"/>
  <c r="AI55" i="1"/>
  <c r="AI56" i="1"/>
  <c r="AI57" i="1"/>
  <c r="AI58" i="1"/>
  <c r="AI59" i="1"/>
  <c r="AI60" i="1"/>
  <c r="AI61" i="1"/>
  <c r="CB61" i="1" s="1"/>
  <c r="AI62" i="1"/>
  <c r="CB62" i="1" s="1"/>
  <c r="AI63" i="1"/>
  <c r="AI64" i="1"/>
  <c r="AI65" i="1"/>
  <c r="CA65" i="1" s="1"/>
  <c r="AI66" i="1"/>
  <c r="CA66" i="1" s="1"/>
  <c r="AI67" i="1"/>
  <c r="AI68" i="1"/>
  <c r="AI69" i="1"/>
  <c r="CB69" i="1" s="1"/>
  <c r="AI70" i="1"/>
  <c r="CB70" i="1" s="1"/>
  <c r="AI71" i="1"/>
  <c r="AI72" i="1"/>
  <c r="AI73" i="1"/>
  <c r="AI74" i="1"/>
  <c r="AI75" i="1"/>
  <c r="AI76" i="1"/>
  <c r="AI77" i="1"/>
  <c r="CB77" i="1" s="1"/>
  <c r="AI78" i="1"/>
  <c r="CB78" i="1" s="1"/>
  <c r="AI79" i="1"/>
  <c r="AI80" i="1"/>
  <c r="AI81" i="1"/>
  <c r="AI82" i="1"/>
  <c r="AI83" i="1"/>
  <c r="AI84" i="1"/>
  <c r="AI85" i="1"/>
  <c r="CB85" i="1" s="1"/>
  <c r="AI86" i="1"/>
  <c r="CB86" i="1" s="1"/>
  <c r="AI87" i="1"/>
  <c r="AI88" i="1"/>
  <c r="AI89" i="1"/>
  <c r="AI90" i="1"/>
  <c r="AI91" i="1"/>
  <c r="AI92" i="1"/>
  <c r="AI93" i="1"/>
  <c r="CB93" i="1" s="1"/>
  <c r="AI94" i="1"/>
  <c r="CB94" i="1" s="1"/>
  <c r="AI95" i="1"/>
  <c r="AI96" i="1"/>
  <c r="AI97" i="1"/>
  <c r="AI98" i="1"/>
  <c r="AI99" i="1"/>
  <c r="AI100" i="1"/>
  <c r="AI101" i="1"/>
  <c r="CB101" i="1" s="1"/>
  <c r="AI102" i="1"/>
  <c r="CB102" i="1" s="1"/>
  <c r="AI103" i="1"/>
  <c r="AI104" i="1"/>
  <c r="AI105" i="1"/>
  <c r="AI106" i="1"/>
  <c r="AI107" i="1"/>
  <c r="AI108" i="1"/>
  <c r="AI109" i="1"/>
  <c r="CB109" i="1" s="1"/>
  <c r="AI110" i="1"/>
  <c r="CB110" i="1" s="1"/>
  <c r="AI111" i="1"/>
  <c r="AI112" i="1"/>
  <c r="AI113" i="1"/>
  <c r="AI114" i="1"/>
  <c r="AI115" i="1"/>
  <c r="AI116" i="1"/>
  <c r="AI117" i="1"/>
  <c r="CB117" i="1" s="1"/>
  <c r="AI118" i="1"/>
  <c r="CB118" i="1" s="1"/>
  <c r="AI119" i="1"/>
  <c r="AI120" i="1"/>
  <c r="AI121" i="1"/>
  <c r="AI122" i="1"/>
  <c r="AI123" i="1"/>
  <c r="AI124" i="1"/>
  <c r="AI125" i="1"/>
  <c r="CB125" i="1" s="1"/>
  <c r="AI126" i="1"/>
  <c r="CB126" i="1" s="1"/>
  <c r="AI127" i="1"/>
  <c r="AI128" i="1"/>
  <c r="AI129" i="1"/>
  <c r="CA129" i="1" s="1"/>
  <c r="AI130" i="1"/>
  <c r="CA130" i="1" s="1"/>
  <c r="AI131" i="1"/>
  <c r="AI132" i="1"/>
  <c r="AI133" i="1"/>
  <c r="CB133" i="1" s="1"/>
  <c r="AI134" i="1"/>
  <c r="CB134" i="1" s="1"/>
  <c r="AI135" i="1"/>
  <c r="AI136" i="1"/>
  <c r="AI137" i="1"/>
  <c r="AI138" i="1"/>
  <c r="AI139" i="1"/>
  <c r="AI140" i="1"/>
  <c r="AI141" i="1"/>
  <c r="CB141" i="1" s="1"/>
  <c r="AI142" i="1"/>
  <c r="CB142" i="1" s="1"/>
  <c r="AI143" i="1"/>
  <c r="AI144" i="1"/>
  <c r="AI145" i="1"/>
  <c r="AI146" i="1"/>
  <c r="AI147" i="1"/>
  <c r="AI148" i="1"/>
  <c r="AI149" i="1"/>
  <c r="CB149" i="1" s="1"/>
  <c r="AI150" i="1"/>
  <c r="CB150" i="1" s="1"/>
  <c r="AI151" i="1"/>
  <c r="AI152" i="1"/>
  <c r="AI153" i="1"/>
  <c r="AI154" i="1"/>
  <c r="AI155" i="1"/>
  <c r="AI156" i="1"/>
  <c r="AI157" i="1"/>
  <c r="CB157" i="1" s="1"/>
  <c r="AI158" i="1"/>
  <c r="CB158" i="1" s="1"/>
  <c r="AI159" i="1"/>
  <c r="AI160" i="1"/>
  <c r="AI161" i="1"/>
  <c r="AI162" i="1"/>
  <c r="AI163" i="1"/>
  <c r="AI164" i="1"/>
  <c r="AI165" i="1"/>
  <c r="CB165" i="1" s="1"/>
  <c r="AI166" i="1"/>
  <c r="CB166" i="1" s="1"/>
  <c r="AI167" i="1"/>
  <c r="AI168" i="1"/>
  <c r="AI169" i="1"/>
  <c r="AI170" i="1"/>
  <c r="AI171" i="1"/>
  <c r="AI172" i="1"/>
  <c r="AI173" i="1"/>
  <c r="CB173" i="1" s="1"/>
  <c r="AI174" i="1"/>
  <c r="CB174" i="1" s="1"/>
  <c r="AI175" i="1"/>
  <c r="AI176" i="1"/>
  <c r="AI177" i="1"/>
  <c r="AI178" i="1"/>
  <c r="AI179" i="1"/>
  <c r="AI180" i="1"/>
  <c r="AI181" i="1"/>
  <c r="CB181" i="1" s="1"/>
  <c r="AI182" i="1"/>
  <c r="CB182" i="1" s="1"/>
  <c r="AI183" i="1"/>
  <c r="AI184" i="1"/>
  <c r="AI185" i="1"/>
  <c r="AI186" i="1"/>
  <c r="AI187" i="1"/>
  <c r="AI188" i="1"/>
  <c r="AI189" i="1"/>
  <c r="CB189" i="1" s="1"/>
  <c r="AI190" i="1"/>
  <c r="CB190" i="1" s="1"/>
  <c r="AI191" i="1"/>
  <c r="AI192" i="1"/>
  <c r="AI193" i="1"/>
  <c r="CA193" i="1" s="1"/>
  <c r="AI194" i="1"/>
  <c r="CA194" i="1" s="1"/>
  <c r="AI195" i="1"/>
  <c r="AI196" i="1"/>
  <c r="AI197" i="1"/>
  <c r="CB197" i="1" s="1"/>
  <c r="AI198" i="1"/>
  <c r="CB198" i="1" s="1"/>
  <c r="AI199" i="1"/>
  <c r="AI200" i="1"/>
  <c r="AI201" i="1"/>
  <c r="AI202" i="1"/>
  <c r="AI203" i="1"/>
  <c r="AI204" i="1"/>
  <c r="AI205" i="1"/>
  <c r="CB205" i="1" s="1"/>
  <c r="AI206" i="1"/>
  <c r="CB206" i="1" s="1"/>
  <c r="AI207" i="1"/>
  <c r="AI208" i="1"/>
  <c r="AI209" i="1"/>
  <c r="AI210" i="1"/>
  <c r="AI211" i="1"/>
  <c r="AI212" i="1"/>
  <c r="AI213" i="1"/>
  <c r="CB213" i="1" s="1"/>
  <c r="AI214" i="1"/>
  <c r="CB214" i="1" s="1"/>
  <c r="AI4" i="1"/>
  <c r="AI215" i="1"/>
  <c r="AI216" i="1"/>
  <c r="AI217" i="1"/>
  <c r="AI218" i="1"/>
  <c r="AI219" i="1"/>
  <c r="AI220" i="1"/>
  <c r="AI221" i="1"/>
  <c r="CB221" i="1" s="1"/>
  <c r="AI222" i="1"/>
  <c r="CB222" i="1" s="1"/>
  <c r="AI223" i="1"/>
  <c r="AI224" i="1"/>
  <c r="AI225" i="1"/>
  <c r="AI226" i="1"/>
  <c r="AI227" i="1"/>
  <c r="AI228" i="1"/>
  <c r="AI229" i="1"/>
  <c r="CB229" i="1" s="1"/>
  <c r="AI230" i="1"/>
  <c r="CB230" i="1" s="1"/>
  <c r="AI231" i="1"/>
  <c r="AI232" i="1"/>
  <c r="AI233" i="1"/>
  <c r="AI234" i="1"/>
  <c r="AI235" i="1"/>
  <c r="AI236" i="1"/>
  <c r="AI237" i="1"/>
  <c r="CB237" i="1" s="1"/>
  <c r="AI238" i="1"/>
  <c r="CB238" i="1" s="1"/>
  <c r="AI239" i="1"/>
  <c r="AI240" i="1"/>
  <c r="AI241" i="1"/>
  <c r="AI242" i="1"/>
  <c r="AI243" i="1"/>
  <c r="AI244" i="1"/>
  <c r="AI245" i="1"/>
  <c r="CB245" i="1" s="1"/>
  <c r="AI246" i="1"/>
  <c r="CB246" i="1" s="1"/>
  <c r="AI247" i="1"/>
  <c r="AI248" i="1"/>
  <c r="AI249" i="1"/>
  <c r="AI250" i="1"/>
  <c r="CB250" i="1" s="1"/>
  <c r="AI251" i="1"/>
  <c r="AI252" i="1"/>
  <c r="CB252" i="1" s="1"/>
  <c r="AI253" i="1"/>
  <c r="AI254" i="1"/>
  <c r="AI255" i="1"/>
  <c r="AI256" i="1"/>
  <c r="CB256" i="1" s="1"/>
  <c r="AI257" i="1"/>
  <c r="CA257" i="1" s="1"/>
  <c r="AI258" i="1"/>
  <c r="CA258" i="1" s="1"/>
  <c r="AI259" i="1"/>
  <c r="AI260" i="1"/>
  <c r="AI261" i="1"/>
  <c r="CB261" i="1" s="1"/>
  <c r="AI262" i="1"/>
  <c r="CB262" i="1" s="1"/>
  <c r="AI263" i="1"/>
  <c r="AI264" i="1"/>
  <c r="AI265" i="1"/>
  <c r="AI266" i="1"/>
  <c r="CB266" i="1" s="1"/>
  <c r="AI267" i="1"/>
  <c r="AI268" i="1"/>
  <c r="CB268" i="1" s="1"/>
  <c r="AI269" i="1"/>
  <c r="AI270" i="1"/>
  <c r="AI271" i="1"/>
  <c r="AI272" i="1"/>
  <c r="CB272" i="1" s="1"/>
  <c r="AI273" i="1"/>
  <c r="CB273" i="1" s="1"/>
  <c r="AI274" i="1"/>
  <c r="AI275" i="1"/>
  <c r="AI276" i="1"/>
  <c r="AI277" i="1"/>
  <c r="CB277" i="1" s="1"/>
  <c r="AI278" i="1"/>
  <c r="CB278" i="1" s="1"/>
  <c r="AI279" i="1"/>
  <c r="AI280" i="1"/>
  <c r="AI281" i="1"/>
  <c r="AI282" i="1"/>
  <c r="CB282" i="1" s="1"/>
  <c r="AI283" i="1"/>
  <c r="AI284" i="1"/>
  <c r="CB284" i="1" s="1"/>
  <c r="AI285" i="1"/>
  <c r="AI286" i="1"/>
  <c r="AI287" i="1"/>
  <c r="AI288" i="1"/>
  <c r="CB288" i="1" s="1"/>
  <c r="AI289" i="1"/>
  <c r="CB289" i="1" s="1"/>
  <c r="AI290" i="1"/>
  <c r="AI291" i="1"/>
  <c r="AI292" i="1"/>
  <c r="AI293" i="1"/>
  <c r="CB293" i="1" s="1"/>
  <c r="AI294" i="1"/>
  <c r="CB294" i="1" s="1"/>
  <c r="AI295" i="1"/>
  <c r="AI296" i="1"/>
  <c r="AI297" i="1"/>
  <c r="AI298" i="1"/>
  <c r="CB298" i="1" s="1"/>
  <c r="AI299" i="1"/>
  <c r="AI300" i="1"/>
  <c r="CB300" i="1" s="1"/>
  <c r="AI301" i="1"/>
  <c r="AI302" i="1"/>
  <c r="AI303" i="1"/>
  <c r="AI304" i="1"/>
  <c r="CB304" i="1" s="1"/>
  <c r="AI305" i="1"/>
  <c r="CB305" i="1" s="1"/>
  <c r="AI306" i="1"/>
  <c r="AI307" i="1"/>
  <c r="AI308" i="1"/>
  <c r="AI309" i="1"/>
  <c r="CB309" i="1" s="1"/>
  <c r="AI310" i="1"/>
  <c r="CB310" i="1" s="1"/>
  <c r="AI311" i="1"/>
  <c r="AI312" i="1"/>
  <c r="AI313" i="1"/>
  <c r="AI314" i="1"/>
  <c r="CB314" i="1" s="1"/>
  <c r="AI315" i="1"/>
  <c r="AI316" i="1"/>
  <c r="CB316" i="1" s="1"/>
  <c r="AI317" i="1"/>
  <c r="AI318" i="1"/>
  <c r="AI319" i="1"/>
  <c r="AI320" i="1"/>
  <c r="CB320" i="1" s="1"/>
  <c r="AI321" i="1"/>
  <c r="CB321" i="1" s="1"/>
  <c r="AI322" i="1"/>
  <c r="CA322" i="1" s="1"/>
  <c r="AI323" i="1"/>
  <c r="AI324" i="1"/>
  <c r="AI326" i="1"/>
  <c r="CB326" i="1" s="1"/>
  <c r="AI327" i="1"/>
  <c r="AI328" i="1"/>
  <c r="AI329" i="1"/>
  <c r="AI330" i="1"/>
  <c r="CB330" i="1" s="1"/>
  <c r="AI331" i="1"/>
  <c r="AI332" i="1"/>
  <c r="CB332" i="1" s="1"/>
  <c r="AI333" i="1"/>
  <c r="AI334" i="1"/>
  <c r="AI335" i="1"/>
  <c r="AI336" i="1"/>
  <c r="CB336" i="1" s="1"/>
  <c r="AI337" i="1"/>
  <c r="CB337" i="1" s="1"/>
  <c r="AI338" i="1"/>
  <c r="AI339" i="1"/>
  <c r="AI340" i="1"/>
  <c r="AI341" i="1"/>
  <c r="CB341" i="1" s="1"/>
  <c r="AI342" i="1"/>
  <c r="CB342" i="1" s="1"/>
  <c r="AI343" i="1"/>
  <c r="AI344" i="1"/>
  <c r="AI345" i="1"/>
  <c r="AI346" i="1"/>
  <c r="CB346" i="1" s="1"/>
  <c r="AI347" i="1"/>
  <c r="AI348" i="1"/>
  <c r="CB348" i="1" s="1"/>
  <c r="AI349" i="1"/>
  <c r="AI350" i="1"/>
  <c r="AI351" i="1"/>
  <c r="AI352" i="1"/>
  <c r="CB352" i="1" s="1"/>
  <c r="AI353" i="1"/>
  <c r="CB353" i="1" s="1"/>
  <c r="AI354" i="1"/>
  <c r="AI355" i="1"/>
  <c r="AI356" i="1"/>
  <c r="AI357" i="1"/>
  <c r="CB357" i="1" s="1"/>
  <c r="AI358" i="1"/>
  <c r="CB358" i="1" s="1"/>
  <c r="AI359" i="1"/>
  <c r="AI360" i="1"/>
  <c r="AI361" i="1"/>
  <c r="AI362" i="1"/>
  <c r="CB362" i="1" s="1"/>
  <c r="AI363" i="1"/>
  <c r="CA363" i="1" s="1"/>
  <c r="AI364" i="1"/>
  <c r="CA364" i="1" s="1"/>
  <c r="AI365" i="1"/>
  <c r="AI366" i="1"/>
  <c r="AI367" i="1"/>
  <c r="AI368" i="1"/>
  <c r="CB368" i="1" s="1"/>
  <c r="AI369" i="1"/>
  <c r="CB369" i="1" s="1"/>
  <c r="AI370" i="1"/>
  <c r="AI371" i="1"/>
  <c r="AI372" i="1"/>
  <c r="AI373" i="1"/>
  <c r="CB373" i="1" s="1"/>
  <c r="AI374" i="1"/>
  <c r="CB374" i="1" s="1"/>
  <c r="AI375" i="1"/>
  <c r="AI376" i="1"/>
  <c r="AI377" i="1"/>
  <c r="AI378" i="1"/>
  <c r="CB378" i="1" s="1"/>
  <c r="AI379" i="1"/>
  <c r="AI380" i="1"/>
  <c r="CB380" i="1" s="1"/>
  <c r="AI381" i="1"/>
  <c r="AI382" i="1"/>
  <c r="AI383" i="1"/>
  <c r="AI384" i="1"/>
  <c r="CB384" i="1" s="1"/>
  <c r="AI385" i="1"/>
  <c r="CB385" i="1" s="1"/>
  <c r="AI386" i="1"/>
  <c r="AI387" i="1"/>
  <c r="AI388" i="1"/>
  <c r="AI389" i="1"/>
  <c r="CB389" i="1" s="1"/>
  <c r="AI390" i="1"/>
  <c r="CB390" i="1" s="1"/>
  <c r="AI391" i="1"/>
  <c r="AI392" i="1"/>
  <c r="AI393" i="1"/>
  <c r="AI394" i="1"/>
  <c r="CB394" i="1" s="1"/>
  <c r="AI395" i="1"/>
  <c r="CA395" i="1" s="1"/>
  <c r="AI396" i="1"/>
  <c r="CB396" i="1" s="1"/>
  <c r="AI397" i="1"/>
  <c r="AI398" i="1"/>
  <c r="AI399" i="1"/>
  <c r="AI400" i="1"/>
  <c r="CB400" i="1" s="1"/>
  <c r="AI401" i="1"/>
  <c r="CB401" i="1" s="1"/>
  <c r="AI402" i="1"/>
  <c r="AI403" i="1"/>
  <c r="AI404" i="1"/>
  <c r="AI405" i="1"/>
  <c r="CB405" i="1" s="1"/>
  <c r="AI406" i="1"/>
  <c r="CB406" i="1" s="1"/>
  <c r="AI407" i="1"/>
  <c r="AI408" i="1"/>
  <c r="AI409" i="1"/>
  <c r="AI410" i="1"/>
  <c r="CB410" i="1" s="1"/>
  <c r="AI411" i="1"/>
  <c r="AI412" i="1"/>
  <c r="CB412" i="1" s="1"/>
  <c r="AI413" i="1"/>
  <c r="AI414" i="1"/>
  <c r="AI415" i="1"/>
  <c r="AI416" i="1"/>
  <c r="CB416" i="1" s="1"/>
  <c r="AI417" i="1"/>
  <c r="CB417" i="1" s="1"/>
  <c r="AI418" i="1"/>
  <c r="AI419" i="1"/>
  <c r="AI420" i="1"/>
  <c r="AI421" i="1"/>
  <c r="CB421" i="1" s="1"/>
  <c r="AI422" i="1"/>
  <c r="CB422" i="1" s="1"/>
  <c r="AI423" i="1"/>
  <c r="AI424" i="1"/>
  <c r="AI425" i="1"/>
  <c r="AI426" i="1"/>
  <c r="CB426" i="1" s="1"/>
  <c r="AI427" i="1"/>
  <c r="CA427" i="1" s="1"/>
  <c r="AI428" i="1"/>
  <c r="CA428" i="1" s="1"/>
  <c r="AI429" i="1"/>
  <c r="AI430" i="1"/>
  <c r="AI431" i="1"/>
  <c r="AI432" i="1"/>
  <c r="CB432" i="1" s="1"/>
  <c r="AI433" i="1"/>
  <c r="CB433" i="1" s="1"/>
  <c r="AI434" i="1"/>
  <c r="AI435" i="1"/>
  <c r="AI436" i="1"/>
  <c r="AI437" i="1"/>
  <c r="CB437" i="1" s="1"/>
  <c r="AI438" i="1"/>
  <c r="CB438" i="1" s="1"/>
  <c r="AI439" i="1"/>
  <c r="AI440" i="1"/>
  <c r="AI441" i="1"/>
  <c r="AI442" i="1"/>
  <c r="CB442" i="1" s="1"/>
  <c r="AI443" i="1"/>
  <c r="AI444" i="1"/>
  <c r="CB444" i="1" s="1"/>
  <c r="AI445" i="1"/>
  <c r="AI446" i="1"/>
  <c r="AI447" i="1"/>
  <c r="AI448" i="1"/>
  <c r="CB448" i="1" s="1"/>
  <c r="AI449" i="1"/>
  <c r="CB449" i="1" s="1"/>
  <c r="AI450" i="1"/>
  <c r="AI451" i="1"/>
  <c r="AI452" i="1"/>
  <c r="AI453" i="1"/>
  <c r="CB453" i="1" s="1"/>
  <c r="AI454" i="1"/>
  <c r="CB454" i="1" s="1"/>
  <c r="AI455" i="1"/>
  <c r="AI456" i="1"/>
  <c r="AI457" i="1"/>
  <c r="AI458" i="1"/>
  <c r="CB458" i="1" s="1"/>
  <c r="AI459" i="1"/>
  <c r="CA459" i="1" s="1"/>
  <c r="AI460" i="1"/>
  <c r="CB460" i="1" s="1"/>
  <c r="AI461" i="1"/>
  <c r="AI462" i="1"/>
  <c r="AI463" i="1"/>
  <c r="AI464" i="1"/>
  <c r="CB464" i="1" s="1"/>
  <c r="AI465" i="1"/>
  <c r="CB465" i="1" s="1"/>
  <c r="AI466" i="1"/>
  <c r="AI467" i="1"/>
  <c r="AI468" i="1"/>
  <c r="AI469" i="1"/>
  <c r="CB469" i="1" s="1"/>
  <c r="AI470" i="1"/>
  <c r="CB470" i="1" s="1"/>
  <c r="AI471" i="1"/>
  <c r="AI472" i="1"/>
  <c r="AI473" i="1"/>
  <c r="AI474" i="1"/>
  <c r="CB474" i="1" s="1"/>
  <c r="AI475" i="1"/>
  <c r="AI476" i="1"/>
  <c r="CB476" i="1" s="1"/>
  <c r="AI477" i="1"/>
  <c r="AI478" i="1"/>
  <c r="AI479" i="1"/>
  <c r="AI480" i="1"/>
  <c r="CB480" i="1" s="1"/>
  <c r="AI481" i="1"/>
  <c r="CB481" i="1" s="1"/>
  <c r="AI482" i="1"/>
  <c r="AI483" i="1"/>
  <c r="AI484" i="1"/>
  <c r="AI485" i="1"/>
  <c r="CB485" i="1" s="1"/>
  <c r="AI486" i="1"/>
  <c r="CB486" i="1" s="1"/>
  <c r="AI487" i="1"/>
  <c r="AI488" i="1"/>
  <c r="AI489" i="1"/>
  <c r="AI490" i="1"/>
  <c r="CB490" i="1" s="1"/>
  <c r="AI491" i="1"/>
  <c r="CA491" i="1" s="1"/>
  <c r="AI492" i="1"/>
  <c r="CA492" i="1" s="1"/>
  <c r="AI493" i="1"/>
  <c r="AI494" i="1"/>
  <c r="AI495" i="1"/>
  <c r="AI496" i="1"/>
  <c r="CB496" i="1" s="1"/>
  <c r="AI498" i="1"/>
  <c r="AI499" i="1"/>
  <c r="AI500" i="1"/>
  <c r="AI501" i="1"/>
  <c r="CB501" i="1" s="1"/>
  <c r="AI502" i="1"/>
  <c r="CB502" i="1" s="1"/>
  <c r="AI503" i="1"/>
  <c r="AI504" i="1"/>
  <c r="AI505" i="1"/>
  <c r="AI506" i="1"/>
  <c r="CB506" i="1" s="1"/>
  <c r="AI507" i="1"/>
  <c r="AI508" i="1"/>
  <c r="CB508" i="1" s="1"/>
  <c r="AI509" i="1"/>
  <c r="AI510" i="1"/>
  <c r="AI511" i="1"/>
  <c r="AI512" i="1"/>
  <c r="CB512" i="1" s="1"/>
  <c r="AI513" i="1"/>
  <c r="CB513" i="1" s="1"/>
  <c r="AI514" i="1"/>
  <c r="AI515" i="1"/>
  <c r="AI516" i="1"/>
  <c r="AI517" i="1"/>
  <c r="CB517" i="1" s="1"/>
  <c r="AI518" i="1"/>
  <c r="CB518" i="1" s="1"/>
  <c r="AI519" i="1"/>
  <c r="CA519" i="1" s="1"/>
  <c r="AI520" i="1"/>
  <c r="AI521" i="1"/>
  <c r="CB521" i="1" s="1"/>
  <c r="AI522" i="1"/>
  <c r="CB522" i="1" s="1"/>
  <c r="AI523" i="1"/>
  <c r="AI524" i="1"/>
  <c r="AI525" i="1"/>
  <c r="CB525" i="1" s="1"/>
  <c r="AI526" i="1"/>
  <c r="CB526" i="1" s="1"/>
  <c r="AI527" i="1"/>
  <c r="AI528" i="1"/>
  <c r="AI529" i="1"/>
  <c r="CB529" i="1" s="1"/>
  <c r="AI530" i="1"/>
  <c r="CB530" i="1" s="1"/>
  <c r="AI532" i="1"/>
  <c r="AI533" i="1"/>
  <c r="CB533" i="1" s="1"/>
  <c r="AI534" i="1"/>
  <c r="AI535" i="1"/>
  <c r="CA535" i="1" s="1"/>
  <c r="AI536" i="1"/>
  <c r="AI537" i="1"/>
  <c r="CB537" i="1" s="1"/>
  <c r="AI538" i="1"/>
  <c r="CB538" i="1" s="1"/>
  <c r="AI539" i="1"/>
  <c r="AI540" i="1"/>
  <c r="AI541" i="1"/>
  <c r="CB541" i="1" s="1"/>
  <c r="AI542" i="1"/>
  <c r="CB542" i="1" s="1"/>
  <c r="AI543" i="1"/>
  <c r="AI544" i="1"/>
  <c r="AI545" i="1"/>
  <c r="CB545" i="1" s="1"/>
  <c r="AI546" i="1"/>
  <c r="CB546" i="1" s="1"/>
  <c r="AI547" i="1"/>
  <c r="AI548" i="1"/>
  <c r="AI549" i="1"/>
  <c r="CB549" i="1" s="1"/>
  <c r="AI550" i="1"/>
  <c r="CB550" i="1" s="1"/>
  <c r="AI551" i="1"/>
  <c r="CA551" i="1" s="1"/>
  <c r="AI552" i="1"/>
  <c r="AI553" i="1"/>
  <c r="CB553" i="1" s="1"/>
  <c r="AI554" i="1"/>
  <c r="CB554" i="1" s="1"/>
  <c r="AI555" i="1"/>
  <c r="AI556" i="1"/>
  <c r="AI557" i="1"/>
  <c r="CB557" i="1" s="1"/>
  <c r="AI558" i="1"/>
  <c r="CB558" i="1" s="1"/>
  <c r="AI559" i="1"/>
  <c r="AI560" i="1"/>
  <c r="AI561" i="1"/>
  <c r="CB561" i="1" s="1"/>
  <c r="AI562" i="1"/>
  <c r="CB562" i="1" s="1"/>
  <c r="AI563" i="1"/>
  <c r="AI564" i="1"/>
  <c r="AI565" i="1"/>
  <c r="CB565" i="1" s="1"/>
  <c r="AI566" i="1"/>
  <c r="AI567" i="1"/>
  <c r="CA567" i="1" s="1"/>
  <c r="AI568" i="1"/>
  <c r="AI569" i="1"/>
  <c r="CB569" i="1" s="1"/>
  <c r="AI570" i="1"/>
  <c r="CB570" i="1" s="1"/>
  <c r="AI571" i="1"/>
  <c r="AI572" i="1"/>
  <c r="AI573" i="1"/>
  <c r="CB573" i="1" s="1"/>
  <c r="AI574" i="1"/>
  <c r="CB574" i="1" s="1"/>
  <c r="AI575" i="1"/>
  <c r="AI576" i="1"/>
  <c r="AI577" i="1"/>
  <c r="CB577" i="1" s="1"/>
  <c r="AI578" i="1"/>
  <c r="CB578" i="1" s="1"/>
  <c r="AI579" i="1"/>
  <c r="AI580" i="1"/>
  <c r="AI581" i="1"/>
  <c r="CB581" i="1" s="1"/>
  <c r="AI582" i="1"/>
  <c r="CB582" i="1" s="1"/>
  <c r="AI583" i="1"/>
  <c r="CA583" i="1" s="1"/>
  <c r="AI584" i="1"/>
  <c r="AI585" i="1"/>
  <c r="CB585" i="1" s="1"/>
  <c r="AI586" i="1"/>
  <c r="CB586" i="1" s="1"/>
  <c r="AI587" i="1"/>
  <c r="AI588" i="1"/>
  <c r="AI589" i="1"/>
  <c r="CB589" i="1" s="1"/>
  <c r="AI590" i="1"/>
  <c r="CB590" i="1" s="1"/>
  <c r="AI591" i="1"/>
  <c r="AI592" i="1"/>
  <c r="AI593" i="1"/>
  <c r="CB593" i="1" s="1"/>
  <c r="AI594" i="1"/>
  <c r="CB594" i="1" s="1"/>
  <c r="AI595" i="1"/>
  <c r="AI596" i="1"/>
  <c r="AI597" i="1"/>
  <c r="CB597" i="1" s="1"/>
  <c r="AI598" i="1"/>
  <c r="AI599" i="1"/>
  <c r="CA599" i="1" s="1"/>
  <c r="AI600" i="1"/>
  <c r="AI601" i="1"/>
  <c r="CB601" i="1" s="1"/>
  <c r="AI602" i="1"/>
  <c r="CB602" i="1" s="1"/>
  <c r="AI603" i="1"/>
  <c r="AI604" i="1"/>
  <c r="AI605" i="1"/>
  <c r="CB605" i="1" s="1"/>
  <c r="AI606" i="1"/>
  <c r="CB606" i="1" s="1"/>
  <c r="AI607" i="1"/>
  <c r="AI608" i="1"/>
  <c r="AI609" i="1"/>
  <c r="CB609" i="1" s="1"/>
  <c r="AI610" i="1"/>
  <c r="CB610" i="1" s="1"/>
  <c r="AI611" i="1"/>
  <c r="AI612" i="1"/>
  <c r="AI613" i="1"/>
  <c r="CB613" i="1" s="1"/>
  <c r="AI614" i="1"/>
  <c r="CB614" i="1" s="1"/>
  <c r="AI615" i="1"/>
  <c r="CA615" i="1" s="1"/>
  <c r="AI616" i="1"/>
  <c r="AI617" i="1"/>
  <c r="CB617" i="1" s="1"/>
  <c r="AI618" i="1"/>
  <c r="CB618" i="1" s="1"/>
  <c r="AI619" i="1"/>
  <c r="AI620" i="1"/>
  <c r="AI621" i="1"/>
  <c r="CB621" i="1" s="1"/>
  <c r="AI622" i="1"/>
  <c r="CB622" i="1" s="1"/>
  <c r="AI623" i="1"/>
  <c r="AI624" i="1"/>
  <c r="AI625" i="1"/>
  <c r="CB625" i="1" s="1"/>
  <c r="AI626" i="1"/>
  <c r="CB626" i="1" s="1"/>
  <c r="AI627" i="1"/>
  <c r="AI628" i="1"/>
  <c r="AI629" i="1"/>
  <c r="CB629" i="1" s="1"/>
  <c r="AI630" i="1"/>
  <c r="AI631" i="1"/>
  <c r="CA631" i="1" s="1"/>
  <c r="AI632" i="1"/>
  <c r="AI633" i="1"/>
  <c r="CB633" i="1" s="1"/>
  <c r="AI634" i="1"/>
  <c r="CB634" i="1" s="1"/>
  <c r="AI635" i="1"/>
  <c r="AI636" i="1"/>
  <c r="AI637" i="1"/>
  <c r="CB637" i="1" s="1"/>
  <c r="AI638" i="1"/>
  <c r="CB638" i="1" s="1"/>
  <c r="AI639" i="1"/>
  <c r="AI640" i="1"/>
  <c r="AI641" i="1"/>
  <c r="CB641" i="1" s="1"/>
  <c r="AI642" i="1"/>
  <c r="CB642" i="1" s="1"/>
  <c r="AI643" i="1"/>
  <c r="AI644" i="1"/>
  <c r="AI645" i="1"/>
  <c r="CB645" i="1" s="1"/>
  <c r="AI646" i="1"/>
  <c r="CB646" i="1" s="1"/>
  <c r="AI647" i="1"/>
  <c r="CA647" i="1" s="1"/>
  <c r="AI648" i="1"/>
  <c r="AI649" i="1"/>
  <c r="CB649" i="1" s="1"/>
  <c r="AI650" i="1"/>
  <c r="CB650" i="1" s="1"/>
  <c r="AI651" i="1"/>
  <c r="AI652" i="1"/>
  <c r="AI653" i="1"/>
  <c r="CB653" i="1" s="1"/>
  <c r="AI654" i="1"/>
  <c r="CB654" i="1" s="1"/>
  <c r="AI655" i="1"/>
  <c r="AI656" i="1"/>
  <c r="AI657" i="1"/>
  <c r="CB657" i="1" s="1"/>
  <c r="AI658" i="1"/>
  <c r="CB658" i="1" s="1"/>
  <c r="AI659" i="1"/>
  <c r="AI660" i="1"/>
  <c r="AI661" i="1"/>
  <c r="CB661" i="1" s="1"/>
  <c r="AI662" i="1"/>
  <c r="AI663" i="1"/>
  <c r="CA663" i="1" s="1"/>
  <c r="AI664" i="1"/>
  <c r="AI665" i="1"/>
  <c r="CB665" i="1" s="1"/>
  <c r="AI666" i="1"/>
  <c r="CB666" i="1" s="1"/>
  <c r="AI667" i="1"/>
  <c r="AI668" i="1"/>
  <c r="AI669" i="1"/>
  <c r="CB669" i="1" s="1"/>
  <c r="AI670" i="1"/>
  <c r="CB670" i="1" s="1"/>
  <c r="AI671" i="1"/>
  <c r="AI672" i="1"/>
  <c r="AI673" i="1"/>
  <c r="CB673" i="1" s="1"/>
  <c r="AI674" i="1"/>
  <c r="CB674" i="1" s="1"/>
  <c r="AI675" i="1"/>
  <c r="AI676" i="1"/>
  <c r="AI677" i="1"/>
  <c r="CB677" i="1" s="1"/>
  <c r="AI678" i="1"/>
  <c r="CB678" i="1" s="1"/>
  <c r="AI679" i="1"/>
  <c r="CA679" i="1" s="1"/>
  <c r="AI680" i="1"/>
  <c r="AI681" i="1"/>
  <c r="CB681" i="1" s="1"/>
  <c r="AI682" i="1"/>
  <c r="CB682" i="1" s="1"/>
  <c r="AI683" i="1"/>
  <c r="AI684" i="1"/>
  <c r="AI685" i="1"/>
  <c r="CB685" i="1" s="1"/>
  <c r="AI686" i="1"/>
  <c r="CB686" i="1" s="1"/>
  <c r="AI687" i="1"/>
  <c r="AI688" i="1"/>
  <c r="AI689" i="1"/>
  <c r="CB689" i="1" s="1"/>
  <c r="AI690" i="1"/>
  <c r="CB690" i="1" s="1"/>
  <c r="AI691" i="1"/>
  <c r="AI692" i="1"/>
  <c r="AI693" i="1"/>
  <c r="CB693" i="1" s="1"/>
  <c r="AI694" i="1"/>
  <c r="AI695" i="1"/>
  <c r="CA695" i="1" s="1"/>
  <c r="AI696" i="1"/>
  <c r="AI697" i="1"/>
  <c r="CB697" i="1" s="1"/>
  <c r="AI698" i="1"/>
  <c r="CB698" i="1" s="1"/>
  <c r="AI699" i="1"/>
  <c r="AI700" i="1"/>
  <c r="AI701" i="1"/>
  <c r="CB701" i="1" s="1"/>
  <c r="AI702" i="1"/>
  <c r="CB702" i="1" s="1"/>
  <c r="AI703" i="1"/>
  <c r="AI704" i="1"/>
  <c r="AI705" i="1"/>
  <c r="CB705" i="1" s="1"/>
  <c r="AI706" i="1"/>
  <c r="CB706" i="1" s="1"/>
  <c r="AI707" i="1"/>
  <c r="AI708" i="1"/>
  <c r="AI709" i="1"/>
  <c r="CB709" i="1" s="1"/>
  <c r="AI710" i="1"/>
  <c r="CB710" i="1" s="1"/>
  <c r="AI711" i="1"/>
  <c r="CA711" i="1" s="1"/>
  <c r="AI712" i="1"/>
  <c r="AI713" i="1"/>
  <c r="CB713" i="1" s="1"/>
  <c r="AI714" i="1"/>
  <c r="CB714" i="1" s="1"/>
  <c r="AI715" i="1"/>
  <c r="AI716" i="1"/>
  <c r="AI717" i="1"/>
  <c r="CB717" i="1" s="1"/>
  <c r="AI718" i="1"/>
  <c r="CB718" i="1" s="1"/>
  <c r="AI719" i="1"/>
  <c r="AI720" i="1"/>
  <c r="AI721" i="1"/>
  <c r="CB721" i="1" s="1"/>
  <c r="AI722" i="1"/>
  <c r="CB722" i="1" s="1"/>
  <c r="AI723" i="1"/>
  <c r="AI724" i="1"/>
  <c r="AI725" i="1"/>
  <c r="CB725" i="1" s="1"/>
  <c r="AI726" i="1"/>
  <c r="AI727" i="1"/>
  <c r="CA727" i="1" s="1"/>
  <c r="AI728" i="1"/>
  <c r="AI729" i="1"/>
  <c r="CB729" i="1" s="1"/>
  <c r="AI730" i="1"/>
  <c r="CB730" i="1" s="1"/>
  <c r="AI731" i="1"/>
  <c r="AI732" i="1"/>
  <c r="AI733" i="1"/>
  <c r="CB733" i="1" s="1"/>
  <c r="AI734" i="1"/>
  <c r="CB734" i="1" s="1"/>
  <c r="AI735" i="1"/>
  <c r="AI736" i="1"/>
  <c r="AI737" i="1"/>
  <c r="CB737" i="1" s="1"/>
  <c r="AI738" i="1"/>
  <c r="CB738" i="1" s="1"/>
  <c r="AI739" i="1"/>
  <c r="AI740" i="1"/>
  <c r="AI741" i="1"/>
  <c r="CB741" i="1" s="1"/>
  <c r="AI742" i="1"/>
  <c r="CB742" i="1" s="1"/>
  <c r="AI743" i="1"/>
  <c r="CA743" i="1" s="1"/>
  <c r="AI744" i="1"/>
  <c r="AI745" i="1"/>
  <c r="CB745" i="1" s="1"/>
  <c r="AI746" i="1"/>
  <c r="CB746" i="1" s="1"/>
  <c r="AI747" i="1"/>
  <c r="AI748" i="1"/>
  <c r="AI749" i="1"/>
  <c r="CB749" i="1" s="1"/>
  <c r="AI750" i="1"/>
  <c r="CB750" i="1" s="1"/>
  <c r="AI751" i="1"/>
  <c r="AI752" i="1"/>
  <c r="AI753" i="1"/>
  <c r="CB753" i="1" s="1"/>
  <c r="AI754" i="1"/>
  <c r="CB754" i="1" s="1"/>
  <c r="AI755" i="1"/>
  <c r="AI756" i="1"/>
  <c r="AI757" i="1"/>
  <c r="CB757" i="1" s="1"/>
  <c r="AI758" i="1"/>
  <c r="AI759" i="1"/>
  <c r="CA759" i="1" s="1"/>
  <c r="AI760" i="1"/>
  <c r="AI761" i="1"/>
  <c r="CB761" i="1" s="1"/>
  <c r="AI762" i="1"/>
  <c r="CB762" i="1" s="1"/>
  <c r="AI763" i="1"/>
  <c r="AI764" i="1"/>
  <c r="AI765" i="1"/>
  <c r="CB765" i="1" s="1"/>
  <c r="AI766" i="1"/>
  <c r="CB766" i="1" s="1"/>
  <c r="AI767" i="1"/>
  <c r="AI768" i="1"/>
  <c r="AI769" i="1"/>
  <c r="CB769" i="1" s="1"/>
  <c r="AI770" i="1"/>
  <c r="CB770" i="1" s="1"/>
  <c r="AI771" i="1"/>
  <c r="AI772" i="1"/>
  <c r="AI773" i="1"/>
  <c r="CB773" i="1" s="1"/>
  <c r="AI774" i="1"/>
  <c r="CB774" i="1" s="1"/>
  <c r="AI775" i="1"/>
  <c r="CA775" i="1" s="1"/>
  <c r="AI776" i="1"/>
  <c r="AI777" i="1"/>
  <c r="CB777" i="1" s="1"/>
  <c r="AI778" i="1"/>
  <c r="CB778" i="1" s="1"/>
  <c r="AI779" i="1"/>
  <c r="AI780" i="1"/>
  <c r="AI781" i="1"/>
  <c r="CB781" i="1" s="1"/>
  <c r="AI782" i="1"/>
  <c r="CB782" i="1" s="1"/>
  <c r="AI783" i="1"/>
  <c r="AI784" i="1"/>
  <c r="AI785" i="1"/>
  <c r="CB785" i="1" s="1"/>
  <c r="AI786" i="1"/>
  <c r="CB786" i="1" s="1"/>
  <c r="AI787" i="1"/>
  <c r="AI788" i="1"/>
  <c r="AI789" i="1"/>
  <c r="CB789" i="1" s="1"/>
  <c r="AI790" i="1"/>
  <c r="AI791" i="1"/>
  <c r="CA791" i="1" s="1"/>
  <c r="AI792" i="1"/>
  <c r="AI793" i="1"/>
  <c r="CB793" i="1" s="1"/>
  <c r="AI794" i="1"/>
  <c r="CB794" i="1" s="1"/>
  <c r="AI795" i="1"/>
  <c r="AI796" i="1"/>
  <c r="AI797" i="1"/>
  <c r="CB797" i="1" s="1"/>
  <c r="AI798" i="1"/>
  <c r="CB798" i="1" s="1"/>
  <c r="AI799" i="1"/>
  <c r="AI800" i="1"/>
  <c r="AI801" i="1"/>
  <c r="CB801" i="1" s="1"/>
  <c r="AI802" i="1"/>
  <c r="CB802" i="1" s="1"/>
  <c r="AI803" i="1"/>
  <c r="AI804" i="1"/>
  <c r="AI805" i="1"/>
  <c r="CB805" i="1" s="1"/>
  <c r="AI806" i="1"/>
  <c r="CB806" i="1" s="1"/>
  <c r="AI807" i="1"/>
  <c r="CA807" i="1" s="1"/>
  <c r="AI808" i="1"/>
  <c r="AI809" i="1"/>
  <c r="CB809" i="1" s="1"/>
  <c r="AI810" i="1"/>
  <c r="CB810" i="1" s="1"/>
  <c r="AI811" i="1"/>
  <c r="AI812" i="1"/>
  <c r="AI813" i="1"/>
  <c r="CB813" i="1" s="1"/>
  <c r="AI814" i="1"/>
  <c r="CB814" i="1" s="1"/>
  <c r="AI815" i="1"/>
  <c r="AI816" i="1"/>
  <c r="AI817" i="1"/>
  <c r="CB817" i="1" s="1"/>
  <c r="AI818" i="1"/>
  <c r="CB818" i="1" s="1"/>
  <c r="AI819" i="1"/>
  <c r="AI820" i="1"/>
  <c r="AI821" i="1"/>
  <c r="CB821" i="1" s="1"/>
  <c r="AI822" i="1"/>
  <c r="AI823" i="1"/>
  <c r="CA823" i="1" s="1"/>
  <c r="AI824" i="1"/>
  <c r="AI825" i="1"/>
  <c r="CB825" i="1" s="1"/>
  <c r="AI826" i="1"/>
  <c r="CB826" i="1" s="1"/>
  <c r="AI827" i="1"/>
  <c r="AI828" i="1"/>
  <c r="AI829" i="1"/>
  <c r="CB829" i="1" s="1"/>
  <c r="AI830" i="1"/>
  <c r="CB830" i="1" s="1"/>
  <c r="AI831" i="1"/>
  <c r="AI832" i="1"/>
  <c r="AI833" i="1"/>
  <c r="CB833" i="1" s="1"/>
  <c r="AI834" i="1"/>
  <c r="CB834" i="1" s="1"/>
  <c r="AI835" i="1"/>
  <c r="AI836" i="1"/>
  <c r="AI837" i="1"/>
  <c r="CB837" i="1" s="1"/>
  <c r="AI838" i="1"/>
  <c r="CB838" i="1" s="1"/>
  <c r="AI839" i="1"/>
  <c r="CA839" i="1" s="1"/>
  <c r="AI840" i="1"/>
  <c r="AI841" i="1"/>
  <c r="CB841" i="1" s="1"/>
  <c r="AI842" i="1"/>
  <c r="CB842" i="1" s="1"/>
  <c r="AI843" i="1"/>
  <c r="AI844" i="1"/>
  <c r="AI845" i="1"/>
  <c r="CB845" i="1" s="1"/>
  <c r="AI846" i="1"/>
  <c r="CB846" i="1" s="1"/>
  <c r="AI847" i="1"/>
  <c r="AI848" i="1"/>
  <c r="AI849" i="1"/>
  <c r="CB849" i="1" s="1"/>
  <c r="AI850" i="1"/>
  <c r="CB850" i="1" s="1"/>
  <c r="AI851" i="1"/>
  <c r="AI852" i="1"/>
  <c r="AI853" i="1"/>
  <c r="CB853" i="1" s="1"/>
  <c r="AI854" i="1"/>
  <c r="AI855" i="1"/>
  <c r="CA855" i="1" s="1"/>
  <c r="AI856" i="1"/>
  <c r="AI857" i="1"/>
  <c r="CB857" i="1" s="1"/>
  <c r="AI858" i="1"/>
  <c r="CB858" i="1" s="1"/>
  <c r="AI859" i="1"/>
  <c r="AI860" i="1"/>
  <c r="AI861" i="1"/>
  <c r="CB861" i="1" s="1"/>
  <c r="AI862" i="1"/>
  <c r="CB862" i="1" s="1"/>
  <c r="AI863" i="1"/>
  <c r="AI864" i="1"/>
  <c r="AI865" i="1"/>
  <c r="CB865" i="1" s="1"/>
  <c r="AI866" i="1"/>
  <c r="CB866" i="1" s="1"/>
  <c r="AI867" i="1"/>
  <c r="AI868" i="1"/>
  <c r="AI869" i="1"/>
  <c r="CB869" i="1" s="1"/>
  <c r="AI870" i="1"/>
  <c r="CB870" i="1" s="1"/>
  <c r="AI871" i="1"/>
  <c r="CA871" i="1" s="1"/>
  <c r="AI872" i="1"/>
  <c r="AI873" i="1"/>
  <c r="CB873" i="1" s="1"/>
  <c r="AI874" i="1"/>
  <c r="CB874" i="1" s="1"/>
  <c r="AI875" i="1"/>
  <c r="AI876" i="1"/>
  <c r="AI877" i="1"/>
  <c r="CB877" i="1" s="1"/>
  <c r="AI878" i="1"/>
  <c r="CB878" i="1" s="1"/>
  <c r="AI879" i="1"/>
  <c r="AI880" i="1"/>
  <c r="AI881" i="1"/>
  <c r="CB881" i="1" s="1"/>
  <c r="AI882" i="1"/>
  <c r="CB882" i="1" s="1"/>
  <c r="AI883" i="1"/>
  <c r="AI884" i="1"/>
  <c r="AI885" i="1"/>
  <c r="CB885" i="1" s="1"/>
  <c r="AI886" i="1"/>
  <c r="AI887" i="1"/>
  <c r="CA887" i="1" s="1"/>
  <c r="AI888" i="1"/>
  <c r="AI889" i="1"/>
  <c r="CB889" i="1" s="1"/>
  <c r="AI890" i="1"/>
  <c r="CB890" i="1" s="1"/>
  <c r="AI891" i="1"/>
  <c r="AI892" i="1"/>
  <c r="AI893" i="1"/>
  <c r="CB893" i="1" s="1"/>
  <c r="AI894" i="1"/>
  <c r="CB894" i="1" s="1"/>
  <c r="AI895" i="1"/>
  <c r="AI896" i="1"/>
  <c r="AI897" i="1"/>
  <c r="CB897" i="1" s="1"/>
  <c r="AI898" i="1"/>
  <c r="CB898" i="1" s="1"/>
  <c r="AI899" i="1"/>
  <c r="AI900" i="1"/>
  <c r="AI901" i="1"/>
  <c r="CB901" i="1" s="1"/>
  <c r="AI902" i="1"/>
  <c r="CB902" i="1" s="1"/>
  <c r="AI903" i="1"/>
  <c r="CA903" i="1" s="1"/>
  <c r="AI904" i="1"/>
  <c r="AI905" i="1"/>
  <c r="CB905" i="1" s="1"/>
  <c r="AI906" i="1"/>
  <c r="CB906" i="1" s="1"/>
  <c r="AI907" i="1"/>
  <c r="AI908" i="1"/>
  <c r="AI909" i="1"/>
  <c r="CB909" i="1" s="1"/>
  <c r="AI910" i="1"/>
  <c r="CB910" i="1" s="1"/>
  <c r="AI911" i="1"/>
  <c r="AI912" i="1"/>
  <c r="AI913" i="1"/>
  <c r="CB913" i="1" s="1"/>
  <c r="AI914" i="1"/>
  <c r="CB914" i="1" s="1"/>
  <c r="AI915" i="1"/>
  <c r="AI916" i="1"/>
  <c r="AI917" i="1"/>
  <c r="CB917" i="1" s="1"/>
  <c r="AI918" i="1"/>
  <c r="AI919" i="1"/>
  <c r="CA919" i="1" s="1"/>
  <c r="AI920" i="1"/>
  <c r="AI921" i="1"/>
  <c r="CB921" i="1" s="1"/>
  <c r="AI922" i="1"/>
  <c r="CB922" i="1" s="1"/>
  <c r="AI923" i="1"/>
  <c r="AI924" i="1"/>
  <c r="AI925" i="1"/>
  <c r="CB925" i="1" s="1"/>
  <c r="AI926" i="1"/>
  <c r="CB926" i="1" s="1"/>
  <c r="AI927" i="1"/>
  <c r="AI928" i="1"/>
  <c r="AI929" i="1"/>
  <c r="CB929" i="1" s="1"/>
  <c r="AI930" i="1"/>
  <c r="CB930" i="1" s="1"/>
  <c r="AI931" i="1"/>
  <c r="AI932" i="1"/>
  <c r="AI933" i="1"/>
  <c r="CB933" i="1" s="1"/>
  <c r="AI934" i="1"/>
  <c r="CB934" i="1" s="1"/>
  <c r="AI935" i="1"/>
  <c r="CA935" i="1" s="1"/>
  <c r="AI936" i="1"/>
  <c r="AI5" i="1"/>
  <c r="CB5" i="1" s="1"/>
  <c r="AI937" i="1"/>
  <c r="CB937" i="1" s="1"/>
  <c r="AI938" i="1"/>
  <c r="CB938" i="1" s="1"/>
  <c r="AI939" i="1"/>
  <c r="AI940" i="1"/>
  <c r="AI941" i="1"/>
  <c r="CB941" i="1" s="1"/>
  <c r="AI942" i="1"/>
  <c r="CB942" i="1" s="1"/>
  <c r="AI943" i="1"/>
  <c r="AI944" i="1"/>
  <c r="AI945" i="1"/>
  <c r="CB945" i="1" s="1"/>
  <c r="AI946" i="1"/>
  <c r="CB946" i="1" s="1"/>
  <c r="AI948" i="1"/>
  <c r="AI949" i="1"/>
  <c r="CB949" i="1" s="1"/>
  <c r="AI950" i="1"/>
  <c r="AI951" i="1"/>
  <c r="CA951" i="1" s="1"/>
  <c r="AI952" i="1"/>
  <c r="AI953" i="1"/>
  <c r="CB953" i="1" s="1"/>
  <c r="AI954" i="1"/>
  <c r="CB954" i="1" s="1"/>
  <c r="AI955" i="1"/>
  <c r="AI956" i="1"/>
  <c r="AI957" i="1"/>
  <c r="CB957" i="1" s="1"/>
  <c r="AI958" i="1"/>
  <c r="CB958" i="1" s="1"/>
  <c r="AI959" i="1"/>
  <c r="AI960" i="1"/>
  <c r="AI961" i="1"/>
  <c r="CB961" i="1" s="1"/>
  <c r="AI962" i="1"/>
  <c r="CB962" i="1" s="1"/>
  <c r="AI963" i="1"/>
  <c r="AI964" i="1"/>
  <c r="AI965" i="1"/>
  <c r="CB965" i="1" s="1"/>
  <c r="AI966" i="1"/>
  <c r="CB966" i="1" s="1"/>
  <c r="AI967" i="1"/>
  <c r="CA967" i="1" s="1"/>
  <c r="AI969" i="1"/>
  <c r="CB969" i="1" s="1"/>
  <c r="AI970" i="1"/>
  <c r="CB970" i="1" s="1"/>
  <c r="AI971" i="1"/>
  <c r="AI972" i="1"/>
  <c r="AI973" i="1"/>
  <c r="CB973" i="1" s="1"/>
  <c r="AI974" i="1"/>
  <c r="CB974" i="1" s="1"/>
  <c r="AI975" i="1"/>
  <c r="AI976" i="1"/>
  <c r="AI977" i="1"/>
  <c r="CB977" i="1" s="1"/>
  <c r="AI978" i="1"/>
  <c r="CB978" i="1" s="1"/>
  <c r="AI979" i="1"/>
  <c r="AI980" i="1"/>
  <c r="AI981" i="1"/>
  <c r="CB981" i="1" s="1"/>
  <c r="AI982" i="1"/>
  <c r="CB982" i="1" s="1"/>
  <c r="AI983" i="1"/>
  <c r="CA983" i="1" s="1"/>
  <c r="AI984" i="1"/>
  <c r="AI985" i="1"/>
  <c r="CB985" i="1" s="1"/>
  <c r="AI986" i="1"/>
  <c r="CB986" i="1" s="1"/>
  <c r="AI987" i="1"/>
  <c r="AI988" i="1"/>
  <c r="AI989" i="1"/>
  <c r="CB989" i="1" s="1"/>
  <c r="AI990" i="1"/>
  <c r="CB990" i="1" s="1"/>
  <c r="AI991" i="1"/>
  <c r="AI992" i="1"/>
  <c r="AI993" i="1"/>
  <c r="CB993" i="1" s="1"/>
  <c r="AI994" i="1"/>
  <c r="CB994" i="1" s="1"/>
  <c r="AI995" i="1"/>
  <c r="AI996" i="1"/>
  <c r="AI997" i="1"/>
  <c r="CB997" i="1" s="1"/>
  <c r="AI998" i="1"/>
  <c r="CB998" i="1" s="1"/>
  <c r="AI999" i="1"/>
  <c r="CA999" i="1" s="1"/>
  <c r="AI1000" i="1"/>
  <c r="AI1001" i="1"/>
  <c r="CB1001" i="1" s="1"/>
  <c r="AI1002" i="1"/>
  <c r="CB1002" i="1" s="1"/>
  <c r="AI1003" i="1"/>
  <c r="AI1004" i="1"/>
  <c r="AI1005" i="1"/>
  <c r="CB1005" i="1" s="1"/>
  <c r="AI1006" i="1"/>
  <c r="CB1006" i="1" s="1"/>
  <c r="AI1007" i="1"/>
  <c r="AI1008" i="1"/>
  <c r="AI1009" i="1"/>
  <c r="CB1009" i="1" s="1"/>
  <c r="AI1010" i="1"/>
  <c r="CB1010" i="1" s="1"/>
  <c r="AI1011" i="1"/>
  <c r="AI1012" i="1"/>
  <c r="AI1013" i="1"/>
  <c r="CB1013" i="1" s="1"/>
  <c r="AI1014" i="1"/>
  <c r="CB1014" i="1" s="1"/>
  <c r="AI1015" i="1"/>
  <c r="CA1015" i="1" s="1"/>
  <c r="AI1016" i="1"/>
  <c r="AI1017" i="1"/>
  <c r="CB1017" i="1" s="1"/>
  <c r="AI1018" i="1"/>
  <c r="CB1018" i="1" s="1"/>
  <c r="AI1019" i="1"/>
  <c r="AI1020" i="1"/>
  <c r="AI1021" i="1"/>
  <c r="CB1021" i="1" s="1"/>
  <c r="AI1022" i="1"/>
  <c r="CB1022" i="1" s="1"/>
  <c r="AI1023" i="1"/>
  <c r="AI1024" i="1"/>
  <c r="AI1025" i="1"/>
  <c r="CB1025" i="1" s="1"/>
  <c r="AI1026" i="1"/>
  <c r="CB1026" i="1" s="1"/>
  <c r="AI1027" i="1"/>
  <c r="CA1027" i="1" s="1"/>
  <c r="AI1028" i="1"/>
  <c r="AI1029" i="1"/>
  <c r="CB1029" i="1" s="1"/>
  <c r="AI1030" i="1"/>
  <c r="CB1030" i="1" s="1"/>
  <c r="AI1031" i="1"/>
  <c r="AI1032" i="1"/>
  <c r="AI1033" i="1"/>
  <c r="CB1033" i="1" s="1"/>
  <c r="AI1034" i="1"/>
  <c r="CA1034" i="1" s="1"/>
  <c r="AI1035" i="1"/>
  <c r="CA1035" i="1" s="1"/>
  <c r="AI1036" i="1"/>
  <c r="AI1037" i="1"/>
  <c r="CB1037" i="1" s="1"/>
  <c r="AI1038" i="1"/>
  <c r="CB1038" i="1" s="1"/>
  <c r="AI1039" i="1"/>
  <c r="AI1040" i="1"/>
  <c r="AI1041" i="1"/>
  <c r="CB1041" i="1" s="1"/>
  <c r="AI1042" i="1"/>
  <c r="CB1042" i="1" s="1"/>
  <c r="AI1043" i="1"/>
  <c r="CA1043" i="1" s="1"/>
  <c r="AI1044" i="1"/>
  <c r="AI1045" i="1"/>
  <c r="CB1045" i="1" s="1"/>
  <c r="AI1046" i="1"/>
  <c r="CB1046" i="1" s="1"/>
  <c r="AI1047" i="1"/>
  <c r="AI1048" i="1"/>
  <c r="AI1049" i="1"/>
  <c r="CB1049" i="1" s="1"/>
  <c r="AI1050" i="1"/>
  <c r="CA1050" i="1" s="1"/>
  <c r="AI1051" i="1"/>
  <c r="CA1051" i="1" s="1"/>
  <c r="AI1052" i="1"/>
  <c r="AI1053" i="1"/>
  <c r="CB1053" i="1" s="1"/>
  <c r="AI1054" i="1"/>
  <c r="CB1054" i="1" s="1"/>
  <c r="AI1055" i="1"/>
  <c r="AI1056" i="1"/>
  <c r="AI1057" i="1"/>
  <c r="CB1057" i="1" s="1"/>
  <c r="AI1058" i="1"/>
  <c r="CB1058" i="1" s="1"/>
  <c r="AI1059" i="1"/>
  <c r="CA1059" i="1" s="1"/>
  <c r="AI1060" i="1"/>
  <c r="AI1061" i="1"/>
  <c r="CB1061" i="1" s="1"/>
  <c r="AI1062" i="1"/>
  <c r="CB1062" i="1" s="1"/>
  <c r="AI1063" i="1"/>
  <c r="AI1064" i="1"/>
  <c r="AI1065" i="1"/>
  <c r="CB1065" i="1" s="1"/>
  <c r="AI1066" i="1"/>
  <c r="CA1066" i="1" s="1"/>
  <c r="AI1067" i="1"/>
  <c r="CA1067" i="1" s="1"/>
  <c r="AI1068" i="1"/>
  <c r="AI1069" i="1"/>
  <c r="CB1069" i="1" s="1"/>
  <c r="AI1070" i="1"/>
  <c r="CB1070" i="1" s="1"/>
  <c r="AI1071" i="1"/>
  <c r="AI1072" i="1"/>
  <c r="AI1073" i="1"/>
  <c r="CB1073" i="1" s="1"/>
  <c r="AI1074" i="1"/>
  <c r="CB1074" i="1" s="1"/>
  <c r="AI1075" i="1"/>
  <c r="CA1075" i="1" s="1"/>
  <c r="AI1076" i="1"/>
  <c r="AI1077" i="1"/>
  <c r="CB1077" i="1" s="1"/>
  <c r="AI1078" i="1"/>
  <c r="CB1078" i="1" s="1"/>
  <c r="AI1079" i="1"/>
  <c r="AI1080" i="1"/>
  <c r="AI1081" i="1"/>
  <c r="CB1081" i="1" s="1"/>
  <c r="AI1082" i="1"/>
  <c r="CA1082" i="1" s="1"/>
  <c r="AI1083" i="1"/>
  <c r="CA1083" i="1" s="1"/>
  <c r="AI1084" i="1"/>
  <c r="AI1085" i="1"/>
  <c r="CB1085" i="1" s="1"/>
  <c r="AI1086" i="1"/>
  <c r="CB1086" i="1" s="1"/>
  <c r="AI1087" i="1"/>
  <c r="AI1088" i="1"/>
  <c r="AI1089" i="1"/>
  <c r="CB1089" i="1" s="1"/>
  <c r="AI1090" i="1"/>
  <c r="CB1090" i="1" s="1"/>
  <c r="AI1091" i="1"/>
  <c r="CA1091" i="1" s="1"/>
  <c r="AI1092" i="1"/>
  <c r="AI1093" i="1"/>
  <c r="CB1093" i="1" s="1"/>
  <c r="AI1094" i="1"/>
  <c r="CB1094" i="1" s="1"/>
  <c r="AI1095" i="1"/>
  <c r="AI1096" i="1"/>
  <c r="AI1097" i="1"/>
  <c r="CB1097" i="1" s="1"/>
  <c r="AI1098" i="1"/>
  <c r="CA1098" i="1" s="1"/>
  <c r="AI1099" i="1"/>
  <c r="CA1099" i="1" s="1"/>
  <c r="AI1100" i="1"/>
  <c r="AI1101" i="1"/>
  <c r="CB1101" i="1" s="1"/>
  <c r="AI1102" i="1"/>
  <c r="CB1102" i="1" s="1"/>
  <c r="AI1103" i="1"/>
  <c r="AI1104" i="1"/>
  <c r="AI1105" i="1"/>
  <c r="CB1105" i="1" s="1"/>
  <c r="AI1106" i="1"/>
  <c r="CB1106" i="1" s="1"/>
  <c r="AI1107" i="1"/>
  <c r="CA1107" i="1" s="1"/>
  <c r="AI1108" i="1"/>
  <c r="AI1109" i="1"/>
  <c r="CB1109" i="1" s="1"/>
  <c r="AI1110" i="1"/>
  <c r="CB1110" i="1" s="1"/>
  <c r="AI1111" i="1"/>
  <c r="AI1112" i="1"/>
  <c r="AI1113" i="1"/>
  <c r="CB1113" i="1" s="1"/>
  <c r="AI1114" i="1"/>
  <c r="CA1114" i="1" s="1"/>
  <c r="AI1115" i="1"/>
  <c r="CA1115" i="1" s="1"/>
  <c r="AI1116" i="1"/>
  <c r="AI1117" i="1"/>
  <c r="CB1117" i="1" s="1"/>
  <c r="AI1118" i="1"/>
  <c r="CB1118" i="1" s="1"/>
  <c r="AI1119" i="1"/>
  <c r="AI6" i="1"/>
  <c r="CB6" i="1" s="1"/>
  <c r="CB960" i="1" l="1"/>
  <c r="CA960" i="1"/>
  <c r="CB952" i="1"/>
  <c r="CA952" i="1"/>
  <c r="CA943" i="1"/>
  <c r="CB943" i="1"/>
  <c r="CB936" i="1"/>
  <c r="CA936" i="1"/>
  <c r="CB924" i="1"/>
  <c r="CA924" i="1"/>
  <c r="CB916" i="1"/>
  <c r="CA916" i="1"/>
  <c r="CB904" i="1"/>
  <c r="CA904" i="1"/>
  <c r="CB892" i="1"/>
  <c r="CA892" i="1"/>
  <c r="CB884" i="1"/>
  <c r="CA884" i="1"/>
  <c r="CB876" i="1"/>
  <c r="CA876" i="1"/>
  <c r="CB868" i="1"/>
  <c r="CA868" i="1"/>
  <c r="CB860" i="1"/>
  <c r="CA860" i="1"/>
  <c r="CB852" i="1"/>
  <c r="CA852" i="1"/>
  <c r="CB844" i="1"/>
  <c r="CA844" i="1"/>
  <c r="CB836" i="1"/>
  <c r="CA836" i="1"/>
  <c r="CB824" i="1"/>
  <c r="CA824" i="1"/>
  <c r="CB812" i="1"/>
  <c r="CA812" i="1"/>
  <c r="CB804" i="1"/>
  <c r="CA804" i="1"/>
  <c r="CB800" i="1"/>
  <c r="CA800" i="1"/>
  <c r="CB792" i="1"/>
  <c r="CA792" i="1"/>
  <c r="CB784" i="1"/>
  <c r="CA784" i="1"/>
  <c r="CB776" i="1"/>
  <c r="CA776" i="1"/>
  <c r="CB772" i="1"/>
  <c r="CA772" i="1"/>
  <c r="CB764" i="1"/>
  <c r="CA764" i="1"/>
  <c r="CB752" i="1"/>
  <c r="CA752" i="1"/>
  <c r="CB748" i="1"/>
  <c r="CA748" i="1"/>
  <c r="CB736" i="1"/>
  <c r="CA736" i="1"/>
  <c r="CB732" i="1"/>
  <c r="CA732" i="1"/>
  <c r="CB724" i="1"/>
  <c r="CA724" i="1"/>
  <c r="CB712" i="1"/>
  <c r="CA712" i="1"/>
  <c r="CB708" i="1"/>
  <c r="CA708" i="1"/>
  <c r="CB696" i="1"/>
  <c r="CA696" i="1"/>
  <c r="CB688" i="1"/>
  <c r="CA688" i="1"/>
  <c r="CB684" i="1"/>
  <c r="CA684" i="1"/>
  <c r="CB676" i="1"/>
  <c r="CA676" i="1"/>
  <c r="CB668" i="1"/>
  <c r="CA668" i="1"/>
  <c r="CB660" i="1"/>
  <c r="CA660" i="1"/>
  <c r="CB656" i="1"/>
  <c r="CA656" i="1"/>
  <c r="CB648" i="1"/>
  <c r="CA648" i="1"/>
  <c r="CB640" i="1"/>
  <c r="CA640" i="1"/>
  <c r="CB636" i="1"/>
  <c r="CA636" i="1"/>
  <c r="CB628" i="1"/>
  <c r="CA628" i="1"/>
  <c r="CB620" i="1"/>
  <c r="CA620" i="1"/>
  <c r="CB612" i="1"/>
  <c r="CA612" i="1"/>
  <c r="CB604" i="1"/>
  <c r="CA604" i="1"/>
  <c r="CB596" i="1"/>
  <c r="CA596" i="1"/>
  <c r="CB588" i="1"/>
  <c r="CA588" i="1"/>
  <c r="CB584" i="1"/>
  <c r="CA584" i="1"/>
  <c r="CB572" i="1"/>
  <c r="CA572" i="1"/>
  <c r="CB568" i="1"/>
  <c r="CA568" i="1"/>
  <c r="CB556" i="1"/>
  <c r="CA556" i="1"/>
  <c r="CB548" i="1"/>
  <c r="CA548" i="1"/>
  <c r="CB540" i="1"/>
  <c r="CA540" i="1"/>
  <c r="CB532" i="1"/>
  <c r="CA532" i="1"/>
  <c r="CA527" i="1"/>
  <c r="CB527" i="1"/>
  <c r="CB523" i="1"/>
  <c r="CA523" i="1"/>
  <c r="CA515" i="1"/>
  <c r="CB515" i="1"/>
  <c r="CA507" i="1"/>
  <c r="CB507" i="1"/>
  <c r="CB499" i="1"/>
  <c r="CA499" i="1"/>
  <c r="CB482" i="1"/>
  <c r="CA482" i="1"/>
  <c r="CB466" i="1"/>
  <c r="CA466" i="1"/>
  <c r="CB450" i="1"/>
  <c r="CA450" i="1"/>
  <c r="CB430" i="1"/>
  <c r="CA430" i="1"/>
  <c r="CB418" i="1"/>
  <c r="CA418" i="1"/>
  <c r="CB402" i="1"/>
  <c r="CA402" i="1"/>
  <c r="CB386" i="1"/>
  <c r="CA386" i="1"/>
  <c r="CB366" i="1"/>
  <c r="CA366" i="1"/>
  <c r="CB354" i="1"/>
  <c r="CA354" i="1"/>
  <c r="CB334" i="1"/>
  <c r="CA334" i="1"/>
  <c r="CB317" i="1"/>
  <c r="CA317" i="1"/>
  <c r="CB301" i="1"/>
  <c r="CA301" i="1"/>
  <c r="CB285" i="1"/>
  <c r="CA285" i="1"/>
  <c r="CB241" i="1"/>
  <c r="CA241" i="1"/>
  <c r="CB225" i="1"/>
  <c r="CA225" i="1"/>
  <c r="CB210" i="1"/>
  <c r="CA210" i="1"/>
  <c r="CB186" i="1"/>
  <c r="CA186" i="1"/>
  <c r="CB178" i="1"/>
  <c r="CA178" i="1"/>
  <c r="CB154" i="1"/>
  <c r="CA154" i="1"/>
  <c r="CB138" i="1"/>
  <c r="CA138" i="1"/>
  <c r="CB106" i="1"/>
  <c r="CA106" i="1"/>
  <c r="CB90" i="1"/>
  <c r="CA90" i="1"/>
  <c r="CB74" i="1"/>
  <c r="CA74" i="1"/>
  <c r="CB58" i="1"/>
  <c r="CA58" i="1"/>
  <c r="CB42" i="1"/>
  <c r="CA42" i="1"/>
  <c r="CB18" i="1"/>
  <c r="CA18" i="1"/>
  <c r="CA454" i="1"/>
  <c r="CA358" i="1"/>
  <c r="CA174" i="1"/>
  <c r="CA158" i="1"/>
  <c r="CA110" i="1"/>
  <c r="CA78" i="1"/>
  <c r="CA46" i="1"/>
  <c r="CA14" i="1"/>
  <c r="CB1112" i="1"/>
  <c r="CA1112" i="1"/>
  <c r="CB1104" i="1"/>
  <c r="CA1104" i="1"/>
  <c r="CB1096" i="1"/>
  <c r="CA1096" i="1"/>
  <c r="CB1088" i="1"/>
  <c r="CA1088" i="1"/>
  <c r="CB1076" i="1"/>
  <c r="CA1076" i="1"/>
  <c r="CB1068" i="1"/>
  <c r="CA1068" i="1"/>
  <c r="CB1060" i="1"/>
  <c r="CA1060" i="1"/>
  <c r="CB1052" i="1"/>
  <c r="CA1052" i="1"/>
  <c r="CB1044" i="1"/>
  <c r="CA1044" i="1"/>
  <c r="CB1036" i="1"/>
  <c r="CA1036" i="1"/>
  <c r="CB1028" i="1"/>
  <c r="CA1028" i="1"/>
  <c r="CB1020" i="1"/>
  <c r="CA1020" i="1"/>
  <c r="CB1012" i="1"/>
  <c r="CA1012" i="1"/>
  <c r="CB1004" i="1"/>
  <c r="CA1004" i="1"/>
  <c r="CB996" i="1"/>
  <c r="CA996" i="1"/>
  <c r="CB988" i="1"/>
  <c r="CA988" i="1"/>
  <c r="CB980" i="1"/>
  <c r="CA980" i="1"/>
  <c r="CA959" i="1"/>
  <c r="CB959" i="1"/>
  <c r="CB955" i="1"/>
  <c r="CA955" i="1"/>
  <c r="CB931" i="1"/>
  <c r="CA931" i="1"/>
  <c r="CA895" i="1"/>
  <c r="CB895" i="1"/>
  <c r="CB891" i="1"/>
  <c r="CA891" i="1"/>
  <c r="CB883" i="1"/>
  <c r="CA883" i="1"/>
  <c r="CB875" i="1"/>
  <c r="CA875" i="1"/>
  <c r="CB867" i="1"/>
  <c r="CA867" i="1"/>
  <c r="CA815" i="1"/>
  <c r="CB815" i="1"/>
  <c r="CA799" i="1"/>
  <c r="CB799" i="1"/>
  <c r="CA783" i="1"/>
  <c r="CB783" i="1"/>
  <c r="CB779" i="1"/>
  <c r="CA779" i="1"/>
  <c r="CB771" i="1"/>
  <c r="CA771" i="1"/>
  <c r="CA767" i="1"/>
  <c r="CB767" i="1"/>
  <c r="CB763" i="1"/>
  <c r="CA763" i="1"/>
  <c r="CB755" i="1"/>
  <c r="CA755" i="1"/>
  <c r="CA751" i="1"/>
  <c r="CB751" i="1"/>
  <c r="CB747" i="1"/>
  <c r="CA747" i="1"/>
  <c r="CB739" i="1"/>
  <c r="CA739" i="1"/>
  <c r="CA719" i="1"/>
  <c r="CB719" i="1"/>
  <c r="CB715" i="1"/>
  <c r="CA715" i="1"/>
  <c r="CB707" i="1"/>
  <c r="CA707" i="1"/>
  <c r="CA703" i="1"/>
  <c r="CB703" i="1"/>
  <c r="CB699" i="1"/>
  <c r="CA699" i="1"/>
  <c r="CB691" i="1"/>
  <c r="CA691" i="1"/>
  <c r="CA687" i="1"/>
  <c r="CB687" i="1"/>
  <c r="CB683" i="1"/>
  <c r="CA683" i="1"/>
  <c r="CB675" i="1"/>
  <c r="CA675" i="1"/>
  <c r="CA655" i="1"/>
  <c r="CB655" i="1"/>
  <c r="CB651" i="1"/>
  <c r="CA651" i="1"/>
  <c r="CB643" i="1"/>
  <c r="CA643" i="1"/>
  <c r="CA607" i="1"/>
  <c r="CB607" i="1"/>
  <c r="CB603" i="1"/>
  <c r="CA603" i="1"/>
  <c r="CB595" i="1"/>
  <c r="CA595" i="1"/>
  <c r="CA591" i="1"/>
  <c r="CB591" i="1"/>
  <c r="CB587" i="1"/>
  <c r="CA587" i="1"/>
  <c r="CB579" i="1"/>
  <c r="CA579" i="1"/>
  <c r="CA559" i="1"/>
  <c r="CB559" i="1"/>
  <c r="CB555" i="1"/>
  <c r="CA555" i="1"/>
  <c r="CB547" i="1"/>
  <c r="CA547" i="1"/>
  <c r="CA543" i="1"/>
  <c r="CB543" i="1"/>
  <c r="CB539" i="1"/>
  <c r="CA539" i="1"/>
  <c r="CB514" i="1"/>
  <c r="CA514" i="1"/>
  <c r="CB493" i="1"/>
  <c r="CA493" i="1"/>
  <c r="CB473" i="1"/>
  <c r="CA473" i="1"/>
  <c r="CB457" i="1"/>
  <c r="CA457" i="1"/>
  <c r="CB441" i="1"/>
  <c r="CA441" i="1"/>
  <c r="CB425" i="1"/>
  <c r="CA425" i="1"/>
  <c r="CB397" i="1"/>
  <c r="CA397" i="1"/>
  <c r="CB365" i="1"/>
  <c r="CA365" i="1"/>
  <c r="CB349" i="1"/>
  <c r="CA349" i="1"/>
  <c r="CB345" i="1"/>
  <c r="CA345" i="1"/>
  <c r="CB329" i="1"/>
  <c r="CA329" i="1"/>
  <c r="CB308" i="1"/>
  <c r="CA308" i="1"/>
  <c r="CB296" i="1"/>
  <c r="CA296" i="1"/>
  <c r="CB280" i="1"/>
  <c r="CA280" i="1"/>
  <c r="CB264" i="1"/>
  <c r="CA264" i="1"/>
  <c r="CB248" i="1"/>
  <c r="CA248" i="1"/>
  <c r="CB244" i="1"/>
  <c r="CA244" i="1"/>
  <c r="CB236" i="1"/>
  <c r="CA236" i="1"/>
  <c r="CB232" i="1"/>
  <c r="CA232" i="1"/>
  <c r="CB228" i="1"/>
  <c r="CA228" i="1"/>
  <c r="CB224" i="1"/>
  <c r="CA224" i="1"/>
  <c r="CB220" i="1"/>
  <c r="CA220" i="1"/>
  <c r="CB216" i="1"/>
  <c r="CA216" i="1"/>
  <c r="CB201" i="1"/>
  <c r="CA201" i="1"/>
  <c r="CB177" i="1"/>
  <c r="CA177" i="1"/>
  <c r="CB161" i="1"/>
  <c r="CA161" i="1"/>
  <c r="CB137" i="1"/>
  <c r="CA137" i="1"/>
  <c r="CB121" i="1"/>
  <c r="CA121" i="1"/>
  <c r="CB105" i="1"/>
  <c r="CA105" i="1"/>
  <c r="CB89" i="1"/>
  <c r="CA89" i="1"/>
  <c r="CB73" i="1"/>
  <c r="CA73" i="1"/>
  <c r="CB57" i="1"/>
  <c r="CA57" i="1"/>
  <c r="CB41" i="1"/>
  <c r="CA41" i="1"/>
  <c r="CB25" i="1"/>
  <c r="CA25" i="1"/>
  <c r="CB7" i="1"/>
  <c r="CA7" i="1"/>
  <c r="CA1117" i="1"/>
  <c r="CA1109" i="1"/>
  <c r="CA1101" i="1"/>
  <c r="CA1093" i="1"/>
  <c r="CA1085" i="1"/>
  <c r="CA1077" i="1"/>
  <c r="CA1069" i="1"/>
  <c r="CA1061" i="1"/>
  <c r="CA1053" i="1"/>
  <c r="CA1045" i="1"/>
  <c r="CA1037" i="1"/>
  <c r="CA1029" i="1"/>
  <c r="CA1021" i="1"/>
  <c r="CA1013" i="1"/>
  <c r="CA1005" i="1"/>
  <c r="CA997" i="1"/>
  <c r="CA989" i="1"/>
  <c r="CA981" i="1"/>
  <c r="CA973" i="1"/>
  <c r="CA965" i="1"/>
  <c r="CA957" i="1"/>
  <c r="CA949" i="1"/>
  <c r="CA933" i="1"/>
  <c r="CA925" i="1"/>
  <c r="CA917" i="1"/>
  <c r="CA909" i="1"/>
  <c r="CA901" i="1"/>
  <c r="CA893" i="1"/>
  <c r="CA885" i="1"/>
  <c r="CA877" i="1"/>
  <c r="CA869" i="1"/>
  <c r="CA861" i="1"/>
  <c r="CA853" i="1"/>
  <c r="CA845" i="1"/>
  <c r="CA837" i="1"/>
  <c r="CA829" i="1"/>
  <c r="CA821" i="1"/>
  <c r="CA813" i="1"/>
  <c r="CA805" i="1"/>
  <c r="CA797" i="1"/>
  <c r="CA789" i="1"/>
  <c r="CA781" i="1"/>
  <c r="CA773" i="1"/>
  <c r="CA765" i="1"/>
  <c r="CA757" i="1"/>
  <c r="CA749" i="1"/>
  <c r="CA741" i="1"/>
  <c r="CA733" i="1"/>
  <c r="CA725" i="1"/>
  <c r="CA717" i="1"/>
  <c r="CA709" i="1"/>
  <c r="CA701" i="1"/>
  <c r="CA693" i="1"/>
  <c r="CA685" i="1"/>
  <c r="CA677" i="1"/>
  <c r="CA669" i="1"/>
  <c r="CA661" i="1"/>
  <c r="CA653" i="1"/>
  <c r="CA645" i="1"/>
  <c r="CA637" i="1"/>
  <c r="CA629" i="1"/>
  <c r="CA621" i="1"/>
  <c r="CA613" i="1"/>
  <c r="CA605" i="1"/>
  <c r="CA597" i="1"/>
  <c r="CA589" i="1"/>
  <c r="CA581" i="1"/>
  <c r="CA573" i="1"/>
  <c r="CA565" i="1"/>
  <c r="CA557" i="1"/>
  <c r="CA549" i="1"/>
  <c r="CA541" i="1"/>
  <c r="CA533" i="1"/>
  <c r="CA506" i="1"/>
  <c r="CA485" i="1"/>
  <c r="CA474" i="1"/>
  <c r="CA453" i="1"/>
  <c r="CA442" i="1"/>
  <c r="CA421" i="1"/>
  <c r="CA410" i="1"/>
  <c r="CA389" i="1"/>
  <c r="CA378" i="1"/>
  <c r="CA357" i="1"/>
  <c r="CA346" i="1"/>
  <c r="CA314" i="1"/>
  <c r="CA304" i="1"/>
  <c r="CA293" i="1"/>
  <c r="CA282" i="1"/>
  <c r="CA272" i="1"/>
  <c r="CA261" i="1"/>
  <c r="CA250" i="1"/>
  <c r="CA237" i="1"/>
  <c r="CA221" i="1"/>
  <c r="CA205" i="1"/>
  <c r="CA189" i="1"/>
  <c r="CA173" i="1"/>
  <c r="CA157" i="1"/>
  <c r="CA141" i="1"/>
  <c r="CA125" i="1"/>
  <c r="CA109" i="1"/>
  <c r="CA93" i="1"/>
  <c r="CA77" i="1"/>
  <c r="CA61" i="1"/>
  <c r="CA45" i="1"/>
  <c r="CA29" i="1"/>
  <c r="CA13" i="1"/>
  <c r="CB1114" i="1"/>
  <c r="CB1098" i="1"/>
  <c r="CB1082" i="1"/>
  <c r="CB1066" i="1"/>
  <c r="CB1050" i="1"/>
  <c r="CB1034" i="1"/>
  <c r="CB491" i="1"/>
  <c r="CB427" i="1"/>
  <c r="CB363" i="1"/>
  <c r="CB257" i="1"/>
  <c r="CB129" i="1"/>
  <c r="CA1119" i="1"/>
  <c r="CB1119" i="1"/>
  <c r="CA1111" i="1"/>
  <c r="CB1111" i="1"/>
  <c r="CA1103" i="1"/>
  <c r="CB1103" i="1"/>
  <c r="CA1095" i="1"/>
  <c r="CB1095" i="1"/>
  <c r="CA1087" i="1"/>
  <c r="CB1087" i="1"/>
  <c r="CA1079" i="1"/>
  <c r="CB1079" i="1"/>
  <c r="CA1071" i="1"/>
  <c r="CB1071" i="1"/>
  <c r="CA1063" i="1"/>
  <c r="CB1063" i="1"/>
  <c r="CA1055" i="1"/>
  <c r="CB1055" i="1"/>
  <c r="CA1047" i="1"/>
  <c r="CB1047" i="1"/>
  <c r="CA1039" i="1"/>
  <c r="CB1039" i="1"/>
  <c r="CA1031" i="1"/>
  <c r="CB1031" i="1"/>
  <c r="CA1023" i="1"/>
  <c r="CB1023" i="1"/>
  <c r="CB1019" i="1"/>
  <c r="CA1019" i="1"/>
  <c r="CB1011" i="1"/>
  <c r="CA1011" i="1"/>
  <c r="CA1007" i="1"/>
  <c r="CB1007" i="1"/>
  <c r="CB1003" i="1"/>
  <c r="CA1003" i="1"/>
  <c r="CB995" i="1"/>
  <c r="CA995" i="1"/>
  <c r="CA991" i="1"/>
  <c r="CB991" i="1"/>
  <c r="CB987" i="1"/>
  <c r="CA987" i="1"/>
  <c r="CB979" i="1"/>
  <c r="CA979" i="1"/>
  <c r="CA975" i="1"/>
  <c r="CB975" i="1"/>
  <c r="CB971" i="1"/>
  <c r="CA971" i="1"/>
  <c r="CB509" i="1"/>
  <c r="CA509" i="1"/>
  <c r="CB505" i="1"/>
  <c r="CA505" i="1"/>
  <c r="CB488" i="1"/>
  <c r="CA488" i="1"/>
  <c r="CB484" i="1"/>
  <c r="CA484" i="1"/>
  <c r="CB472" i="1"/>
  <c r="CA472" i="1"/>
  <c r="CB468" i="1"/>
  <c r="CA468" i="1"/>
  <c r="CB456" i="1"/>
  <c r="CA456" i="1"/>
  <c r="CB452" i="1"/>
  <c r="CA452" i="1"/>
  <c r="CB440" i="1"/>
  <c r="CA440" i="1"/>
  <c r="CB436" i="1"/>
  <c r="CA436" i="1"/>
  <c r="CB424" i="1"/>
  <c r="CA424" i="1"/>
  <c r="CB420" i="1"/>
  <c r="CA420" i="1"/>
  <c r="CB408" i="1"/>
  <c r="CA408" i="1"/>
  <c r="CB404" i="1"/>
  <c r="CA404" i="1"/>
  <c r="CB392" i="1"/>
  <c r="CA392" i="1"/>
  <c r="CB388" i="1"/>
  <c r="CA388" i="1"/>
  <c r="CB376" i="1"/>
  <c r="CA376" i="1"/>
  <c r="CB372" i="1"/>
  <c r="CA372" i="1"/>
  <c r="CB360" i="1"/>
  <c r="CA360" i="1"/>
  <c r="CB356" i="1"/>
  <c r="CA356" i="1"/>
  <c r="CB344" i="1"/>
  <c r="CA344" i="1"/>
  <c r="CB340" i="1"/>
  <c r="CA340" i="1"/>
  <c r="CB328" i="1"/>
  <c r="CA328" i="1"/>
  <c r="CB323" i="1"/>
  <c r="CA323" i="1"/>
  <c r="CB319" i="1"/>
  <c r="CA319" i="1"/>
  <c r="CB315" i="1"/>
  <c r="CA315" i="1"/>
  <c r="CB311" i="1"/>
  <c r="CA311" i="1"/>
  <c r="CB307" i="1"/>
  <c r="CA307" i="1"/>
  <c r="CB303" i="1"/>
  <c r="CA303" i="1"/>
  <c r="CB299" i="1"/>
  <c r="CA299" i="1"/>
  <c r="CB295" i="1"/>
  <c r="CA295" i="1"/>
  <c r="CB291" i="1"/>
  <c r="CA291" i="1"/>
  <c r="CB287" i="1"/>
  <c r="CA287" i="1"/>
  <c r="CB283" i="1"/>
  <c r="CA283" i="1"/>
  <c r="CB279" i="1"/>
  <c r="CA279" i="1"/>
  <c r="CB275" i="1"/>
  <c r="CA275" i="1"/>
  <c r="CB271" i="1"/>
  <c r="CA271" i="1"/>
  <c r="CB267" i="1"/>
  <c r="CA267" i="1"/>
  <c r="CB263" i="1"/>
  <c r="CA263" i="1"/>
  <c r="CB259" i="1"/>
  <c r="CA259" i="1"/>
  <c r="CB255" i="1"/>
  <c r="CA255" i="1"/>
  <c r="CB251" i="1"/>
  <c r="CA251" i="1"/>
  <c r="CB247" i="1"/>
  <c r="CA247" i="1"/>
  <c r="CB243" i="1"/>
  <c r="CA243" i="1"/>
  <c r="CB239" i="1"/>
  <c r="CA239" i="1"/>
  <c r="CB235" i="1"/>
  <c r="CA235" i="1"/>
  <c r="CB231" i="1"/>
  <c r="CA231" i="1"/>
  <c r="CB227" i="1"/>
  <c r="CA227" i="1"/>
  <c r="CB223" i="1"/>
  <c r="CA223" i="1"/>
  <c r="CB219" i="1"/>
  <c r="CA219" i="1"/>
  <c r="CB215" i="1"/>
  <c r="CA215" i="1"/>
  <c r="CB212" i="1"/>
  <c r="CA212" i="1"/>
  <c r="CB208" i="1"/>
  <c r="CA208" i="1"/>
  <c r="CB204" i="1"/>
  <c r="CA204" i="1"/>
  <c r="CB200" i="1"/>
  <c r="CA200" i="1"/>
  <c r="CB196" i="1"/>
  <c r="CA196" i="1"/>
  <c r="CB192" i="1"/>
  <c r="CA192" i="1"/>
  <c r="CB188" i="1"/>
  <c r="CA188" i="1"/>
  <c r="CB184" i="1"/>
  <c r="CA184" i="1"/>
  <c r="CB180" i="1"/>
  <c r="CA180" i="1"/>
  <c r="CB176" i="1"/>
  <c r="CA176" i="1"/>
  <c r="CB172" i="1"/>
  <c r="CA172" i="1"/>
  <c r="CB168" i="1"/>
  <c r="CA168" i="1"/>
  <c r="CB164" i="1"/>
  <c r="CA164" i="1"/>
  <c r="CB160" i="1"/>
  <c r="CA160" i="1"/>
  <c r="CB156" i="1"/>
  <c r="CA156" i="1"/>
  <c r="CB152" i="1"/>
  <c r="CA152" i="1"/>
  <c r="CB148" i="1"/>
  <c r="CA148" i="1"/>
  <c r="CB144" i="1"/>
  <c r="CA144" i="1"/>
  <c r="CB140" i="1"/>
  <c r="CA140" i="1"/>
  <c r="CB136" i="1"/>
  <c r="CA136" i="1"/>
  <c r="CB132" i="1"/>
  <c r="CA132" i="1"/>
  <c r="CB128" i="1"/>
  <c r="CA128" i="1"/>
  <c r="CB124" i="1"/>
  <c r="CA124" i="1"/>
  <c r="CB120" i="1"/>
  <c r="CA120" i="1"/>
  <c r="CB116" i="1"/>
  <c r="CA116" i="1"/>
  <c r="CB112" i="1"/>
  <c r="CA112" i="1"/>
  <c r="CB108" i="1"/>
  <c r="CA108" i="1"/>
  <c r="CB104" i="1"/>
  <c r="CA104" i="1"/>
  <c r="CB100" i="1"/>
  <c r="CA100" i="1"/>
  <c r="CB96" i="1"/>
  <c r="CA96" i="1"/>
  <c r="CB92" i="1"/>
  <c r="CA92" i="1"/>
  <c r="CB88" i="1"/>
  <c r="CA88" i="1"/>
  <c r="CB84" i="1"/>
  <c r="CA84" i="1"/>
  <c r="CB80" i="1"/>
  <c r="CA80" i="1"/>
  <c r="CB76" i="1"/>
  <c r="CA76" i="1"/>
  <c r="CB72" i="1"/>
  <c r="CA72" i="1"/>
  <c r="CB68" i="1"/>
  <c r="CA68" i="1"/>
  <c r="CB64" i="1"/>
  <c r="CA64" i="1"/>
  <c r="CB60" i="1"/>
  <c r="CA60" i="1"/>
  <c r="CB56" i="1"/>
  <c r="CA56" i="1"/>
  <c r="CB52" i="1"/>
  <c r="CA52" i="1"/>
  <c r="CB48" i="1"/>
  <c r="CA48" i="1"/>
  <c r="CB44" i="1"/>
  <c r="CA44" i="1"/>
  <c r="CB40" i="1"/>
  <c r="CA40" i="1"/>
  <c r="CB36" i="1"/>
  <c r="CA36" i="1"/>
  <c r="CB32" i="1"/>
  <c r="CA32" i="1"/>
  <c r="CB28" i="1"/>
  <c r="CA28" i="1"/>
  <c r="CB24" i="1"/>
  <c r="CA24" i="1"/>
  <c r="CB20" i="1"/>
  <c r="CA20" i="1"/>
  <c r="CB16" i="1"/>
  <c r="CA16" i="1"/>
  <c r="CB12" i="1"/>
  <c r="CA12" i="1"/>
  <c r="CB9" i="1"/>
  <c r="CA9" i="1"/>
  <c r="BX955" i="1"/>
  <c r="BY955" i="1" s="1"/>
  <c r="CA1106" i="1"/>
  <c r="CA1090" i="1"/>
  <c r="CA1074" i="1"/>
  <c r="CA1058" i="1"/>
  <c r="CA1042" i="1"/>
  <c r="CA1026" i="1"/>
  <c r="CA1018" i="1"/>
  <c r="CA1010" i="1"/>
  <c r="CA1002" i="1"/>
  <c r="CA994" i="1"/>
  <c r="CA986" i="1"/>
  <c r="CA978" i="1"/>
  <c r="CA970" i="1"/>
  <c r="CA962" i="1"/>
  <c r="CA954" i="1"/>
  <c r="CA946" i="1"/>
  <c r="CA938" i="1"/>
  <c r="CA930" i="1"/>
  <c r="CA922" i="1"/>
  <c r="CA914" i="1"/>
  <c r="CA906" i="1"/>
  <c r="CA898" i="1"/>
  <c r="CA890" i="1"/>
  <c r="CA882" i="1"/>
  <c r="CA874" i="1"/>
  <c r="CA866" i="1"/>
  <c r="CA858" i="1"/>
  <c r="CA850" i="1"/>
  <c r="CA842" i="1"/>
  <c r="CA834" i="1"/>
  <c r="CA826" i="1"/>
  <c r="CA818" i="1"/>
  <c r="CA810" i="1"/>
  <c r="CA802" i="1"/>
  <c r="CA794" i="1"/>
  <c r="CA786" i="1"/>
  <c r="CA778" i="1"/>
  <c r="CA770" i="1"/>
  <c r="CA762" i="1"/>
  <c r="CA754" i="1"/>
  <c r="CA746" i="1"/>
  <c r="CA738" i="1"/>
  <c r="CA730" i="1"/>
  <c r="CA722" i="1"/>
  <c r="CA714" i="1"/>
  <c r="CA706" i="1"/>
  <c r="CA698" i="1"/>
  <c r="CA690" i="1"/>
  <c r="CA682" i="1"/>
  <c r="CA674" i="1"/>
  <c r="CA666" i="1"/>
  <c r="CA658" i="1"/>
  <c r="CA650" i="1"/>
  <c r="CA642" i="1"/>
  <c r="CA634" i="1"/>
  <c r="CA626" i="1"/>
  <c r="CA618" i="1"/>
  <c r="CA610" i="1"/>
  <c r="CA602" i="1"/>
  <c r="CA594" i="1"/>
  <c r="CA586" i="1"/>
  <c r="CA578" i="1"/>
  <c r="CA570" i="1"/>
  <c r="CA562" i="1"/>
  <c r="CA554" i="1"/>
  <c r="CA546" i="1"/>
  <c r="CA538" i="1"/>
  <c r="CA530" i="1"/>
  <c r="CA522" i="1"/>
  <c r="CA513" i="1"/>
  <c r="CA502" i="1"/>
  <c r="CA481" i="1"/>
  <c r="CA470" i="1"/>
  <c r="CA460" i="1"/>
  <c r="CA449" i="1"/>
  <c r="CA438" i="1"/>
  <c r="CA417" i="1"/>
  <c r="CA406" i="1"/>
  <c r="CA396" i="1"/>
  <c r="CA385" i="1"/>
  <c r="CA374" i="1"/>
  <c r="CA353" i="1"/>
  <c r="CA342" i="1"/>
  <c r="CA332" i="1"/>
  <c r="CA321" i="1"/>
  <c r="CA310" i="1"/>
  <c r="CA300" i="1"/>
  <c r="CA289" i="1"/>
  <c r="CA278" i="1"/>
  <c r="CA268" i="1"/>
  <c r="CA246" i="1"/>
  <c r="CA230" i="1"/>
  <c r="CA214" i="1"/>
  <c r="CA198" i="1"/>
  <c r="CA182" i="1"/>
  <c r="CA166" i="1"/>
  <c r="CA150" i="1"/>
  <c r="CA134" i="1"/>
  <c r="CA118" i="1"/>
  <c r="CA102" i="1"/>
  <c r="CA86" i="1"/>
  <c r="CA70" i="1"/>
  <c r="CA54" i="1"/>
  <c r="CA38" i="1"/>
  <c r="CA22" i="1"/>
  <c r="CA6" i="1"/>
  <c r="CB1107" i="1"/>
  <c r="CB1091" i="1"/>
  <c r="CB1075" i="1"/>
  <c r="CB1059" i="1"/>
  <c r="CB1043" i="1"/>
  <c r="CB1027" i="1"/>
  <c r="CB999" i="1"/>
  <c r="CB967" i="1"/>
  <c r="CB935" i="1"/>
  <c r="CB903" i="1"/>
  <c r="CB871" i="1"/>
  <c r="CB839" i="1"/>
  <c r="CB807" i="1"/>
  <c r="CB775" i="1"/>
  <c r="CB743" i="1"/>
  <c r="CB711" i="1"/>
  <c r="CB679" i="1"/>
  <c r="CB647" i="1"/>
  <c r="CB615" i="1"/>
  <c r="CB583" i="1"/>
  <c r="CB551" i="1"/>
  <c r="CB519" i="1"/>
  <c r="CB322" i="1"/>
  <c r="CB194" i="1"/>
  <c r="CB66" i="1"/>
  <c r="CB964" i="1"/>
  <c r="CA964" i="1"/>
  <c r="CB956" i="1"/>
  <c r="CA956" i="1"/>
  <c r="CB948" i="1"/>
  <c r="CA948" i="1"/>
  <c r="CB939" i="1"/>
  <c r="CA939" i="1"/>
  <c r="CB932" i="1"/>
  <c r="CA932" i="1"/>
  <c r="CB928" i="1"/>
  <c r="CA928" i="1"/>
  <c r="CB920" i="1"/>
  <c r="CA920" i="1"/>
  <c r="CB912" i="1"/>
  <c r="CA912" i="1"/>
  <c r="CB908" i="1"/>
  <c r="CA908" i="1"/>
  <c r="CB900" i="1"/>
  <c r="CA900" i="1"/>
  <c r="CB896" i="1"/>
  <c r="CA896" i="1"/>
  <c r="CB888" i="1"/>
  <c r="CA888" i="1"/>
  <c r="CB880" i="1"/>
  <c r="CA880" i="1"/>
  <c r="CB872" i="1"/>
  <c r="CA872" i="1"/>
  <c r="CB864" i="1"/>
  <c r="CA864" i="1"/>
  <c r="CB856" i="1"/>
  <c r="CA856" i="1"/>
  <c r="CB848" i="1"/>
  <c r="CA848" i="1"/>
  <c r="CB840" i="1"/>
  <c r="CA840" i="1"/>
  <c r="CB832" i="1"/>
  <c r="CA832" i="1"/>
  <c r="CB828" i="1"/>
  <c r="CA828" i="1"/>
  <c r="CB820" i="1"/>
  <c r="CA820" i="1"/>
  <c r="CB816" i="1"/>
  <c r="CA816" i="1"/>
  <c r="CB808" i="1"/>
  <c r="CA808" i="1"/>
  <c r="CB796" i="1"/>
  <c r="CA796" i="1"/>
  <c r="CB788" i="1"/>
  <c r="CA788" i="1"/>
  <c r="CB780" i="1"/>
  <c r="CA780" i="1"/>
  <c r="CB768" i="1"/>
  <c r="CA768" i="1"/>
  <c r="CB760" i="1"/>
  <c r="CA760" i="1"/>
  <c r="CB756" i="1"/>
  <c r="CA756" i="1"/>
  <c r="CB744" i="1"/>
  <c r="CA744" i="1"/>
  <c r="CB740" i="1"/>
  <c r="CA740" i="1"/>
  <c r="CB728" i="1"/>
  <c r="CA728" i="1"/>
  <c r="CB720" i="1"/>
  <c r="CA720" i="1"/>
  <c r="CB716" i="1"/>
  <c r="CA716" i="1"/>
  <c r="CB704" i="1"/>
  <c r="CA704" i="1"/>
  <c r="CB700" i="1"/>
  <c r="CA700" i="1"/>
  <c r="CB692" i="1"/>
  <c r="CA692" i="1"/>
  <c r="CB680" i="1"/>
  <c r="CA680" i="1"/>
  <c r="CB672" i="1"/>
  <c r="CA672" i="1"/>
  <c r="CB664" i="1"/>
  <c r="CA664" i="1"/>
  <c r="CB652" i="1"/>
  <c r="CA652" i="1"/>
  <c r="CB644" i="1"/>
  <c r="CA644" i="1"/>
  <c r="CB632" i="1"/>
  <c r="CA632" i="1"/>
  <c r="CB624" i="1"/>
  <c r="CA624" i="1"/>
  <c r="CB616" i="1"/>
  <c r="CA616" i="1"/>
  <c r="CB608" i="1"/>
  <c r="CA608" i="1"/>
  <c r="CB600" i="1"/>
  <c r="CA600" i="1"/>
  <c r="CB592" i="1"/>
  <c r="CA592" i="1"/>
  <c r="CB580" i="1"/>
  <c r="CA580" i="1"/>
  <c r="CB576" i="1"/>
  <c r="CA576" i="1"/>
  <c r="CB564" i="1"/>
  <c r="CA564" i="1"/>
  <c r="CB560" i="1"/>
  <c r="CA560" i="1"/>
  <c r="CB552" i="1"/>
  <c r="CA552" i="1"/>
  <c r="CB544" i="1"/>
  <c r="CA544" i="1"/>
  <c r="CB536" i="1"/>
  <c r="CA536" i="1"/>
  <c r="CB511" i="1"/>
  <c r="CA511" i="1"/>
  <c r="CB503" i="1"/>
  <c r="CA503" i="1"/>
  <c r="CB494" i="1"/>
  <c r="CA494" i="1"/>
  <c r="CB478" i="1"/>
  <c r="CA478" i="1"/>
  <c r="CB462" i="1"/>
  <c r="CA462" i="1"/>
  <c r="CB446" i="1"/>
  <c r="CA446" i="1"/>
  <c r="CB434" i="1"/>
  <c r="CA434" i="1"/>
  <c r="CB414" i="1"/>
  <c r="CA414" i="1"/>
  <c r="CB398" i="1"/>
  <c r="CA398" i="1"/>
  <c r="CB382" i="1"/>
  <c r="CA382" i="1"/>
  <c r="CB370" i="1"/>
  <c r="CA370" i="1"/>
  <c r="CB350" i="1"/>
  <c r="CA350" i="1"/>
  <c r="CB338" i="1"/>
  <c r="CA338" i="1"/>
  <c r="CB313" i="1"/>
  <c r="CA313" i="1"/>
  <c r="CB297" i="1"/>
  <c r="CA297" i="1"/>
  <c r="CB281" i="1"/>
  <c r="CA281" i="1"/>
  <c r="CB269" i="1"/>
  <c r="CA269" i="1"/>
  <c r="CB265" i="1"/>
  <c r="CA265" i="1"/>
  <c r="CB253" i="1"/>
  <c r="CA253" i="1"/>
  <c r="CB249" i="1"/>
  <c r="CA249" i="1"/>
  <c r="CB233" i="1"/>
  <c r="CA233" i="1"/>
  <c r="CB217" i="1"/>
  <c r="CA217" i="1"/>
  <c r="CB202" i="1"/>
  <c r="CA202" i="1"/>
  <c r="CB170" i="1"/>
  <c r="CA170" i="1"/>
  <c r="CB162" i="1"/>
  <c r="CA162" i="1"/>
  <c r="CB146" i="1"/>
  <c r="CA146" i="1"/>
  <c r="CB122" i="1"/>
  <c r="CA122" i="1"/>
  <c r="CB114" i="1"/>
  <c r="CA114" i="1"/>
  <c r="CB98" i="1"/>
  <c r="CA98" i="1"/>
  <c r="CB82" i="1"/>
  <c r="CA82" i="1"/>
  <c r="CB50" i="1"/>
  <c r="CA50" i="1"/>
  <c r="CB34" i="1"/>
  <c r="CA34" i="1"/>
  <c r="CB26" i="1"/>
  <c r="CA26" i="1"/>
  <c r="CB11" i="1"/>
  <c r="CA11" i="1"/>
  <c r="CA486" i="1"/>
  <c r="CA422" i="1"/>
  <c r="CA390" i="1"/>
  <c r="CA326" i="1"/>
  <c r="CA305" i="1"/>
  <c r="CA273" i="1"/>
  <c r="CA206" i="1"/>
  <c r="CA190" i="1"/>
  <c r="CA142" i="1"/>
  <c r="CA126" i="1"/>
  <c r="CA94" i="1"/>
  <c r="CA62" i="1"/>
  <c r="CA30" i="1"/>
  <c r="CB130" i="1"/>
  <c r="CB1116" i="1"/>
  <c r="CA1116" i="1"/>
  <c r="CB1108" i="1"/>
  <c r="CA1108" i="1"/>
  <c r="CB1100" i="1"/>
  <c r="CA1100" i="1"/>
  <c r="CB1092" i="1"/>
  <c r="CA1092" i="1"/>
  <c r="CB1084" i="1"/>
  <c r="CA1084" i="1"/>
  <c r="CB1080" i="1"/>
  <c r="CA1080" i="1"/>
  <c r="CB1072" i="1"/>
  <c r="CA1072" i="1"/>
  <c r="CB1064" i="1"/>
  <c r="CA1064" i="1"/>
  <c r="CB1056" i="1"/>
  <c r="CA1056" i="1"/>
  <c r="CB1048" i="1"/>
  <c r="CA1048" i="1"/>
  <c r="CB1040" i="1"/>
  <c r="CA1040" i="1"/>
  <c r="CB1032" i="1"/>
  <c r="CA1032" i="1"/>
  <c r="CB1024" i="1"/>
  <c r="CA1024" i="1"/>
  <c r="CB1016" i="1"/>
  <c r="CA1016" i="1"/>
  <c r="CB1008" i="1"/>
  <c r="CA1008" i="1"/>
  <c r="CB1000" i="1"/>
  <c r="CA1000" i="1"/>
  <c r="CB992" i="1"/>
  <c r="CA992" i="1"/>
  <c r="CB984" i="1"/>
  <c r="CA984" i="1"/>
  <c r="CB976" i="1"/>
  <c r="CA976" i="1"/>
  <c r="CB972" i="1"/>
  <c r="CA972" i="1"/>
  <c r="CB963" i="1"/>
  <c r="CA963" i="1"/>
  <c r="CA927" i="1"/>
  <c r="CB927" i="1"/>
  <c r="CB923" i="1"/>
  <c r="CA923" i="1"/>
  <c r="CB915" i="1"/>
  <c r="CA915" i="1"/>
  <c r="CA911" i="1"/>
  <c r="CB911" i="1"/>
  <c r="CB907" i="1"/>
  <c r="CA907" i="1"/>
  <c r="CB899" i="1"/>
  <c r="CA899" i="1"/>
  <c r="CA879" i="1"/>
  <c r="CB879" i="1"/>
  <c r="CA863" i="1"/>
  <c r="CB863" i="1"/>
  <c r="CB859" i="1"/>
  <c r="CA859" i="1"/>
  <c r="CB851" i="1"/>
  <c r="CA851" i="1"/>
  <c r="CA847" i="1"/>
  <c r="CB847" i="1"/>
  <c r="CB843" i="1"/>
  <c r="CA843" i="1"/>
  <c r="CB835" i="1"/>
  <c r="CA835" i="1"/>
  <c r="CA831" i="1"/>
  <c r="CB831" i="1"/>
  <c r="CB827" i="1"/>
  <c r="CA827" i="1"/>
  <c r="CB819" i="1"/>
  <c r="CA819" i="1"/>
  <c r="CB811" i="1"/>
  <c r="CA811" i="1"/>
  <c r="CB803" i="1"/>
  <c r="CA803" i="1"/>
  <c r="CB795" i="1"/>
  <c r="CA795" i="1"/>
  <c r="CB787" i="1"/>
  <c r="CA787" i="1"/>
  <c r="CA735" i="1"/>
  <c r="CB735" i="1"/>
  <c r="CB731" i="1"/>
  <c r="CA731" i="1"/>
  <c r="CB723" i="1"/>
  <c r="CA723" i="1"/>
  <c r="CA671" i="1"/>
  <c r="CB671" i="1"/>
  <c r="CB667" i="1"/>
  <c r="CA667" i="1"/>
  <c r="CB659" i="1"/>
  <c r="CA659" i="1"/>
  <c r="CA639" i="1"/>
  <c r="CB639" i="1"/>
  <c r="CB635" i="1"/>
  <c r="CA635" i="1"/>
  <c r="CB627" i="1"/>
  <c r="CA627" i="1"/>
  <c r="CA623" i="1"/>
  <c r="CB623" i="1"/>
  <c r="CB619" i="1"/>
  <c r="CA619" i="1"/>
  <c r="CB611" i="1"/>
  <c r="CA611" i="1"/>
  <c r="CA575" i="1"/>
  <c r="CB575" i="1"/>
  <c r="CB571" i="1"/>
  <c r="CA571" i="1"/>
  <c r="CB563" i="1"/>
  <c r="CA563" i="1"/>
  <c r="CB510" i="1"/>
  <c r="CA510" i="1"/>
  <c r="CB498" i="1"/>
  <c r="CA498" i="1"/>
  <c r="CB489" i="1"/>
  <c r="CA489" i="1"/>
  <c r="CB477" i="1"/>
  <c r="CA477" i="1"/>
  <c r="CB461" i="1"/>
  <c r="CA461" i="1"/>
  <c r="CB445" i="1"/>
  <c r="CA445" i="1"/>
  <c r="CB429" i="1"/>
  <c r="CA429" i="1"/>
  <c r="CB413" i="1"/>
  <c r="CA413" i="1"/>
  <c r="CB409" i="1"/>
  <c r="CA409" i="1"/>
  <c r="CB393" i="1"/>
  <c r="CA393" i="1"/>
  <c r="CB381" i="1"/>
  <c r="CA381" i="1"/>
  <c r="CB377" i="1"/>
  <c r="CA377" i="1"/>
  <c r="CB361" i="1"/>
  <c r="CA361" i="1"/>
  <c r="CB333" i="1"/>
  <c r="CA333" i="1"/>
  <c r="CB324" i="1"/>
  <c r="CA324" i="1"/>
  <c r="CB312" i="1"/>
  <c r="CA312" i="1"/>
  <c r="CB292" i="1"/>
  <c r="CA292" i="1"/>
  <c r="CB276" i="1"/>
  <c r="CA276" i="1"/>
  <c r="CB260" i="1"/>
  <c r="CA260" i="1"/>
  <c r="CB240" i="1"/>
  <c r="CA240" i="1"/>
  <c r="CB209" i="1"/>
  <c r="CA209" i="1"/>
  <c r="CB185" i="1"/>
  <c r="CA185" i="1"/>
  <c r="CB169" i="1"/>
  <c r="CA169" i="1"/>
  <c r="CB153" i="1"/>
  <c r="CA153" i="1"/>
  <c r="CB145" i="1"/>
  <c r="CA145" i="1"/>
  <c r="CB113" i="1"/>
  <c r="CA113" i="1"/>
  <c r="CB97" i="1"/>
  <c r="CA97" i="1"/>
  <c r="CB81" i="1"/>
  <c r="CA81" i="1"/>
  <c r="CB49" i="1"/>
  <c r="CA49" i="1"/>
  <c r="CB33" i="1"/>
  <c r="CA33" i="1"/>
  <c r="CB17" i="1"/>
  <c r="CA17" i="1"/>
  <c r="CB10" i="1"/>
  <c r="CA10" i="1"/>
  <c r="CB944" i="1"/>
  <c r="CA944" i="1"/>
  <c r="CB940" i="1"/>
  <c r="CA940" i="1"/>
  <c r="CB528" i="1"/>
  <c r="CA528" i="1"/>
  <c r="CB524" i="1"/>
  <c r="CA524" i="1"/>
  <c r="CB520" i="1"/>
  <c r="CA520" i="1"/>
  <c r="CB516" i="1"/>
  <c r="CA516" i="1"/>
  <c r="CB504" i="1"/>
  <c r="CA504" i="1"/>
  <c r="CB500" i="1"/>
  <c r="CA500" i="1"/>
  <c r="CB495" i="1"/>
  <c r="CA495" i="1"/>
  <c r="CB487" i="1"/>
  <c r="CA487" i="1"/>
  <c r="CB483" i="1"/>
  <c r="CA483" i="1"/>
  <c r="CB479" i="1"/>
  <c r="CA479" i="1"/>
  <c r="CA475" i="1"/>
  <c r="CB475" i="1"/>
  <c r="CB471" i="1"/>
  <c r="CA471" i="1"/>
  <c r="CB467" i="1"/>
  <c r="CA467" i="1"/>
  <c r="CB463" i="1"/>
  <c r="CA463" i="1"/>
  <c r="CB455" i="1"/>
  <c r="CA455" i="1"/>
  <c r="CB451" i="1"/>
  <c r="CA451" i="1"/>
  <c r="CB447" i="1"/>
  <c r="CA447" i="1"/>
  <c r="CA443" i="1"/>
  <c r="CB443" i="1"/>
  <c r="CB439" i="1"/>
  <c r="CA439" i="1"/>
  <c r="CB435" i="1"/>
  <c r="CA435" i="1"/>
  <c r="CB431" i="1"/>
  <c r="CA431" i="1"/>
  <c r="CB423" i="1"/>
  <c r="CA423" i="1"/>
  <c r="CB419" i="1"/>
  <c r="CA419" i="1"/>
  <c r="CB415" i="1"/>
  <c r="CA415" i="1"/>
  <c r="CA411" i="1"/>
  <c r="CB411" i="1"/>
  <c r="CB407" i="1"/>
  <c r="CA407" i="1"/>
  <c r="CB403" i="1"/>
  <c r="CA403" i="1"/>
  <c r="CB399" i="1"/>
  <c r="CA399" i="1"/>
  <c r="CB391" i="1"/>
  <c r="CA391" i="1"/>
  <c r="CB387" i="1"/>
  <c r="CA387" i="1"/>
  <c r="CB383" i="1"/>
  <c r="CA383" i="1"/>
  <c r="CA379" i="1"/>
  <c r="CB379" i="1"/>
  <c r="CB375" i="1"/>
  <c r="CA375" i="1"/>
  <c r="CB371" i="1"/>
  <c r="CA371" i="1"/>
  <c r="CB367" i="1"/>
  <c r="CA367" i="1"/>
  <c r="CB359" i="1"/>
  <c r="CA359" i="1"/>
  <c r="CB355" i="1"/>
  <c r="CA355" i="1"/>
  <c r="CB351" i="1"/>
  <c r="CA351" i="1"/>
  <c r="CA347" i="1"/>
  <c r="CB347" i="1"/>
  <c r="CB343" i="1"/>
  <c r="CA343" i="1"/>
  <c r="CB339" i="1"/>
  <c r="CA339" i="1"/>
  <c r="CB335" i="1"/>
  <c r="CA335" i="1"/>
  <c r="CB331" i="1"/>
  <c r="CA331" i="1"/>
  <c r="CB327" i="1"/>
  <c r="CA327" i="1"/>
  <c r="CB318" i="1"/>
  <c r="CA318" i="1"/>
  <c r="CB306" i="1"/>
  <c r="CA306" i="1"/>
  <c r="CB302" i="1"/>
  <c r="CA302" i="1"/>
  <c r="CA290" i="1"/>
  <c r="CB290" i="1"/>
  <c r="CB286" i="1"/>
  <c r="CA286" i="1"/>
  <c r="CB274" i="1"/>
  <c r="CA274" i="1"/>
  <c r="CB270" i="1"/>
  <c r="CA270" i="1"/>
  <c r="CB254" i="1"/>
  <c r="CA254" i="1"/>
  <c r="CB242" i="1"/>
  <c r="CA242" i="1"/>
  <c r="CB234" i="1"/>
  <c r="CA234" i="1"/>
  <c r="CB226" i="1"/>
  <c r="CA226" i="1"/>
  <c r="CB218" i="1"/>
  <c r="CA218" i="1"/>
  <c r="CB4" i="1"/>
  <c r="CA4" i="1"/>
  <c r="CB211" i="1"/>
  <c r="CA211" i="1"/>
  <c r="CB207" i="1"/>
  <c r="CA207" i="1"/>
  <c r="CB203" i="1"/>
  <c r="CA203" i="1"/>
  <c r="CB199" i="1"/>
  <c r="CA199" i="1"/>
  <c r="CB195" i="1"/>
  <c r="CA195" i="1"/>
  <c r="CB191" i="1"/>
  <c r="CA191" i="1"/>
  <c r="CB187" i="1"/>
  <c r="CA187" i="1"/>
  <c r="CB183" i="1"/>
  <c r="CA183" i="1"/>
  <c r="CB179" i="1"/>
  <c r="CA179" i="1"/>
  <c r="CB175" i="1"/>
  <c r="CA175" i="1"/>
  <c r="CB171" i="1"/>
  <c r="CA171" i="1"/>
  <c r="CB167" i="1"/>
  <c r="CA167" i="1"/>
  <c r="CB163" i="1"/>
  <c r="CA163" i="1"/>
  <c r="CB159" i="1"/>
  <c r="CA159" i="1"/>
  <c r="CB155" i="1"/>
  <c r="CA155" i="1"/>
  <c r="CB151" i="1"/>
  <c r="CA151" i="1"/>
  <c r="CB147" i="1"/>
  <c r="CA147" i="1"/>
  <c r="CB143" i="1"/>
  <c r="CA143" i="1"/>
  <c r="CB139" i="1"/>
  <c r="CA139" i="1"/>
  <c r="CB135" i="1"/>
  <c r="CA135" i="1"/>
  <c r="CB131" i="1"/>
  <c r="CA131" i="1"/>
  <c r="CB127" i="1"/>
  <c r="CA127" i="1"/>
  <c r="CB123" i="1"/>
  <c r="CA123" i="1"/>
  <c r="CB119" i="1"/>
  <c r="CA119" i="1"/>
  <c r="CB115" i="1"/>
  <c r="CA115" i="1"/>
  <c r="CB111" i="1"/>
  <c r="CA111" i="1"/>
  <c r="CB107" i="1"/>
  <c r="CA107" i="1"/>
  <c r="CB103" i="1"/>
  <c r="CA103" i="1"/>
  <c r="CB99" i="1"/>
  <c r="CA99" i="1"/>
  <c r="CB95" i="1"/>
  <c r="CA95" i="1"/>
  <c r="CB91" i="1"/>
  <c r="CA91" i="1"/>
  <c r="CB87" i="1"/>
  <c r="CA87" i="1"/>
  <c r="CB83" i="1"/>
  <c r="CA83" i="1"/>
  <c r="CB79" i="1"/>
  <c r="CA79" i="1"/>
  <c r="CB75" i="1"/>
  <c r="CA75" i="1"/>
  <c r="CB71" i="1"/>
  <c r="CA71" i="1"/>
  <c r="CB67" i="1"/>
  <c r="CA67" i="1"/>
  <c r="CB63" i="1"/>
  <c r="CA63" i="1"/>
  <c r="CB59" i="1"/>
  <c r="CA59" i="1"/>
  <c r="CB55" i="1"/>
  <c r="CA55" i="1"/>
  <c r="CB51" i="1"/>
  <c r="CA51" i="1"/>
  <c r="CB47" i="1"/>
  <c r="CA47" i="1"/>
  <c r="CB43" i="1"/>
  <c r="CA43" i="1"/>
  <c r="CB39" i="1"/>
  <c r="CA39" i="1"/>
  <c r="CB35" i="1"/>
  <c r="CA35" i="1"/>
  <c r="CB31" i="1"/>
  <c r="CA31" i="1"/>
  <c r="CB27" i="1"/>
  <c r="CA27" i="1"/>
  <c r="CB23" i="1"/>
  <c r="CA23" i="1"/>
  <c r="CB19" i="1"/>
  <c r="CA19" i="1"/>
  <c r="CB15" i="1"/>
  <c r="CA15" i="1"/>
  <c r="CB3" i="1"/>
  <c r="CA3" i="1"/>
  <c r="CB8" i="1"/>
  <c r="CA8" i="1"/>
  <c r="BX748" i="1"/>
  <c r="BY748" i="1" s="1"/>
  <c r="BX628" i="1"/>
  <c r="BY628" i="1" s="1"/>
  <c r="BX556" i="1"/>
  <c r="BY556" i="1" s="1"/>
  <c r="CA1113" i="1"/>
  <c r="CA1105" i="1"/>
  <c r="CA1097" i="1"/>
  <c r="CA1089" i="1"/>
  <c r="CA1081" i="1"/>
  <c r="CA1073" i="1"/>
  <c r="CA1065" i="1"/>
  <c r="CA1057" i="1"/>
  <c r="CA1049" i="1"/>
  <c r="CA1041" i="1"/>
  <c r="CA1033" i="1"/>
  <c r="CA1025" i="1"/>
  <c r="CA1017" i="1"/>
  <c r="CA1009" i="1"/>
  <c r="CA1001" i="1"/>
  <c r="CA993" i="1"/>
  <c r="CA985" i="1"/>
  <c r="CA977" i="1"/>
  <c r="CA969" i="1"/>
  <c r="CA961" i="1"/>
  <c r="CA953" i="1"/>
  <c r="CA945" i="1"/>
  <c r="CA937" i="1"/>
  <c r="CA929" i="1"/>
  <c r="CA921" i="1"/>
  <c r="CA913" i="1"/>
  <c r="CA905" i="1"/>
  <c r="CA897" i="1"/>
  <c r="CA889" i="1"/>
  <c r="CA881" i="1"/>
  <c r="CA873" i="1"/>
  <c r="CA865" i="1"/>
  <c r="CA857" i="1"/>
  <c r="CA849" i="1"/>
  <c r="CA841" i="1"/>
  <c r="CA833" i="1"/>
  <c r="CA825" i="1"/>
  <c r="CA817" i="1"/>
  <c r="CA809" i="1"/>
  <c r="CA801" i="1"/>
  <c r="CA793" i="1"/>
  <c r="CA785" i="1"/>
  <c r="CA777" i="1"/>
  <c r="CA769" i="1"/>
  <c r="CA761" i="1"/>
  <c r="CA753" i="1"/>
  <c r="CA745" i="1"/>
  <c r="CA737" i="1"/>
  <c r="CA729" i="1"/>
  <c r="CA721" i="1"/>
  <c r="CA713" i="1"/>
  <c r="CA705" i="1"/>
  <c r="CA697" i="1"/>
  <c r="CA689" i="1"/>
  <c r="CA681" i="1"/>
  <c r="CA673" i="1"/>
  <c r="CA665" i="1"/>
  <c r="CA657" i="1"/>
  <c r="CA649" i="1"/>
  <c r="CA641" i="1"/>
  <c r="CA633" i="1"/>
  <c r="CA625" i="1"/>
  <c r="CA617" i="1"/>
  <c r="CA609" i="1"/>
  <c r="CA601" i="1"/>
  <c r="CA593" i="1"/>
  <c r="CA585" i="1"/>
  <c r="CA577" i="1"/>
  <c r="CA569" i="1"/>
  <c r="CA561" i="1"/>
  <c r="CA553" i="1"/>
  <c r="CA545" i="1"/>
  <c r="CA537" i="1"/>
  <c r="CA512" i="1"/>
  <c r="CA490" i="1"/>
  <c r="CA469" i="1"/>
  <c r="CA458" i="1"/>
  <c r="CA437" i="1"/>
  <c r="CA426" i="1"/>
  <c r="CA405" i="1"/>
  <c r="CA394" i="1"/>
  <c r="CA373" i="1"/>
  <c r="CA362" i="1"/>
  <c r="CA341" i="1"/>
  <c r="CA330" i="1"/>
  <c r="CA320" i="1"/>
  <c r="CA309" i="1"/>
  <c r="CA298" i="1"/>
  <c r="CA288" i="1"/>
  <c r="CA277" i="1"/>
  <c r="CA266" i="1"/>
  <c r="CA256" i="1"/>
  <c r="CA245" i="1"/>
  <c r="CA229" i="1"/>
  <c r="CA213" i="1"/>
  <c r="CA197" i="1"/>
  <c r="CA181" i="1"/>
  <c r="CA165" i="1"/>
  <c r="CA149" i="1"/>
  <c r="CA133" i="1"/>
  <c r="CA117" i="1"/>
  <c r="CA101" i="1"/>
  <c r="CA85" i="1"/>
  <c r="CA69" i="1"/>
  <c r="CA53" i="1"/>
  <c r="CA37" i="1"/>
  <c r="CA21" i="1"/>
  <c r="CA5" i="1"/>
  <c r="CB459" i="1"/>
  <c r="CB395" i="1"/>
  <c r="CB193" i="1"/>
  <c r="CB65" i="1"/>
  <c r="CB2" i="1"/>
  <c r="V968" i="1" l="1"/>
  <c r="BZ968" i="1" s="1"/>
  <c r="T24" i="62"/>
  <c r="T25" i="62"/>
  <c r="T26" i="62"/>
  <c r="T27" i="62"/>
  <c r="T28" i="62"/>
  <c r="T29" i="62"/>
  <c r="T30" i="62"/>
  <c r="T31" i="62"/>
  <c r="T32" i="62"/>
  <c r="T33" i="62"/>
  <c r="T34" i="62"/>
  <c r="T35" i="62"/>
  <c r="T36" i="62"/>
  <c r="T37" i="62"/>
  <c r="T38" i="62"/>
  <c r="T39" i="62"/>
  <c r="T40" i="62"/>
  <c r="T41" i="62"/>
  <c r="T42" i="62"/>
  <c r="T43" i="62"/>
  <c r="T44" i="62"/>
  <c r="T45" i="62"/>
  <c r="T46" i="62"/>
  <c r="T47" i="62"/>
  <c r="T48" i="62"/>
  <c r="T49" i="62"/>
  <c r="T50" i="62"/>
  <c r="T51" i="62"/>
  <c r="T52" i="62"/>
  <c r="T53" i="62"/>
  <c r="T54" i="62"/>
  <c r="T55" i="62"/>
  <c r="T56" i="62"/>
  <c r="T57" i="62"/>
  <c r="T58" i="62"/>
  <c r="T59" i="62"/>
  <c r="T60" i="62"/>
  <c r="T61" i="62"/>
  <c r="T62" i="62"/>
  <c r="T63" i="62"/>
  <c r="T64" i="62"/>
  <c r="T65" i="62"/>
  <c r="T66" i="62"/>
  <c r="T67" i="62"/>
  <c r="T68" i="62"/>
  <c r="T69" i="62"/>
  <c r="T70" i="62"/>
  <c r="T71" i="62"/>
  <c r="T72" i="62"/>
  <c r="T73" i="62"/>
  <c r="T74" i="62"/>
  <c r="T75" i="62"/>
  <c r="T76" i="62"/>
  <c r="T77" i="62"/>
  <c r="T78" i="62"/>
  <c r="T79" i="62"/>
  <c r="T80" i="62"/>
  <c r="T81" i="62"/>
  <c r="T82" i="62"/>
  <c r="T83" i="62"/>
  <c r="T84" i="62"/>
  <c r="T85" i="62"/>
  <c r="T86" i="62"/>
  <c r="T87" i="62"/>
  <c r="T88" i="62"/>
  <c r="T89" i="62"/>
  <c r="T90" i="62"/>
  <c r="T91" i="62"/>
  <c r="T92" i="62"/>
  <c r="T93" i="62"/>
  <c r="T94" i="62"/>
  <c r="T95" i="62"/>
  <c r="T96" i="62"/>
  <c r="T97" i="62"/>
  <c r="T98" i="62"/>
  <c r="T99" i="62"/>
  <c r="T100" i="62"/>
  <c r="T101" i="62"/>
  <c r="T102" i="62"/>
  <c r="T103" i="62"/>
  <c r="T104" i="62"/>
  <c r="T105" i="62"/>
  <c r="T106" i="62"/>
  <c r="T107" i="62"/>
  <c r="T108" i="62"/>
  <c r="T109" i="62"/>
  <c r="T110" i="62"/>
  <c r="T111" i="62"/>
  <c r="T112" i="62"/>
  <c r="T113" i="62"/>
  <c r="T114" i="62"/>
  <c r="T115" i="62"/>
  <c r="T116" i="62"/>
  <c r="T117" i="62"/>
  <c r="T118" i="62"/>
  <c r="T119" i="62"/>
  <c r="T120" i="62"/>
  <c r="T121" i="62"/>
  <c r="T122" i="62"/>
  <c r="T123" i="62"/>
  <c r="T124" i="62"/>
  <c r="T125" i="62"/>
  <c r="T126" i="62"/>
  <c r="T127" i="62"/>
  <c r="T128" i="62"/>
  <c r="T129" i="62"/>
  <c r="T130" i="62"/>
  <c r="T131" i="62"/>
  <c r="T132" i="62"/>
  <c r="T133" i="62"/>
  <c r="T134" i="62"/>
  <c r="T135" i="62"/>
  <c r="T136" i="62"/>
  <c r="T137" i="62"/>
  <c r="T138" i="62"/>
  <c r="T139" i="62"/>
  <c r="T140" i="62"/>
  <c r="T141" i="62"/>
  <c r="T142" i="62"/>
  <c r="T143" i="62"/>
  <c r="T144" i="62"/>
  <c r="T145" i="62"/>
  <c r="T146" i="62"/>
  <c r="T147" i="62"/>
  <c r="T148" i="62"/>
  <c r="T149" i="62"/>
  <c r="T150" i="62"/>
  <c r="T151" i="62"/>
  <c r="T152" i="62"/>
  <c r="T153" i="62"/>
  <c r="T154" i="62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T170" i="62"/>
  <c r="T171" i="62"/>
  <c r="T172" i="62"/>
  <c r="T173" i="62"/>
  <c r="T174" i="62"/>
  <c r="T175" i="62"/>
  <c r="T176" i="62"/>
  <c r="T177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T244" i="62"/>
  <c r="T245" i="62"/>
  <c r="T246" i="62"/>
  <c r="T247" i="62"/>
  <c r="T248" i="62"/>
  <c r="T249" i="62"/>
  <c r="T250" i="62"/>
  <c r="T251" i="62"/>
  <c r="T252" i="62"/>
  <c r="T253" i="62"/>
  <c r="T254" i="62"/>
  <c r="T255" i="62"/>
  <c r="T256" i="62"/>
  <c r="T257" i="62"/>
  <c r="T258" i="62"/>
  <c r="T259" i="62"/>
  <c r="T260" i="62"/>
  <c r="T261" i="62"/>
  <c r="T262" i="62"/>
  <c r="T263" i="62"/>
  <c r="T264" i="62"/>
  <c r="T265" i="62"/>
  <c r="T266" i="62"/>
  <c r="T267" i="62"/>
  <c r="T268" i="62"/>
  <c r="T269" i="62"/>
  <c r="T270" i="62"/>
  <c r="T271" i="62"/>
  <c r="T272" i="62"/>
  <c r="T273" i="62"/>
  <c r="T274" i="62"/>
  <c r="T275" i="62"/>
  <c r="T276" i="62"/>
  <c r="T277" i="62"/>
  <c r="T278" i="62"/>
  <c r="T279" i="62"/>
  <c r="T280" i="62"/>
  <c r="T281" i="62"/>
  <c r="T282" i="62"/>
  <c r="T283" i="62"/>
  <c r="T284" i="62"/>
  <c r="T285" i="62"/>
  <c r="T286" i="62"/>
  <c r="T287" i="62"/>
  <c r="T288" i="62"/>
  <c r="T289" i="62"/>
  <c r="T290" i="62"/>
  <c r="T291" i="62"/>
  <c r="T292" i="62"/>
  <c r="T293" i="62"/>
  <c r="T294" i="62"/>
  <c r="T295" i="62"/>
  <c r="T296" i="62"/>
  <c r="T297" i="62"/>
  <c r="T298" i="62"/>
  <c r="T299" i="62"/>
  <c r="T300" i="62"/>
  <c r="T301" i="62"/>
  <c r="T302" i="62"/>
  <c r="T303" i="62"/>
  <c r="T304" i="62"/>
  <c r="T305" i="62"/>
  <c r="T306" i="62"/>
  <c r="T307" i="62"/>
  <c r="T308" i="62"/>
  <c r="T309" i="62"/>
  <c r="T310" i="62"/>
  <c r="T311" i="62"/>
  <c r="T312" i="62"/>
  <c r="T313" i="62"/>
  <c r="T314" i="62"/>
  <c r="T315" i="62"/>
  <c r="T316" i="62"/>
  <c r="T317" i="62"/>
  <c r="T318" i="62"/>
  <c r="T319" i="62"/>
  <c r="T320" i="62"/>
  <c r="T321" i="62"/>
  <c r="T322" i="62"/>
  <c r="T323" i="62"/>
  <c r="T324" i="62"/>
  <c r="T325" i="62"/>
  <c r="T326" i="62"/>
  <c r="T327" i="62"/>
  <c r="T328" i="62"/>
  <c r="T329" i="62"/>
  <c r="T330" i="62"/>
  <c r="T331" i="62"/>
  <c r="T332" i="62"/>
  <c r="T333" i="62"/>
  <c r="T334" i="62"/>
  <c r="T335" i="62"/>
  <c r="T336" i="62"/>
  <c r="T337" i="62"/>
  <c r="T338" i="62"/>
  <c r="T339" i="62"/>
  <c r="T340" i="62"/>
  <c r="T341" i="62"/>
  <c r="T342" i="62"/>
  <c r="T343" i="62"/>
  <c r="T344" i="62"/>
  <c r="T345" i="62"/>
  <c r="T346" i="62"/>
  <c r="T347" i="62"/>
  <c r="T348" i="62"/>
  <c r="T349" i="62"/>
  <c r="T350" i="62"/>
  <c r="T351" i="62"/>
  <c r="T352" i="62"/>
  <c r="T353" i="62"/>
  <c r="T354" i="62"/>
  <c r="T355" i="62"/>
  <c r="T356" i="62"/>
  <c r="T357" i="62"/>
  <c r="T358" i="62"/>
  <c r="T359" i="62"/>
  <c r="T360" i="62"/>
  <c r="T361" i="62"/>
  <c r="T362" i="62"/>
  <c r="T363" i="62"/>
  <c r="T364" i="62"/>
  <c r="T365" i="62"/>
  <c r="T366" i="62"/>
  <c r="T367" i="62"/>
  <c r="T368" i="62"/>
  <c r="T369" i="62"/>
  <c r="T370" i="62"/>
  <c r="T371" i="62"/>
  <c r="T372" i="62"/>
  <c r="T373" i="62"/>
  <c r="T374" i="62"/>
  <c r="T375" i="62"/>
  <c r="T376" i="62"/>
  <c r="T377" i="62"/>
  <c r="T378" i="62"/>
  <c r="T379" i="62"/>
  <c r="T380" i="62"/>
  <c r="T381" i="62"/>
  <c r="T382" i="62"/>
  <c r="T383" i="62"/>
  <c r="T384" i="62"/>
  <c r="T385" i="62"/>
  <c r="T386" i="62"/>
  <c r="T387" i="62"/>
  <c r="T388" i="62"/>
  <c r="T389" i="62"/>
  <c r="T23" i="62"/>
  <c r="V325" i="1"/>
  <c r="BZ325" i="1" s="1"/>
  <c r="V497" i="1"/>
  <c r="BZ497" i="1" s="1"/>
  <c r="V531" i="1"/>
  <c r="BZ531" i="1" s="1"/>
  <c r="V947" i="1"/>
  <c r="BZ947" i="1" s="1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24" i="2"/>
  <c r="AG7" i="1"/>
  <c r="AG10" i="1"/>
  <c r="AG11" i="1"/>
  <c r="AG9" i="1"/>
  <c r="AG8" i="1"/>
  <c r="AG3" i="1"/>
  <c r="AG14" i="1"/>
  <c r="AG12" i="1"/>
  <c r="AG13" i="1"/>
  <c r="AG62" i="1"/>
  <c r="AG63" i="1"/>
  <c r="AG18" i="1"/>
  <c r="AG55" i="1"/>
  <c r="AG36" i="1"/>
  <c r="AG37" i="1"/>
  <c r="AG40" i="1"/>
  <c r="AG59" i="1"/>
  <c r="AG45" i="1"/>
  <c r="AG15" i="1"/>
  <c r="AG76" i="1"/>
  <c r="AG41" i="1"/>
  <c r="AG43" i="1"/>
  <c r="AG44" i="1"/>
  <c r="AG79" i="1"/>
  <c r="AG73" i="1"/>
  <c r="AG57" i="1"/>
  <c r="AG81" i="1"/>
  <c r="AG20" i="1"/>
  <c r="AG47" i="1"/>
  <c r="AG67" i="1"/>
  <c r="AG78" i="1"/>
  <c r="AG51" i="1"/>
  <c r="AG68" i="1"/>
  <c r="AG69" i="1"/>
  <c r="AG82" i="1"/>
  <c r="AG38" i="1"/>
  <c r="AG39" i="1"/>
  <c r="AG74" i="1"/>
  <c r="AG58" i="1"/>
  <c r="AG60" i="1"/>
  <c r="AG32" i="1"/>
  <c r="AG21" i="1"/>
  <c r="AG29" i="1"/>
  <c r="AG70" i="1"/>
  <c r="AG34" i="1"/>
  <c r="AG42" i="1"/>
  <c r="AG35" i="1"/>
  <c r="AG71" i="1"/>
  <c r="AG25" i="1"/>
  <c r="AG50" i="1"/>
  <c r="AG26" i="1"/>
  <c r="AG72" i="1"/>
  <c r="AG64" i="1"/>
  <c r="AG30" i="1"/>
  <c r="AG19" i="1"/>
  <c r="AG23" i="1"/>
  <c r="AG31" i="1"/>
  <c r="AG48" i="1"/>
  <c r="AG52" i="1"/>
  <c r="AG33" i="1"/>
  <c r="AG24" i="1"/>
  <c r="AG66" i="1"/>
  <c r="AG17" i="1"/>
  <c r="AG53" i="1"/>
  <c r="AG27" i="1"/>
  <c r="AG28" i="1"/>
  <c r="AG65" i="1"/>
  <c r="AG77" i="1"/>
  <c r="AG54" i="1"/>
  <c r="AG16" i="1"/>
  <c r="AG75" i="1"/>
  <c r="AG49" i="1"/>
  <c r="AG80" i="1"/>
  <c r="AG46" i="1"/>
  <c r="AG56" i="1"/>
  <c r="AG22" i="1"/>
  <c r="AG83" i="1"/>
  <c r="AG85" i="1"/>
  <c r="AG84" i="1"/>
  <c r="AG87" i="1"/>
  <c r="AG88" i="1"/>
  <c r="AG86" i="1"/>
  <c r="AG119" i="1"/>
  <c r="AG109" i="1"/>
  <c r="AG90" i="1"/>
  <c r="AG110" i="1"/>
  <c r="AG115" i="1"/>
  <c r="AG116" i="1"/>
  <c r="AG114" i="1"/>
  <c r="AG112" i="1"/>
  <c r="AG91" i="1"/>
  <c r="AG92" i="1"/>
  <c r="AG101" i="1"/>
  <c r="AG98" i="1"/>
  <c r="AG99" i="1"/>
  <c r="AG100" i="1"/>
  <c r="AG120" i="1"/>
  <c r="AG103" i="1"/>
  <c r="AG107" i="1"/>
  <c r="AG106" i="1"/>
  <c r="AG108" i="1"/>
  <c r="AG111" i="1"/>
  <c r="AG117" i="1"/>
  <c r="AG96" i="1"/>
  <c r="AG122" i="1"/>
  <c r="AG104" i="1"/>
  <c r="AG118" i="1"/>
  <c r="AG121" i="1"/>
  <c r="AG102" i="1"/>
  <c r="AG113" i="1"/>
  <c r="AG97" i="1"/>
  <c r="AG105" i="1"/>
  <c r="AG93" i="1"/>
  <c r="AG94" i="1"/>
  <c r="AG95" i="1"/>
  <c r="AG123" i="1"/>
  <c r="AG124" i="1"/>
  <c r="AG125" i="1"/>
  <c r="AG126" i="1"/>
  <c r="AG131" i="1"/>
  <c r="AG134" i="1"/>
  <c r="AG133" i="1"/>
  <c r="AG132" i="1"/>
  <c r="AG128" i="1"/>
  <c r="AG127" i="1"/>
  <c r="AG129" i="1"/>
  <c r="AG130" i="1"/>
  <c r="AG152" i="1"/>
  <c r="AG174" i="1"/>
  <c r="AG169" i="1"/>
  <c r="AG158" i="1"/>
  <c r="AG137" i="1"/>
  <c r="AG149" i="1"/>
  <c r="AG176" i="1"/>
  <c r="AG151" i="1"/>
  <c r="AG171" i="1"/>
  <c r="AG172" i="1"/>
  <c r="AG177" i="1"/>
  <c r="AG144" i="1"/>
  <c r="AG153" i="1"/>
  <c r="AG170" i="1"/>
  <c r="AG175" i="1"/>
  <c r="AG166" i="1"/>
  <c r="AG168" i="1"/>
  <c r="AG162" i="1"/>
  <c r="AG157" i="1"/>
  <c r="AG154" i="1"/>
  <c r="AG135" i="1"/>
  <c r="AG163" i="1"/>
  <c r="AG140" i="1"/>
  <c r="AG141" i="1"/>
  <c r="AG173" i="1"/>
  <c r="AG145" i="1"/>
  <c r="AG148" i="1"/>
  <c r="AG161" i="1"/>
  <c r="AG178" i="1"/>
  <c r="AG159" i="1"/>
  <c r="AG155" i="1"/>
  <c r="AG180" i="1"/>
  <c r="AG156" i="1"/>
  <c r="AG142" i="1"/>
  <c r="AG143" i="1"/>
  <c r="AG146" i="1"/>
  <c r="AG147" i="1"/>
  <c r="AG179" i="1"/>
  <c r="AG150" i="1"/>
  <c r="AG138" i="1"/>
  <c r="AG164" i="1"/>
  <c r="AG136" i="1"/>
  <c r="AG160" i="1"/>
  <c r="AG139" i="1"/>
  <c r="AG182" i="1"/>
  <c r="AG183" i="1"/>
  <c r="AG184" i="1"/>
  <c r="AG181" i="1"/>
  <c r="AG276" i="1"/>
  <c r="AG4" i="1"/>
  <c r="AG287" i="1"/>
  <c r="AG257" i="1"/>
  <c r="AG188" i="1"/>
  <c r="AG285" i="1"/>
  <c r="AG288" i="1"/>
  <c r="AG245" i="1"/>
  <c r="AG269" i="1"/>
  <c r="AG270" i="1"/>
  <c r="AG259" i="1"/>
  <c r="AG252" i="1"/>
  <c r="AG222" i="1"/>
  <c r="AG242" i="1"/>
  <c r="AG210" i="1"/>
  <c r="AG236" i="1"/>
  <c r="AG271" i="1"/>
  <c r="AG249" i="1"/>
  <c r="AG234" i="1"/>
  <c r="AG187" i="1"/>
  <c r="AG256" i="1"/>
  <c r="AG206" i="1"/>
  <c r="AG284" i="1"/>
  <c r="AG268" i="1"/>
  <c r="AG272" i="1"/>
  <c r="AG263" i="1"/>
  <c r="AG230" i="1"/>
  <c r="AG231" i="1"/>
  <c r="AG232" i="1"/>
  <c r="AG233" i="1"/>
  <c r="AG248" i="1"/>
  <c r="AG273" i="1"/>
  <c r="AG202" i="1"/>
  <c r="AG204" i="1"/>
  <c r="AG282" i="1"/>
  <c r="AG227" i="1"/>
  <c r="AG266" i="1"/>
  <c r="AG205" i="1"/>
  <c r="AG251" i="1"/>
  <c r="AG215" i="1"/>
  <c r="AG228" i="1"/>
  <c r="AG207" i="1"/>
  <c r="AG195" i="1"/>
  <c r="AG196" i="1"/>
  <c r="AG213" i="1"/>
  <c r="AG214" i="1"/>
  <c r="AG238" i="1"/>
  <c r="AG274" i="1"/>
  <c r="AG237" i="1"/>
  <c r="AG218" i="1"/>
  <c r="AG208" i="1"/>
  <c r="AG186" i="1"/>
  <c r="AG211" i="1"/>
  <c r="AG224" i="1"/>
  <c r="AG258" i="1"/>
  <c r="AG283" i="1"/>
  <c r="AG226" i="1"/>
  <c r="AG278" i="1"/>
  <c r="AG265" i="1"/>
  <c r="AG219" i="1"/>
  <c r="AG286" i="1"/>
  <c r="AG239" i="1"/>
  <c r="AG209" i="1"/>
  <c r="AG264" i="1"/>
  <c r="AG192" i="1"/>
  <c r="AG212" i="1"/>
  <c r="AG221" i="1"/>
  <c r="AG260" i="1"/>
  <c r="AG243" i="1"/>
  <c r="AG225" i="1"/>
  <c r="AG217" i="1"/>
  <c r="AG185" i="1"/>
  <c r="AG279" i="1"/>
  <c r="AG246" i="1"/>
  <c r="AG247" i="1"/>
  <c r="AG220" i="1"/>
  <c r="AG261" i="1"/>
  <c r="AG262" i="1"/>
  <c r="AG193" i="1"/>
  <c r="AG255" i="1"/>
  <c r="AG190" i="1"/>
  <c r="AG235" i="1"/>
  <c r="AG275" i="1"/>
  <c r="AG280" i="1"/>
  <c r="AG277" i="1"/>
  <c r="AG250" i="1"/>
  <c r="AG281" i="1"/>
  <c r="AG253" i="1"/>
  <c r="AG189" i="1"/>
  <c r="AG199" i="1"/>
  <c r="AG244" i="1"/>
  <c r="AG197" i="1"/>
  <c r="AG240" i="1"/>
  <c r="AG241" i="1"/>
  <c r="AG201" i="1"/>
  <c r="AG198" i="1"/>
  <c r="AG267" i="1"/>
  <c r="AG254" i="1"/>
  <c r="AG290" i="1"/>
  <c r="AG292" i="1"/>
  <c r="AG291" i="1"/>
  <c r="AG289" i="1"/>
  <c r="AG293" i="1"/>
  <c r="AG302" i="1"/>
  <c r="AG309" i="1"/>
  <c r="AG295" i="1"/>
  <c r="AG307" i="1"/>
  <c r="AG304" i="1"/>
  <c r="AG317" i="1"/>
  <c r="AG305" i="1"/>
  <c r="AG316" i="1"/>
  <c r="AG319" i="1"/>
  <c r="AG318" i="1"/>
  <c r="AG298" i="1"/>
  <c r="AG314" i="1"/>
  <c r="AG311" i="1"/>
  <c r="AG312" i="1"/>
  <c r="AG310" i="1"/>
  <c r="AG313" i="1"/>
  <c r="AG308" i="1"/>
  <c r="AG320" i="1"/>
  <c r="AG297" i="1"/>
  <c r="AG296" i="1"/>
  <c r="AG321" i="1"/>
  <c r="AG294" i="1"/>
  <c r="AG315" i="1"/>
  <c r="AG306" i="1"/>
  <c r="AG301" i="1"/>
  <c r="AG299" i="1"/>
  <c r="AG303" i="1"/>
  <c r="AG323" i="1"/>
  <c r="AG322" i="1"/>
  <c r="AG326" i="1"/>
  <c r="AG324" i="1"/>
  <c r="AG325" i="1"/>
  <c r="AG968" i="1"/>
  <c r="AG342" i="1"/>
  <c r="AG351" i="1"/>
  <c r="AG327" i="1"/>
  <c r="AG349" i="1"/>
  <c r="AG334" i="1"/>
  <c r="AG338" i="1"/>
  <c r="AG328" i="1"/>
  <c r="AG337" i="1"/>
  <c r="AG335" i="1"/>
  <c r="AG340" i="1"/>
  <c r="AG339" i="1"/>
  <c r="AG332" i="1"/>
  <c r="AG331" i="1"/>
  <c r="AG333" i="1"/>
  <c r="AG329" i="1"/>
  <c r="AG347" i="1"/>
  <c r="AG343" i="1"/>
  <c r="AG348" i="1"/>
  <c r="AG336" i="1"/>
  <c r="AG330" i="1"/>
  <c r="AG344" i="1"/>
  <c r="AG350" i="1"/>
  <c r="AG345" i="1"/>
  <c r="AG346" i="1"/>
  <c r="AG365" i="1"/>
  <c r="AG353" i="1"/>
  <c r="AG839" i="1"/>
  <c r="AG639" i="1"/>
  <c r="AG766" i="1"/>
  <c r="AG775" i="1"/>
  <c r="AG776" i="1"/>
  <c r="AG661" i="1"/>
  <c r="AG564" i="1"/>
  <c r="AG785" i="1"/>
  <c r="AG813" i="1"/>
  <c r="AG820" i="1"/>
  <c r="AG743" i="1"/>
  <c r="AG546" i="1"/>
  <c r="AG745" i="1"/>
  <c r="AG774" i="1"/>
  <c r="AG450" i="1"/>
  <c r="AG824" i="1"/>
  <c r="AG612" i="1"/>
  <c r="AG742" i="1"/>
  <c r="AG570" i="1"/>
  <c r="AG676" i="1"/>
  <c r="AG516" i="1"/>
  <c r="AG834" i="1"/>
  <c r="AG682" i="1"/>
  <c r="AG681" i="1"/>
  <c r="AG803" i="1"/>
  <c r="AG445" i="1"/>
  <c r="AG777" i="1"/>
  <c r="AG778" i="1"/>
  <c r="AG540" i="1"/>
  <c r="AG815" i="1"/>
  <c r="AG641" i="1"/>
  <c r="AG497" i="1"/>
  <c r="AG559" i="1"/>
  <c r="AG751" i="1"/>
  <c r="AG592" i="1"/>
  <c r="AG679" i="1"/>
  <c r="AG483" i="1"/>
  <c r="AG625" i="1"/>
  <c r="AG461" i="1"/>
  <c r="AG825" i="1"/>
  <c r="AG460" i="1"/>
  <c r="AG572" i="1"/>
  <c r="AG683" i="1"/>
  <c r="AG684" i="1"/>
  <c r="AG708" i="1"/>
  <c r="AG358" i="1"/>
  <c r="AG726" i="1"/>
  <c r="AG649" i="1"/>
  <c r="AG400" i="1"/>
  <c r="AG567" i="1"/>
  <c r="AG797" i="1"/>
  <c r="AG561" i="1"/>
  <c r="AG799" i="1"/>
  <c r="AG764" i="1"/>
  <c r="AG823" i="1"/>
  <c r="AG491" i="1"/>
  <c r="AG613" i="1"/>
  <c r="AG768" i="1"/>
  <c r="AG594" i="1"/>
  <c r="AG528" i="1"/>
  <c r="AG597" i="1"/>
  <c r="AG664" i="1"/>
  <c r="AG487" i="1"/>
  <c r="AG443" i="1"/>
  <c r="AG372" i="1"/>
  <c r="AG662" i="1"/>
  <c r="AG422" i="1"/>
  <c r="AG472" i="1"/>
  <c r="AG685" i="1"/>
  <c r="AG805" i="1"/>
  <c r="AG423" i="1"/>
  <c r="AG384" i="1"/>
  <c r="AG738" i="1"/>
  <c r="AG519" i="1"/>
  <c r="AG479" i="1"/>
  <c r="AG536" i="1"/>
  <c r="AG368" i="1"/>
  <c r="AG440" i="1"/>
  <c r="AG710" i="1"/>
  <c r="AG826" i="1"/>
  <c r="AG383" i="1"/>
  <c r="AG369" i="1"/>
  <c r="AG524" i="1"/>
  <c r="AG364" i="1"/>
  <c r="AG551" i="1"/>
  <c r="AG552" i="1"/>
  <c r="AG494" i="1"/>
  <c r="AG686" i="1"/>
  <c r="AG421" i="1"/>
  <c r="AG601" i="1"/>
  <c r="AG806" i="1"/>
  <c r="AG568" i="1"/>
  <c r="AG781" i="1"/>
  <c r="AG665" i="1"/>
  <c r="AG413" i="1"/>
  <c r="AG446" i="1"/>
  <c r="AG739" i="1"/>
  <c r="AG395" i="1"/>
  <c r="AG798" i="1"/>
  <c r="AG522" i="1"/>
  <c r="AG455" i="1"/>
  <c r="AG772" i="1"/>
  <c r="AG741" i="1"/>
  <c r="AG728" i="1"/>
  <c r="AG432" i="1"/>
  <c r="AG488" i="1"/>
  <c r="AG750" i="1"/>
  <c r="AG498" i="1"/>
  <c r="AG444" i="1"/>
  <c r="AG817" i="1"/>
  <c r="AG484" i="1"/>
  <c r="AG500" i="1"/>
  <c r="AG769" i="1"/>
  <c r="AG501" i="1"/>
  <c r="AG655" i="1"/>
  <c r="AG520" i="1"/>
  <c r="AG604" i="1"/>
  <c r="AG723" i="1"/>
  <c r="AG379" i="1"/>
  <c r="AG515" i="1"/>
  <c r="AG687" i="1"/>
  <c r="AG637" i="1"/>
  <c r="AG451" i="1"/>
  <c r="AG837" i="1"/>
  <c r="AG418" i="1"/>
  <c r="AG814" i="1"/>
  <c r="AG801" i="1"/>
  <c r="AG387" i="1"/>
  <c r="AG584" i="1"/>
  <c r="AG721" i="1"/>
  <c r="AG466" i="1"/>
  <c r="AG416" i="1"/>
  <c r="AG602" i="1"/>
  <c r="AG729" i="1"/>
  <c r="AG533" i="1"/>
  <c r="AG680" i="1"/>
  <c r="AG475" i="1"/>
  <c r="AG606" i="1"/>
  <c r="AG512" i="1"/>
  <c r="AG375" i="1"/>
  <c r="AG730" i="1"/>
  <c r="AG376" i="1"/>
  <c r="AG833" i="1"/>
  <c r="AG731" i="1"/>
  <c r="AG747" i="1"/>
  <c r="AG653" i="1"/>
  <c r="AG554" i="1"/>
  <c r="AG555" i="1"/>
  <c r="AG642" i="1"/>
  <c r="AG640" i="1"/>
  <c r="AG666" i="1"/>
  <c r="AG658" i="1"/>
  <c r="AG530" i="1"/>
  <c r="AG506" i="1"/>
  <c r="AG654" i="1"/>
  <c r="AG579" i="1"/>
  <c r="AG677" i="1"/>
  <c r="AG688" i="1"/>
  <c r="AG557" i="1"/>
  <c r="AG575" i="1"/>
  <c r="AG573" i="1"/>
  <c r="AG558" i="1"/>
  <c r="AG840" i="1"/>
  <c r="AG352" i="1"/>
  <c r="AG643" i="1"/>
  <c r="AG526" i="1"/>
  <c r="AG553" i="1"/>
  <c r="AG598" i="1"/>
  <c r="AG635" i="1"/>
  <c r="AG720" i="1"/>
  <c r="AG435" i="1"/>
  <c r="AG392" i="1"/>
  <c r="AG828" i="1"/>
  <c r="AG847" i="1"/>
  <c r="AG804" i="1"/>
  <c r="AG525" i="1"/>
  <c r="AG401" i="1"/>
  <c r="AG659" i="1"/>
  <c r="AG689" i="1"/>
  <c r="AG827" i="1"/>
  <c r="AG468" i="1"/>
  <c r="AG469" i="1"/>
  <c r="AG585" i="1"/>
  <c r="AG523" i="1"/>
  <c r="AG757" i="1"/>
  <c r="AG521" i="1"/>
  <c r="AG458" i="1"/>
  <c r="AG448" i="1"/>
  <c r="AG462" i="1"/>
  <c r="AG441" i="1"/>
  <c r="AG502" i="1"/>
  <c r="AG503" i="1"/>
  <c r="AG690" i="1"/>
  <c r="AG380" i="1"/>
  <c r="AG563" i="1"/>
  <c r="AG605" i="1"/>
  <c r="AG518" i="1"/>
  <c r="AG844" i="1"/>
  <c r="AG485" i="1"/>
  <c r="AG382" i="1"/>
  <c r="AG691" i="1"/>
  <c r="AG363" i="1"/>
  <c r="AG722" i="1"/>
  <c r="AG609" i="1"/>
  <c r="AG550" i="1"/>
  <c r="AG667" i="1"/>
  <c r="AG626" i="1"/>
  <c r="AG627" i="1"/>
  <c r="AG389" i="1"/>
  <c r="AG513" i="1"/>
  <c r="AG727" i="1"/>
  <c r="AG381" i="1"/>
  <c r="AG668" i="1"/>
  <c r="AG717" i="1"/>
  <c r="AG669" i="1"/>
  <c r="AG614" i="1"/>
  <c r="AG407" i="1"/>
  <c r="AG744" i="1"/>
  <c r="AG499" i="1"/>
  <c r="AG692" i="1"/>
  <c r="AG761" i="1"/>
  <c r="AG711" i="1"/>
  <c r="AG404" i="1"/>
  <c r="AG405" i="1"/>
  <c r="AG693" i="1"/>
  <c r="AG657" i="1"/>
  <c r="AG481" i="1"/>
  <c r="AG779" i="1"/>
  <c r="AG396" i="1"/>
  <c r="AG424" i="1"/>
  <c r="AG489" i="1"/>
  <c r="AG535" i="1"/>
  <c r="AG632" i="1"/>
  <c r="AG496" i="1"/>
  <c r="AG531" i="1"/>
  <c r="AG470" i="1"/>
  <c r="AG517" i="1"/>
  <c r="AG511" i="1"/>
  <c r="AG371" i="1"/>
  <c r="AG638" i="1"/>
  <c r="AG429" i="1"/>
  <c r="AG507" i="1"/>
  <c r="AG361" i="1"/>
  <c r="AG414" i="1"/>
  <c r="AG670" i="1"/>
  <c r="AG732" i="1"/>
  <c r="AG733" i="1"/>
  <c r="AG694" i="1"/>
  <c r="AG415" i="1"/>
  <c r="AG695" i="1"/>
  <c r="AG593" i="1"/>
  <c r="AG547" i="1"/>
  <c r="AG508" i="1"/>
  <c r="AG587" i="1"/>
  <c r="AG588" i="1"/>
  <c r="AG589" i="1"/>
  <c r="AG356" i="1"/>
  <c r="AG509" i="1"/>
  <c r="AG378" i="1"/>
  <c r="AG596" i="1"/>
  <c r="AG829" i="1"/>
  <c r="AG830" i="1"/>
  <c r="AG492" i="1"/>
  <c r="AG725" i="1"/>
  <c r="AG565" i="1"/>
  <c r="AG780" i="1"/>
  <c r="AG650" i="1"/>
  <c r="AG398" i="1"/>
  <c r="AG385" i="1"/>
  <c r="AG386" i="1"/>
  <c r="AG480" i="1"/>
  <c r="AG560" i="1"/>
  <c r="AG514" i="1"/>
  <c r="AG586" i="1"/>
  <c r="AG759" i="1"/>
  <c r="AG505" i="1"/>
  <c r="AG671" i="1"/>
  <c r="AG583" i="1"/>
  <c r="AG648" i="1"/>
  <c r="AG628" i="1"/>
  <c r="AG574" i="1"/>
  <c r="AG541" i="1"/>
  <c r="AG712" i="1"/>
  <c r="AG476" i="1"/>
  <c r="AG615" i="1"/>
  <c r="AG576" i="1"/>
  <c r="AG397" i="1"/>
  <c r="AG696" i="1"/>
  <c r="AG616" i="1"/>
  <c r="AG734" i="1"/>
  <c r="AG629" i="1"/>
  <c r="AG697" i="1"/>
  <c r="AG409" i="1"/>
  <c r="AG532" i="1"/>
  <c r="AG762" i="1"/>
  <c r="AG373" i="1"/>
  <c r="AG367" i="1"/>
  <c r="AG463" i="1"/>
  <c r="AG465" i="1"/>
  <c r="AG735" i="1"/>
  <c r="AG360" i="1"/>
  <c r="AG436" i="1"/>
  <c r="AG832" i="1"/>
  <c r="AG763" i="1"/>
  <c r="AG736" i="1"/>
  <c r="AG437" i="1"/>
  <c r="AG651" i="1"/>
  <c r="AG425" i="1"/>
  <c r="AG611" i="1"/>
  <c r="AG740" i="1"/>
  <c r="AG607" i="1"/>
  <c r="AG698" i="1"/>
  <c r="AG699" i="1"/>
  <c r="AG700" i="1"/>
  <c r="AG672" i="1"/>
  <c r="AG388" i="1"/>
  <c r="AG374" i="1"/>
  <c r="AG359" i="1"/>
  <c r="AG634" i="1"/>
  <c r="AG417" i="1"/>
  <c r="AG630" i="1"/>
  <c r="AG464" i="1"/>
  <c r="AG390" i="1"/>
  <c r="AG663" i="1"/>
  <c r="AG434" i="1"/>
  <c r="AG610" i="1"/>
  <c r="AG673" i="1"/>
  <c r="AG391" i="1"/>
  <c r="AG420" i="1"/>
  <c r="AG478" i="1"/>
  <c r="AG600" i="1"/>
  <c r="AG701" i="1"/>
  <c r="AG760" i="1"/>
  <c r="AG765" i="1"/>
  <c r="AG442" i="1"/>
  <c r="AG599" i="1"/>
  <c r="AG402" i="1"/>
  <c r="AG590" i="1"/>
  <c r="AG702" i="1"/>
  <c r="AG674" i="1"/>
  <c r="AG617" i="1"/>
  <c r="AG767" i="1"/>
  <c r="AG490" i="1"/>
  <c r="AG618" i="1"/>
  <c r="AG452" i="1"/>
  <c r="AG453" i="1"/>
  <c r="AG493" i="1"/>
  <c r="AG538" i="1"/>
  <c r="AG619" i="1"/>
  <c r="AG770" i="1"/>
  <c r="AG510" i="1"/>
  <c r="AG403" i="1"/>
  <c r="AG716" i="1"/>
  <c r="AG539" i="1"/>
  <c r="AG419" i="1"/>
  <c r="AG406" i="1"/>
  <c r="AG556" i="1"/>
  <c r="AG724" i="1"/>
  <c r="AG582" i="1"/>
  <c r="AG678" i="1"/>
  <c r="AG644" i="1"/>
  <c r="AG438" i="1"/>
  <c r="AG566" i="1"/>
  <c r="AG456" i="1"/>
  <c r="AG430" i="1"/>
  <c r="AG789" i="1"/>
  <c r="AG620" i="1"/>
  <c r="AG636" i="1"/>
  <c r="AG428" i="1"/>
  <c r="AG399" i="1"/>
  <c r="AG412" i="1"/>
  <c r="AG377" i="1"/>
  <c r="AG838" i="1"/>
  <c r="AG756" i="1"/>
  <c r="AG473" i="1"/>
  <c r="AG608" i="1"/>
  <c r="AG439" i="1"/>
  <c r="AG474" i="1"/>
  <c r="AG703" i="1"/>
  <c r="AG796" i="1"/>
  <c r="AG534" i="1"/>
  <c r="AG737" i="1"/>
  <c r="AG631" i="1"/>
  <c r="AG807" i="1"/>
  <c r="AG357" i="1"/>
  <c r="AG709" i="1"/>
  <c r="AG527" i="1"/>
  <c r="AG790" i="1"/>
  <c r="AG537" i="1"/>
  <c r="AG426" i="1"/>
  <c r="AG603" i="1"/>
  <c r="AG704" i="1"/>
  <c r="AG595" i="1"/>
  <c r="AG548" i="1"/>
  <c r="AG705" i="1"/>
  <c r="AG645" i="1"/>
  <c r="AG433" i="1"/>
  <c r="AG454" i="1"/>
  <c r="AG816" i="1"/>
  <c r="AG646" i="1"/>
  <c r="AG713" i="1"/>
  <c r="AG843" i="1"/>
  <c r="AG431" i="1"/>
  <c r="AG477" i="1"/>
  <c r="AG652" i="1"/>
  <c r="AG758" i="1"/>
  <c r="AG447" i="1"/>
  <c r="AG752" i="1"/>
  <c r="AG504" i="1"/>
  <c r="AG811" i="1"/>
  <c r="AG549" i="1"/>
  <c r="AG647" i="1"/>
  <c r="AG621" i="1"/>
  <c r="AG783" i="1"/>
  <c r="AG835" i="1"/>
  <c r="AG836" i="1"/>
  <c r="AG656" i="1"/>
  <c r="AG622" i="1"/>
  <c r="AG581" i="1"/>
  <c r="AG842" i="1"/>
  <c r="AG467" i="1"/>
  <c r="AG846" i="1"/>
  <c r="AG831" i="1"/>
  <c r="AG822" i="1"/>
  <c r="AG714" i="1"/>
  <c r="AG802" i="1"/>
  <c r="AG749" i="1"/>
  <c r="AG706" i="1"/>
  <c r="AG753" i="1"/>
  <c r="AG787" i="1"/>
  <c r="AG633" i="1"/>
  <c r="AG810" i="1"/>
  <c r="AG718" i="1"/>
  <c r="AG623" i="1"/>
  <c r="AG408" i="1"/>
  <c r="AG818" i="1"/>
  <c r="AG800" i="1"/>
  <c r="AG719" i="1"/>
  <c r="AG821" i="1"/>
  <c r="AG457" i="1"/>
  <c r="AG791" i="1"/>
  <c r="AG624" i="1"/>
  <c r="AG754" i="1"/>
  <c r="AG486" i="1"/>
  <c r="AG660" i="1"/>
  <c r="AG808" i="1"/>
  <c r="AG812" i="1"/>
  <c r="AG792" i="1"/>
  <c r="AG746" i="1"/>
  <c r="AG591" i="1"/>
  <c r="AG773" i="1"/>
  <c r="AG707" i="1"/>
  <c r="AG841" i="1"/>
  <c r="AG793" i="1"/>
  <c r="AG794" i="1"/>
  <c r="AG786" i="1"/>
  <c r="AG819" i="1"/>
  <c r="AG782" i="1"/>
  <c r="AG755" i="1"/>
  <c r="AG809" i="1"/>
  <c r="AG788" i="1"/>
  <c r="AG562" i="1"/>
  <c r="AG849" i="1"/>
  <c r="AG851" i="1"/>
  <c r="AG852" i="1"/>
  <c r="AG850" i="1"/>
  <c r="AG875" i="1"/>
  <c r="AG862" i="1"/>
  <c r="AG871" i="1"/>
  <c r="AG872" i="1"/>
  <c r="AG873" i="1"/>
  <c r="AG867" i="1"/>
  <c r="AG876" i="1"/>
  <c r="AG861" i="1"/>
  <c r="AG856" i="1"/>
  <c r="AG864" i="1"/>
  <c r="AG880" i="1"/>
  <c r="AG860" i="1"/>
  <c r="AG879" i="1"/>
  <c r="AG853" i="1"/>
  <c r="AG854" i="1"/>
  <c r="AG857" i="1"/>
  <c r="AG865" i="1"/>
  <c r="AG859" i="1"/>
  <c r="AG863" i="1"/>
  <c r="AG877" i="1"/>
  <c r="AG866" i="1"/>
  <c r="AG882" i="1"/>
  <c r="AG896" i="1"/>
  <c r="AG883" i="1"/>
  <c r="AG897" i="1"/>
  <c r="AG898" i="1"/>
  <c r="AG886" i="1"/>
  <c r="AG899" i="1"/>
  <c r="AG893" i="1"/>
  <c r="AG891" i="1"/>
  <c r="AG895" i="1"/>
  <c r="AG885" i="1"/>
  <c r="AG884" i="1"/>
  <c r="AG894" i="1"/>
  <c r="AG934" i="1"/>
  <c r="AG910" i="1"/>
  <c r="AG931" i="1"/>
  <c r="AG924" i="1"/>
  <c r="AG923" i="1"/>
  <c r="AG904" i="1"/>
  <c r="AG909" i="1"/>
  <c r="AG907" i="1"/>
  <c r="AG914" i="1"/>
  <c r="AG920" i="1"/>
  <c r="AG935" i="1"/>
  <c r="AG917" i="1"/>
  <c r="AG908" i="1"/>
  <c r="AG905" i="1"/>
  <c r="AG918" i="1"/>
  <c r="AG906" i="1"/>
  <c r="AG941" i="1"/>
  <c r="AG939" i="1"/>
  <c r="AG938" i="1"/>
  <c r="AG940" i="1"/>
  <c r="AG943" i="1"/>
  <c r="AG945" i="1"/>
  <c r="AG942" i="1"/>
  <c r="AG964" i="1"/>
  <c r="AG947" i="1"/>
  <c r="AG952" i="1"/>
  <c r="AG953" i="1"/>
  <c r="AG965" i="1"/>
  <c r="AG959" i="1"/>
  <c r="AG948" i="1"/>
  <c r="AG955" i="1"/>
  <c r="AG949" i="1"/>
  <c r="AG954" i="1"/>
  <c r="AG61" i="1"/>
  <c r="AG868" i="1"/>
  <c r="AG855" i="1"/>
  <c r="AG881" i="1"/>
  <c r="AG874" i="1"/>
  <c r="AG869" i="1"/>
  <c r="AG870" i="1"/>
  <c r="AG887" i="1"/>
  <c r="AG892" i="1"/>
  <c r="AG890" i="1"/>
  <c r="AG888" i="1"/>
  <c r="AG889" i="1"/>
  <c r="AG919" i="1"/>
  <c r="AG925" i="1"/>
  <c r="AG926" i="1"/>
  <c r="AG927" i="1"/>
  <c r="AG915" i="1"/>
  <c r="AG930" i="1"/>
  <c r="AG929" i="1"/>
  <c r="AG901" i="1"/>
  <c r="AG911" i="1"/>
  <c r="AG900" i="1"/>
  <c r="AG916" i="1"/>
  <c r="AG913" i="1"/>
  <c r="AG922" i="1"/>
  <c r="AG932" i="1"/>
  <c r="AG933" i="1"/>
  <c r="AG936" i="1"/>
  <c r="AG5" i="1"/>
  <c r="AG961" i="1"/>
  <c r="AG963" i="1"/>
  <c r="AG966" i="1"/>
  <c r="AG958" i="1"/>
  <c r="AG970" i="1"/>
  <c r="AG973" i="1"/>
  <c r="AG971" i="1"/>
  <c r="AG972" i="1"/>
  <c r="AG986" i="1"/>
  <c r="AG1014" i="1"/>
  <c r="AG1015" i="1"/>
  <c r="AG987" i="1"/>
  <c r="AG979" i="1"/>
  <c r="AG1066" i="1"/>
  <c r="AG1000" i="1"/>
  <c r="AG981" i="1"/>
  <c r="AG1027" i="1"/>
  <c r="AG1067" i="1"/>
  <c r="AG1006" i="1"/>
  <c r="AG1007" i="1"/>
  <c r="AG988" i="1"/>
  <c r="AG976" i="1"/>
  <c r="AG1011" i="1"/>
  <c r="AG1020" i="1"/>
  <c r="AG1021" i="1"/>
  <c r="AG978" i="1"/>
  <c r="AG1019" i="1"/>
  <c r="AG1064" i="1"/>
  <c r="AG1048" i="1"/>
  <c r="AG1082" i="1"/>
  <c r="AG1016" i="1"/>
  <c r="AG1017" i="1"/>
  <c r="AG1034" i="1"/>
  <c r="AG1047" i="1"/>
  <c r="AG1063" i="1"/>
  <c r="AG992" i="1"/>
  <c r="AG1004" i="1"/>
  <c r="AG983" i="1"/>
  <c r="AG980" i="1"/>
  <c r="AG1013" i="1"/>
  <c r="AG996" i="1"/>
  <c r="AG1088" i="1"/>
  <c r="AG1085" i="1"/>
  <c r="AG1057" i="1"/>
  <c r="AG997" i="1"/>
  <c r="AG1068" i="1"/>
  <c r="AG1069" i="1"/>
  <c r="AG994" i="1"/>
  <c r="AG991" i="1"/>
  <c r="AG1070" i="1"/>
  <c r="AG1024" i="1"/>
  <c r="AG1023" i="1"/>
  <c r="AG977" i="1"/>
  <c r="AG1041" i="1"/>
  <c r="AG1029" i="1"/>
  <c r="AG998" i="1"/>
  <c r="AG1104" i="1"/>
  <c r="AG1073" i="1"/>
  <c r="AG984" i="1"/>
  <c r="AG1052" i="1"/>
  <c r="AG1025" i="1"/>
  <c r="AG1060" i="1"/>
  <c r="AG1061" i="1"/>
  <c r="AG995" i="1"/>
  <c r="AG1058" i="1"/>
  <c r="AG1114" i="1"/>
  <c r="AG1115" i="1"/>
  <c r="AG1062" i="1"/>
  <c r="AG1042" i="1"/>
  <c r="AG1043" i="1"/>
  <c r="AG1040" i="1"/>
  <c r="AG1089" i="1"/>
  <c r="AG1111" i="1"/>
  <c r="AG1049" i="1"/>
  <c r="AG990" i="1"/>
  <c r="AG1102" i="1"/>
  <c r="AG1001" i="1"/>
  <c r="AG1078" i="1"/>
  <c r="AG1079" i="1"/>
  <c r="AG1080" i="1"/>
  <c r="AG1081" i="1"/>
  <c r="AG1098" i="1"/>
  <c r="AG1099" i="1"/>
  <c r="AG1051" i="1"/>
  <c r="AG1090" i="1"/>
  <c r="AG1039" i="1"/>
  <c r="AG1037" i="1"/>
  <c r="AG1105" i="1"/>
  <c r="AG1084" i="1"/>
  <c r="AG999" i="1"/>
  <c r="AG1056" i="1"/>
  <c r="AG1059" i="1"/>
  <c r="AG1106" i="1"/>
  <c r="AG1022" i="1"/>
  <c r="AG1028" i="1"/>
  <c r="AG1055" i="1"/>
  <c r="AG1050" i="1"/>
  <c r="AG1035" i="1"/>
  <c r="AG1053" i="1"/>
  <c r="AG1033" i="1"/>
  <c r="AG1026" i="1"/>
  <c r="AG1032" i="1"/>
  <c r="AG1092" i="1"/>
  <c r="AG1075" i="1"/>
  <c r="AG1002" i="1"/>
  <c r="AG993" i="1"/>
  <c r="AG982" i="1"/>
  <c r="AG1038" i="1"/>
  <c r="AG1108" i="1"/>
  <c r="AG1086" i="1"/>
  <c r="AG1083" i="1"/>
  <c r="AG1036" i="1"/>
  <c r="AG1091" i="1"/>
  <c r="AG1045" i="1"/>
  <c r="AG1118" i="1"/>
  <c r="AG1101" i="1"/>
  <c r="AG1110" i="1"/>
  <c r="AG1010" i="1"/>
  <c r="AG1107" i="1"/>
  <c r="AG1100" i="1"/>
  <c r="AG1112" i="1"/>
  <c r="AG1054" i="1"/>
  <c r="AG1009" i="1"/>
  <c r="AG1071" i="1"/>
  <c r="AG1113" i="1"/>
  <c r="AG1076" i="1"/>
  <c r="AG1046" i="1"/>
  <c r="AG1012" i="1"/>
  <c r="AG1044" i="1"/>
  <c r="AG1094" i="1"/>
  <c r="AG1074" i="1"/>
  <c r="AG1095" i="1"/>
  <c r="AG1117" i="1"/>
  <c r="AG1109" i="1"/>
  <c r="AG975" i="1"/>
  <c r="AG1119" i="1"/>
  <c r="AG393" i="1"/>
  <c r="AG200" i="1"/>
  <c r="AG355" i="1"/>
  <c r="AG354" i="1"/>
  <c r="AG960" i="1"/>
  <c r="AG495" i="1"/>
  <c r="AG878" i="1"/>
  <c r="AG956" i="1"/>
  <c r="AG1096" i="1"/>
  <c r="AG1093" i="1"/>
  <c r="AG1116" i="1"/>
  <c r="AG300" i="1"/>
  <c r="AG362" i="1"/>
  <c r="AG194" i="1"/>
  <c r="AG921" i="1"/>
  <c r="AG411" i="1"/>
  <c r="AG902" i="1"/>
  <c r="AG216" i="1"/>
  <c r="AG203" i="1"/>
  <c r="AG912" i="1"/>
  <c r="AG482" i="1"/>
  <c r="AG903" i="1"/>
  <c r="AG957" i="1"/>
  <c r="AG89" i="1"/>
  <c r="AG946" i="1"/>
  <c r="AG858" i="1"/>
  <c r="AG223" i="1"/>
  <c r="AG191" i="1"/>
  <c r="AG542" i="1"/>
  <c r="AG784" i="1"/>
  <c r="AG543" i="1"/>
  <c r="AG544" i="1"/>
  <c r="AG577" i="1"/>
  <c r="AG578" i="1"/>
  <c r="AG675" i="1"/>
  <c r="AG771" i="1"/>
  <c r="AG715" i="1"/>
  <c r="AG459" i="1"/>
  <c r="AG1018" i="1"/>
  <c r="AG985" i="1"/>
  <c r="AG1097" i="1"/>
  <c r="AG2" i="1"/>
  <c r="AG795" i="1"/>
  <c r="AG569" i="1"/>
  <c r="AG545" i="1"/>
  <c r="AG580" i="1"/>
  <c r="AG370" i="1"/>
  <c r="AG410" i="1"/>
  <c r="AG529" i="1"/>
  <c r="AG1072" i="1"/>
  <c r="AG1087" i="1"/>
  <c r="AG449" i="1"/>
  <c r="AG969" i="1"/>
  <c r="AG427" i="1"/>
  <c r="AG928" i="1"/>
  <c r="AG394" i="1"/>
  <c r="AG967" i="1"/>
  <c r="AG1003" i="1"/>
  <c r="AG944" i="1"/>
  <c r="AG1008" i="1"/>
  <c r="AG1005" i="1"/>
  <c r="AG366" i="1"/>
  <c r="AG962" i="1"/>
  <c r="AG471" i="1"/>
  <c r="AG937" i="1"/>
  <c r="AG571" i="1"/>
  <c r="AG748" i="1"/>
  <c r="AG1030" i="1"/>
  <c r="AG951" i="1"/>
  <c r="AG848" i="1"/>
  <c r="AG989" i="1"/>
  <c r="AG1031" i="1"/>
  <c r="AG165" i="1"/>
  <c r="AG341" i="1"/>
  <c r="AG950" i="1"/>
  <c r="AG845" i="1"/>
  <c r="AG229" i="1"/>
  <c r="AG167" i="1"/>
  <c r="AG974" i="1"/>
  <c r="AG1065" i="1"/>
  <c r="AG1103" i="1"/>
  <c r="AG1077" i="1"/>
  <c r="AG6" i="1"/>
  <c r="BY2" i="1" l="1"/>
  <c r="AI531" i="1"/>
  <c r="AI497" i="1"/>
  <c r="AI947" i="1"/>
  <c r="AI325" i="1"/>
  <c r="AI968" i="1"/>
  <c r="CB497" i="1" l="1"/>
  <c r="CA497" i="1"/>
  <c r="CB968" i="1"/>
  <c r="CA968" i="1"/>
  <c r="CB531" i="1"/>
  <c r="CA531" i="1"/>
  <c r="CB947" i="1"/>
  <c r="CA947" i="1"/>
  <c r="CB325" i="1"/>
  <c r="CA325" i="1"/>
</calcChain>
</file>

<file path=xl/sharedStrings.xml><?xml version="1.0" encoding="utf-8"?>
<sst xmlns="http://schemas.openxmlformats.org/spreadsheetml/2006/main" count="29579" uniqueCount="2108">
  <si>
    <t>Date Available On Market</t>
  </si>
  <si>
    <t>In What Markets Is this Model Sold?</t>
  </si>
  <si>
    <t>ENERGY STAR Specification Version</t>
  </si>
  <si>
    <t>Product Type</t>
  </si>
  <si>
    <t>Display Type</t>
  </si>
  <si>
    <t>Other Display Type</t>
  </si>
  <si>
    <t>Display Backlight Technology</t>
  </si>
  <si>
    <t>Other Display Backlight Technology</t>
  </si>
  <si>
    <t>Viewable Screen Height (in.)</t>
  </si>
  <si>
    <t>Viewable Screen Width (in.)</t>
  </si>
  <si>
    <t>Diagonal Viewable Screen Size (in.)</t>
  </si>
  <si>
    <t>Aspect ratio</t>
  </si>
  <si>
    <t>Native Resolution Vertical (pixels)</t>
  </si>
  <si>
    <t>Native Resolution Horizontal (pixels)</t>
  </si>
  <si>
    <t>Total Native Resolution (megapixels)</t>
  </si>
  <si>
    <t>Maximum Resolution (pixels)</t>
  </si>
  <si>
    <t>Native Pixel Density (Dp) (pixels/sq in)</t>
  </si>
  <si>
    <t>Screen Refresh Rate (Hz)</t>
  </si>
  <si>
    <t>Horizontal Viewing Angle (degrees)</t>
  </si>
  <si>
    <t>Vertical Viewing Angle (degrees)</t>
  </si>
  <si>
    <t>Color Gamut</t>
  </si>
  <si>
    <t>Is Color Gamut at least sRGB?</t>
  </si>
  <si>
    <t>Is This Model an Enhanced-Performance Display?</t>
  </si>
  <si>
    <t>Reported Contrast Ratio at -85 Degrees (Left) Horizontal Viewing Angle</t>
  </si>
  <si>
    <t>Reported Contrast Ratio at +85 Degrees (Right) Horizontal Viewing Angle</t>
  </si>
  <si>
    <t>Is This Model Shipped With an External Power Supply (EPS)?</t>
  </si>
  <si>
    <t>Is Model Sold Through Enterprise Channels?</t>
  </si>
  <si>
    <t>Available Interfaces</t>
  </si>
  <si>
    <t>Other Available Interfaces</t>
  </si>
  <si>
    <t>Network/Peripheral Ports</t>
  </si>
  <si>
    <t>Other Data/Network/Peripheral Ports</t>
  </si>
  <si>
    <t>Model Options</t>
  </si>
  <si>
    <t>Other Model Options</t>
  </si>
  <si>
    <t>Data/Network Connection</t>
  </si>
  <si>
    <t>Data/Network/Peripheral Ports</t>
  </si>
  <si>
    <t>Other Data/Network Connection</t>
  </si>
  <si>
    <t>Power Source</t>
  </si>
  <si>
    <t>Other Power Source</t>
  </si>
  <si>
    <t>VESA FPDM2 Test Pattern Used?</t>
  </si>
  <si>
    <t>Recommended Image Size (actual size tested) (width x height millimeters)</t>
  </si>
  <si>
    <t>Display has an integrated television tuner?</t>
  </si>
  <si>
    <t>Mechanism for Automatically Entering Sleep or Off Mode</t>
  </si>
  <si>
    <t>Other Mechanism for Automatically Entering Sleep or Off Mode</t>
  </si>
  <si>
    <t>Default Delay Time to Sleep (min)</t>
  </si>
  <si>
    <t>Does Model Have a Forced Menu at Initial Start Up?</t>
  </si>
  <si>
    <t>Is Automatic Brightness Contol (ABC Enabled by Default?</t>
  </si>
  <si>
    <t>Automatic Brightness Control (ABC) Disabled Brightness Mode</t>
  </si>
  <si>
    <t>Minimum Luminance (cd/m^2)</t>
  </si>
  <si>
    <t>Maximum Measured Luminance (cd/m^2)</t>
  </si>
  <si>
    <t>Maximum Reported Luminance (cd/m^2)</t>
  </si>
  <si>
    <t>As-Shipped Luminance (cd/m^2)</t>
  </si>
  <si>
    <t>As-tested Luminance (cd/m^2)</t>
  </si>
  <si>
    <t>On Mode Power at 10 Lux at 115 Volts (W)</t>
  </si>
  <si>
    <t>On Mode Power at 300 Lux at 115 Volts (W)</t>
  </si>
  <si>
    <t>Measured On Mode Power at 115 Volts (W)</t>
  </si>
  <si>
    <t>Viewable Screen Area (sq in)</t>
  </si>
  <si>
    <t>Measured Sleep Mode Power at 115 Volts (W)</t>
  </si>
  <si>
    <t>Measured Non-Connected Sleep Mode Power at 115 Volts (W)</t>
  </si>
  <si>
    <t>Measured Off Mode Power at 115 Volts (W)</t>
  </si>
  <si>
    <t>On Mode Power at 10 Lux at 230 Volts (W)</t>
  </si>
  <si>
    <t>On Mode Power at 300 Lux at 230 Volts (W)</t>
  </si>
  <si>
    <t>Measured On Mode Power at 230 Volts (W)</t>
  </si>
  <si>
    <t>Measured Sleep Mode Power at 230 Volts (W)</t>
  </si>
  <si>
    <t>Measured Non-Connected Sleep Mode Power at 230 Volts (W)</t>
  </si>
  <si>
    <t>Measured Off Mode Power at 230 Volts (W)</t>
  </si>
  <si>
    <t>Active Mode True Power Factor During Testing (115 V)</t>
  </si>
  <si>
    <t>Low-Voltage Dc Source Power (Pl) (W)</t>
  </si>
  <si>
    <t>Number of Standby-Passive Modes in Addition to Default</t>
  </si>
  <si>
    <t>Maximum Luminance (candelas per square meter)</t>
  </si>
  <si>
    <t>Y</t>
  </si>
  <si>
    <t>United States, Australia, New Zealand, Switzerland, Europe, Taiwan, Japan, Canada</t>
  </si>
  <si>
    <t>NA</t>
  </si>
  <si>
    <t>Monitor</t>
  </si>
  <si>
    <t>TFT LCD</t>
  </si>
  <si>
    <t>LED</t>
  </si>
  <si>
    <t>1024 x 768</t>
  </si>
  <si>
    <t>60% (Type)</t>
  </si>
  <si>
    <t>Yes</t>
  </si>
  <si>
    <t>No</t>
  </si>
  <si>
    <t>VGA</t>
  </si>
  <si>
    <t>AUDIO IN/ OUT</t>
  </si>
  <si>
    <t>None</t>
  </si>
  <si>
    <t>Ac Wall Outlet</t>
  </si>
  <si>
    <t>304.128x228.096</t>
  </si>
  <si>
    <t>Display Power Management Signaling</t>
  </si>
  <si>
    <t>768 x 1366</t>
  </si>
  <si>
    <t>1366 x 768</t>
  </si>
  <si>
    <t>72%(type)</t>
  </si>
  <si>
    <t>HDMI,DVI,VGA</t>
  </si>
  <si>
    <t>344x193</t>
  </si>
  <si>
    <t>TN LCD</t>
  </si>
  <si>
    <t>sRGB 72%</t>
  </si>
  <si>
    <t>409x229</t>
  </si>
  <si>
    <t>72%(Typ.)</t>
  </si>
  <si>
    <t>Built-In Speakers</t>
  </si>
  <si>
    <t>409.8x230.4</t>
  </si>
  <si>
    <t>Other</t>
  </si>
  <si>
    <t>309x173</t>
  </si>
  <si>
    <t>72% of NTSC</t>
  </si>
  <si>
    <t>344x194</t>
  </si>
  <si>
    <t>United States</t>
  </si>
  <si>
    <t>72% type</t>
  </si>
  <si>
    <t>345x193</t>
  </si>
  <si>
    <t>343x194</t>
  </si>
  <si>
    <t>1920 x 502</t>
  </si>
  <si>
    <t>HDMI,DVI,VGA,DisplayPort</t>
  </si>
  <si>
    <t>Ethernet</t>
  </si>
  <si>
    <t>Fast Ethernet</t>
  </si>
  <si>
    <t>930.2 mm X 243.168 mm</t>
  </si>
  <si>
    <t>N/A</t>
  </si>
  <si>
    <t>410mm X 230mm</t>
  </si>
  <si>
    <t>1280 x 1024</t>
  </si>
  <si>
    <t>338x270</t>
  </si>
  <si>
    <t>VA LCD</t>
  </si>
  <si>
    <t>NTSC 72%</t>
  </si>
  <si>
    <t>DVI,VGA</t>
  </si>
  <si>
    <t>376.3 X 301.0</t>
  </si>
  <si>
    <t>Brightness Can Be Set</t>
  </si>
  <si>
    <t>338 x 270</t>
  </si>
  <si>
    <t>1</t>
  </si>
  <si>
    <t>DVI,VGA,DisplayPort</t>
  </si>
  <si>
    <t>USB Hubs/Ports</t>
  </si>
  <si>
    <t>301x376</t>
  </si>
  <si>
    <t>sRGB</t>
  </si>
  <si>
    <t>337.9/270.3</t>
  </si>
  <si>
    <t>1600 x 900</t>
  </si>
  <si>
    <t>72% (Type)</t>
  </si>
  <si>
    <t>VGA,DVI</t>
  </si>
  <si>
    <t>433.92x236.34</t>
  </si>
  <si>
    <t>433x237</t>
  </si>
  <si>
    <t>900 x 1600</t>
  </si>
  <si>
    <t>442x249</t>
  </si>
  <si>
    <t>443 x 249</t>
  </si>
  <si>
    <t>United States, Europe, Japan</t>
  </si>
  <si>
    <t>VGA,DVI,DisplayPort</t>
  </si>
  <si>
    <t>DisplayPort</t>
  </si>
  <si>
    <t>443mm X 249mm</t>
  </si>
  <si>
    <t>Brightness Cannot Be Set</t>
  </si>
  <si>
    <t>1680 x 1050</t>
  </si>
  <si>
    <t>DVI,Other,DisplayPort</t>
  </si>
  <si>
    <t>Analog D-Sub</t>
  </si>
  <si>
    <t>473.76x296.1</t>
  </si>
  <si>
    <t>IPS LCD</t>
  </si>
  <si>
    <t>1600 x 1200</t>
  </si>
  <si>
    <t>USB 2.x</t>
  </si>
  <si>
    <t>432.0 X 324.0</t>
  </si>
  <si>
    <t>United States, Australia, New Zealand, Europe, Taiwan, Japan, Canada</t>
  </si>
  <si>
    <t>1920 x 1080</t>
  </si>
  <si>
    <t>HDMI</t>
  </si>
  <si>
    <t>Pen</t>
  </si>
  <si>
    <t>AC Adapter</t>
  </si>
  <si>
    <t>72% NTSC</t>
  </si>
  <si>
    <t>HDMI,VGA,DisplayPort</t>
  </si>
  <si>
    <t>Headphone,Audio In</t>
  </si>
  <si>
    <t>USB 3.x</t>
  </si>
  <si>
    <t>296x527</t>
  </si>
  <si>
    <t>HDMI,VGA,Other</t>
  </si>
  <si>
    <t>MHL,Audio</t>
  </si>
  <si>
    <t>United States, Australia, Europe, Japan</t>
  </si>
  <si>
    <t>HDMI,VGA</t>
  </si>
  <si>
    <t>532 X 299</t>
  </si>
  <si>
    <t>598 X 336</t>
  </si>
  <si>
    <t>267x476</t>
  </si>
  <si>
    <t>476mm X 268mm</t>
  </si>
  <si>
    <t>5</t>
  </si>
  <si>
    <t>477 x 268</t>
  </si>
  <si>
    <t>476.64x268.11</t>
  </si>
  <si>
    <t>1080 x 1920</t>
  </si>
  <si>
    <t>sRGB 96%</t>
  </si>
  <si>
    <t>478x270</t>
  </si>
  <si>
    <t>72% Type</t>
  </si>
  <si>
    <t>509.2x286.4</t>
  </si>
  <si>
    <t>521 x 293</t>
  </si>
  <si>
    <t>287x516</t>
  </si>
  <si>
    <t>520x291</t>
  </si>
  <si>
    <t>520x292</t>
  </si>
  <si>
    <t>RGB</t>
  </si>
  <si>
    <t>521.28 x 293.22</t>
  </si>
  <si>
    <t>521x293</t>
  </si>
  <si>
    <t>sRGB 97%</t>
  </si>
  <si>
    <t>521.3/293.2</t>
  </si>
  <si>
    <t>HDMI,VGA,DVI</t>
  </si>
  <si>
    <t>sRGB100%</t>
  </si>
  <si>
    <t>100:1</t>
  </si>
  <si>
    <t>409.8/230.4</t>
  </si>
  <si>
    <t>522mm X 294mm</t>
  </si>
  <si>
    <t>527x296</t>
  </si>
  <si>
    <t>United States, Europe</t>
  </si>
  <si>
    <t>0</t>
  </si>
  <si>
    <t>531x298</t>
  </si>
  <si>
    <t>597x336</t>
  </si>
  <si>
    <t>597mm X 336mm</t>
  </si>
  <si>
    <t>DVI</t>
  </si>
  <si>
    <t>Audio Port</t>
  </si>
  <si>
    <t>596x336</t>
  </si>
  <si>
    <t>597.89x336.31</t>
  </si>
  <si>
    <t>597.9x336.3</t>
  </si>
  <si>
    <t>598mm X 336mm</t>
  </si>
  <si>
    <t>598 x 336</t>
  </si>
  <si>
    <t>597.8/336.6</t>
  </si>
  <si>
    <t>1920 x 1200</t>
  </si>
  <si>
    <t>HDMI,VGA,DVI,USB 3.0,DisplayPort</t>
  </si>
  <si>
    <t>USB Hubs/Ports,DisplayPort</t>
  </si>
  <si>
    <t>518.4 X 324.0</t>
  </si>
  <si>
    <t>Audio In</t>
  </si>
  <si>
    <t>518x324</t>
  </si>
  <si>
    <t>518.4mm x 324.0mm</t>
  </si>
  <si>
    <t>1200 x 1920</t>
  </si>
  <si>
    <t>518mm X 324mm</t>
  </si>
  <si>
    <t>3840 x 2160</t>
  </si>
  <si>
    <t>HDMI,USB 3.0,DisplayPort</t>
  </si>
  <si>
    <t>621x341</t>
  </si>
  <si>
    <t>409x230</t>
  </si>
  <si>
    <t>230x410</t>
  </si>
  <si>
    <t>410 x 230</t>
  </si>
  <si>
    <t>410x230</t>
  </si>
  <si>
    <t>434x235.8</t>
  </si>
  <si>
    <t>1440 x 900</t>
  </si>
  <si>
    <t>408mm X 255mm</t>
  </si>
  <si>
    <t>USB Hubs/Ports,Ethernet</t>
  </si>
  <si>
    <t>411 X 261</t>
  </si>
  <si>
    <t>270x338</t>
  </si>
  <si>
    <t>338mm x 270mm</t>
  </si>
  <si>
    <t>376.3/301.1</t>
  </si>
  <si>
    <t>432 X 243</t>
  </si>
  <si>
    <t>United States, Australia, New Zealand, Switzerland, Europe, Canada</t>
  </si>
  <si>
    <t>sRGB 98.5%</t>
  </si>
  <si>
    <t>HDMI,Component,DVI,VGA</t>
  </si>
  <si>
    <t>886 mm X 498 mm</t>
  </si>
  <si>
    <t>HDMI,Component,VGA</t>
  </si>
  <si>
    <t>698 mm X 393 mm</t>
  </si>
  <si>
    <t>AUDIO IN, SPDIF OUT,RS-232C</t>
  </si>
  <si>
    <t>392.3x697.7</t>
  </si>
  <si>
    <t>433x236</t>
  </si>
  <si>
    <t>VGA,DVI,USB 3.0,DisplayPort</t>
  </si>
  <si>
    <t>434 x 236</t>
  </si>
  <si>
    <t>432x239</t>
  </si>
  <si>
    <t>249x443</t>
  </si>
  <si>
    <t>474 x 296</t>
  </si>
  <si>
    <t>DVI,VGA,Other,DisplayPort</t>
  </si>
  <si>
    <t>Headphone; Audio Input</t>
  </si>
  <si>
    <t>1050 x 1680</t>
  </si>
  <si>
    <t>474mm X 296mm</t>
  </si>
  <si>
    <t>474x296</t>
  </si>
  <si>
    <t>476.64 x 268.11</t>
  </si>
  <si>
    <t>Timer</t>
  </si>
  <si>
    <t>Audio,Earphone</t>
  </si>
  <si>
    <t>477x268</t>
  </si>
  <si>
    <t>United States, Canada</t>
  </si>
  <si>
    <t>268x477</t>
  </si>
  <si>
    <t>476x268</t>
  </si>
  <si>
    <t>509x268</t>
  </si>
  <si>
    <t>494x291</t>
  </si>
  <si>
    <t>sRGB97%</t>
  </si>
  <si>
    <t>526x295</t>
  </si>
  <si>
    <t>Audio port</t>
  </si>
  <si>
    <t>521.2x293.1</t>
  </si>
  <si>
    <t>512.3x239.2</t>
  </si>
  <si>
    <t>TFT-LCD</t>
  </si>
  <si>
    <t>293.2x521.3</t>
  </si>
  <si>
    <t>sRGB 100%</t>
  </si>
  <si>
    <t>527x296.5</t>
  </si>
  <si>
    <t>527.04x296.46</t>
  </si>
  <si>
    <t>Sensor,Display Power Management Signaling</t>
  </si>
  <si>
    <t>sRGB 99%</t>
  </si>
  <si>
    <t>531.4/298.9</t>
  </si>
  <si>
    <t>298x531</t>
  </si>
  <si>
    <t>335x597</t>
  </si>
  <si>
    <t>72%(Typ.) CIE1931</t>
  </si>
  <si>
    <t>597.89mm X 336.31mm</t>
  </si>
  <si>
    <t>518.4x324.0</t>
  </si>
  <si>
    <t>194x344</t>
  </si>
  <si>
    <t>408 x 255</t>
  </si>
  <si>
    <t>1080 x 1024</t>
  </si>
  <si>
    <t>375x302</t>
  </si>
  <si>
    <t>United States, Europe, Canada</t>
  </si>
  <si>
    <t>Intel OPS</t>
  </si>
  <si>
    <t>432 x 243</t>
  </si>
  <si>
    <t>442x250</t>
  </si>
  <si>
    <t>337.92x270.34</t>
  </si>
  <si>
    <t>1280 x 800</t>
  </si>
  <si>
    <t>sRGB 59%</t>
  </si>
  <si>
    <t>USB 3.0</t>
  </si>
  <si>
    <t>Touch Screen</t>
  </si>
  <si>
    <t>Dc Power From a USB Hub</t>
  </si>
  <si>
    <t>217.0/135.6</t>
  </si>
  <si>
    <t>344.23x193.54</t>
  </si>
  <si>
    <t>AUDIO in</t>
  </si>
  <si>
    <t>532mm X 299mm</t>
  </si>
  <si>
    <t>597.6 X 336.15</t>
  </si>
  <si>
    <t>sRGB98%</t>
  </si>
  <si>
    <t>597.9/336.3</t>
  </si>
  <si>
    <t>598x336</t>
  </si>
  <si>
    <t>323x516</t>
  </si>
  <si>
    <t>HDMI,DVI,Other,DisplayPort</t>
  </si>
  <si>
    <t>Mini DisplayPort</t>
  </si>
  <si>
    <t>Internal Power Supply</t>
  </si>
  <si>
    <t>474mm x 296mm</t>
  </si>
  <si>
    <t>296x474</t>
  </si>
  <si>
    <t>475 x 297.2</t>
  </si>
  <si>
    <t>476.1x267.8</t>
  </si>
  <si>
    <t>477mm X 268mm</t>
  </si>
  <si>
    <t>476.364 X 268.086</t>
  </si>
  <si>
    <t>509.18 x 286.42</t>
  </si>
  <si>
    <t>HDMI,VGA,USB 3.0,DisplayPort</t>
  </si>
  <si>
    <t>509x286</t>
  </si>
  <si>
    <t>United States, Europe, Taiwan, Canada</t>
  </si>
  <si>
    <t>Audio input</t>
  </si>
  <si>
    <t>293x521</t>
  </si>
  <si>
    <t>521mm X 293mm</t>
  </si>
  <si>
    <t>522x294</t>
  </si>
  <si>
    <t>531 x 299</t>
  </si>
  <si>
    <t>531.4 mm/298.9 mm</t>
  </si>
  <si>
    <t>531mm X 299mm</t>
  </si>
  <si>
    <t>531.4/298.9/609.7</t>
  </si>
  <si>
    <t>Audio In;Earphone</t>
  </si>
  <si>
    <t>530x299</t>
  </si>
  <si>
    <t>HDMI,DisplayPort</t>
  </si>
  <si>
    <t>Battery Unit Sold With Ac Adapter</t>
  </si>
  <si>
    <t>532 x 299</t>
  </si>
  <si>
    <t>597 x 336</t>
  </si>
  <si>
    <t>336.31x597.89</t>
  </si>
  <si>
    <t>United States, Australia, New Zealand, Switzerland, Europe, Taiwan, Canada</t>
  </si>
  <si>
    <t>72%(Typ.) CIE 1931</t>
  </si>
  <si>
    <t>USB Type B connector for touch function</t>
  </si>
  <si>
    <t>Programmable voltage source</t>
  </si>
  <si>
    <t>HDMI,VGA,DVI,DisplayPort</t>
  </si>
  <si>
    <t>518 x 324</t>
  </si>
  <si>
    <t>476 x 268</t>
  </si>
  <si>
    <t>HDMI,VGA,Other,DisplayPort</t>
  </si>
  <si>
    <t>HDMI with MHL function</t>
  </si>
  <si>
    <t>External power supply</t>
  </si>
  <si>
    <t>614mm x 346mm</t>
  </si>
  <si>
    <t>900 x 1440</t>
  </si>
  <si>
    <t>406mm X 254mm</t>
  </si>
  <si>
    <t>408.24x255.15</t>
  </si>
  <si>
    <t>408 X 255</t>
  </si>
  <si>
    <t>DVI,Other</t>
  </si>
  <si>
    <t>376.32 X 301.056</t>
  </si>
  <si>
    <t>DVI,VGA,USB 3.0</t>
  </si>
  <si>
    <t>337.9 x 270.3</t>
  </si>
  <si>
    <t>1024 x 1280</t>
  </si>
  <si>
    <t>Mini USB port</t>
  </si>
  <si>
    <t>376mm X 301mm</t>
  </si>
  <si>
    <t>432x239.76</t>
  </si>
  <si>
    <t>72% of NTSC(Typ.)</t>
  </si>
  <si>
    <t>HDMI,Other,DisplayPort</t>
  </si>
  <si>
    <t>none</t>
  </si>
  <si>
    <t>NTSC 65%</t>
  </si>
  <si>
    <t>410 X 230</t>
  </si>
  <si>
    <t>VGA,DisplayPort</t>
  </si>
  <si>
    <t>337x270</t>
  </si>
  <si>
    <t>432x243</t>
  </si>
  <si>
    <t>432/239.8</t>
  </si>
  <si>
    <t>432mm X 243mm</t>
  </si>
  <si>
    <t>408.2 X 255.2</t>
  </si>
  <si>
    <t>800 x 600</t>
  </si>
  <si>
    <t>sRGB 70%</t>
  </si>
  <si>
    <t>DVI,SVGA</t>
  </si>
  <si>
    <t>USB Hubs/Ports,Flash Memory-card/Smart-card Reader</t>
  </si>
  <si>
    <t>Occupancy Sensor,Touch Screen,Built-In Speakers</t>
  </si>
  <si>
    <t>246 x 184.5</t>
  </si>
  <si>
    <t>337.92x270.336</t>
  </si>
  <si>
    <t>294mm x 165mm</t>
  </si>
  <si>
    <t>324x518.4</t>
  </si>
  <si>
    <t>Line In</t>
  </si>
  <si>
    <t>509 x 286</t>
  </si>
  <si>
    <t>521mm x 293mm</t>
  </si>
  <si>
    <t>Audio Input</t>
  </si>
  <si>
    <t>Programmable AC Source</t>
  </si>
  <si>
    <t>521.3mm X 293.2mm</t>
  </si>
  <si>
    <t>1092 x 1080</t>
  </si>
  <si>
    <t>527/269.5</t>
  </si>
  <si>
    <t>527 x 296</t>
  </si>
  <si>
    <t>DVI,USB 3.0,DisplayPort</t>
  </si>
  <si>
    <t>Other,USB Hubs/Ports</t>
  </si>
  <si>
    <t>SmartKeypad Input</t>
  </si>
  <si>
    <t>531x299</t>
  </si>
  <si>
    <t>MHL</t>
  </si>
  <si>
    <t>597.6?336.2</t>
  </si>
  <si>
    <t>Audio Port;Earphone</t>
  </si>
  <si>
    <t>323.8x518.1</t>
  </si>
  <si>
    <t>HDMI,DVI,DisplayPort</t>
  </si>
  <si>
    <t>531.4 X 298.9</t>
  </si>
  <si>
    <t>530x297</t>
  </si>
  <si>
    <t>473x296</t>
  </si>
  <si>
    <t>531 x 298</t>
  </si>
  <si>
    <t>648.9x369.3</t>
  </si>
  <si>
    <t>521.3x293.2</t>
  </si>
  <si>
    <t>292x521</t>
  </si>
  <si>
    <t>1600 x 2560</t>
  </si>
  <si>
    <t>Adobe sRGB</t>
  </si>
  <si>
    <t>Audio Port;Headphone</t>
  </si>
  <si>
    <t>641.28x400.8</t>
  </si>
  <si>
    <t>sRGB 104%</t>
  </si>
  <si>
    <t>597.6/336.2</t>
  </si>
  <si>
    <t>597.6x336.2</t>
  </si>
  <si>
    <t>597.89 X 336.31</t>
  </si>
  <si>
    <t>620.9x341.2</t>
  </si>
  <si>
    <t>HDMI,VGA,USB 3.0</t>
  </si>
  <si>
    <t>408x256</t>
  </si>
  <si>
    <t>409 X 255.6</t>
  </si>
  <si>
    <t>376 X 301</t>
  </si>
  <si>
    <t>376x300</t>
  </si>
  <si>
    <t>302x375</t>
  </si>
  <si>
    <t>433x234</t>
  </si>
  <si>
    <t>433.9/236.3/494.1</t>
  </si>
  <si>
    <t>434x236</t>
  </si>
  <si>
    <t>439.4 x 248.9</t>
  </si>
  <si>
    <t>442.8x249.1</t>
  </si>
  <si>
    <t>DVI,DisplayPort</t>
  </si>
  <si>
    <t>442.0x248.9</t>
  </si>
  <si>
    <t>443 X 249</t>
  </si>
  <si>
    <t>443mm x 249mm</t>
  </si>
  <si>
    <t>72% OF NTSC</t>
  </si>
  <si>
    <t>sRGB 103%</t>
  </si>
  <si>
    <t>479x272</t>
  </si>
  <si>
    <t>68% of Type</t>
  </si>
  <si>
    <t>266x474</t>
  </si>
  <si>
    <t>United States, Australia, New Zealand, Switzerland, Europe, Japan, Canada</t>
  </si>
  <si>
    <t>sRGB 102%</t>
  </si>
  <si>
    <t>476.6/268.1</t>
  </si>
  <si>
    <t>476.64 X 268.11</t>
  </si>
  <si>
    <t>509mm X 286mm</t>
  </si>
  <si>
    <t>287x508</t>
  </si>
  <si>
    <t>508x287</t>
  </si>
  <si>
    <t>509 X 286</t>
  </si>
  <si>
    <t>Audio input, Earphone jack</t>
  </si>
  <si>
    <t>510 x 287</t>
  </si>
  <si>
    <t>Aduio In,Earphone</t>
  </si>
  <si>
    <t>531 x 284</t>
  </si>
  <si>
    <t>72%(Type)</t>
  </si>
  <si>
    <t>526.8x296.4</t>
  </si>
  <si>
    <t>HDMI,USB 3.0</t>
  </si>
  <si>
    <t>527.04 X 296.46</t>
  </si>
  <si>
    <t>DVI,VGA,USB 3.0,DisplayPort</t>
  </si>
  <si>
    <t>531 mm X 299 mm</t>
  </si>
  <si>
    <t>598mm x 336mm</t>
  </si>
  <si>
    <t>HDMI,DVI,VGA,Other,DisplayPort</t>
  </si>
  <si>
    <t>SmartKeypad port;MHL</t>
  </si>
  <si>
    <t xml:space="preserve"> </t>
  </si>
  <si>
    <t>2560 x 1440</t>
  </si>
  <si>
    <t>596.7x335.6</t>
  </si>
  <si>
    <t>Audio input, Earphone jack, Webcam USB Port</t>
  </si>
  <si>
    <t>596.74x335.66</t>
  </si>
  <si>
    <t>597mm x 336mm</t>
  </si>
  <si>
    <t>United States, Australia, Europe, Taiwan, Japan, Canada</t>
  </si>
  <si>
    <t>TFT (Thin-film Transistor)</t>
  </si>
  <si>
    <t>remote on/off, Powered USB, additional USB hub optional</t>
  </si>
  <si>
    <t>Touch Screen,Built-In Speakers</t>
  </si>
  <si>
    <t>246x183</t>
  </si>
  <si>
    <t>158x210</t>
  </si>
  <si>
    <t>XGA,DVI</t>
  </si>
  <si>
    <t>304 x 228</t>
  </si>
  <si>
    <t>728 x 1024</t>
  </si>
  <si>
    <t>305x229</t>
  </si>
  <si>
    <t>1360 x 768</t>
  </si>
  <si>
    <t>432.05 x 239.78</t>
  </si>
  <si>
    <t>VGA (1360 x 7680</t>
  </si>
  <si>
    <t>344.2 x 193.5</t>
  </si>
  <si>
    <t>DVI,VGA,Other</t>
  </si>
  <si>
    <t>409.8 x 230.4</t>
  </si>
  <si>
    <t>231x409</t>
  </si>
  <si>
    <t>410x231</t>
  </si>
  <si>
    <t>434mm x 236mm</t>
  </si>
  <si>
    <t>409 x 231</t>
  </si>
  <si>
    <t>sRGB 105%</t>
  </si>
  <si>
    <t>sRGB 101%</t>
  </si>
  <si>
    <t xml:space="preserve">409.8 mm/230.4 mm/470.1 mm/18.5 Inch: (H/V/D/D_Inch) </t>
  </si>
  <si>
    <t>409x231</t>
  </si>
  <si>
    <t>408x231</t>
  </si>
  <si>
    <t>408 x 238</t>
  </si>
  <si>
    <t>408x254</t>
  </si>
  <si>
    <t>255x408</t>
  </si>
  <si>
    <t>254x409</t>
  </si>
  <si>
    <t>409mm X 256mm</t>
  </si>
  <si>
    <t>408.9 x 248.9</t>
  </si>
  <si>
    <t>406x254</t>
  </si>
  <si>
    <t>sRGB 94%</t>
  </si>
  <si>
    <t>408.2/255.2</t>
  </si>
  <si>
    <t>72%(NTSC)</t>
  </si>
  <si>
    <t>408.9x256.5</t>
  </si>
  <si>
    <t>408mm x 255mm</t>
  </si>
  <si>
    <t>410x256</t>
  </si>
  <si>
    <t>414 x 259</t>
  </si>
  <si>
    <t>376.3 X 301.1</t>
  </si>
  <si>
    <t>376 x 302</t>
  </si>
  <si>
    <t>337.92 X 270.336</t>
  </si>
  <si>
    <t>16.7M COLORS</t>
  </si>
  <si>
    <t>S-Video,VGA,DVI,Composite,Other</t>
  </si>
  <si>
    <t>376x301</t>
  </si>
  <si>
    <t>375 x 300</t>
  </si>
  <si>
    <t>376 x 301</t>
  </si>
  <si>
    <t>USB 2.0</t>
  </si>
  <si>
    <t>375mm X 300mm</t>
  </si>
  <si>
    <t>375.9x299.7</t>
  </si>
  <si>
    <t>376.32x301.06</t>
  </si>
  <si>
    <t>301x378</t>
  </si>
  <si>
    <t>S-Video,VGA,DVI,Composite</t>
  </si>
  <si>
    <t>338 mm x 270 mm</t>
  </si>
  <si>
    <t>338mm X 270mm</t>
  </si>
  <si>
    <t>sRGB 106%</t>
  </si>
  <si>
    <t>442.9 X 249.1</t>
  </si>
  <si>
    <t>DC-Jack</t>
  </si>
  <si>
    <t>33w Adapter
DC- IN Cable</t>
  </si>
  <si>
    <t>68% of NTSC</t>
  </si>
  <si>
    <t>Audio In,COMPONENT IN,SPDIF</t>
  </si>
  <si>
    <t>RS232,RJ45,IR</t>
  </si>
  <si>
    <t>928x522</t>
  </si>
  <si>
    <t>Audio In,COMPONENT IN,SPDIF Out</t>
  </si>
  <si>
    <t>930.24x523.26</t>
  </si>
  <si>
    <t>1018 mm X 573 mm</t>
  </si>
  <si>
    <t>HDMI,Component,VGA,DVI</t>
  </si>
  <si>
    <t>AUDIO IN/OUT, SPDIF OUT, IR OUT/ IR IN, RS232C OUT/ RS232C IN</t>
  </si>
  <si>
    <t>1018.08x572.67</t>
  </si>
  <si>
    <t>1039.68 mm X 584.82 mm</t>
  </si>
  <si>
    <t>70% of NTSC(Typ.)</t>
  </si>
  <si>
    <t>1210 mm X 680 mm</t>
  </si>
  <si>
    <t>68%(Typ)</t>
  </si>
  <si>
    <t>1209x680</t>
  </si>
  <si>
    <t>sRGB101%</t>
  </si>
  <si>
    <t>433.9/236.3</t>
  </si>
  <si>
    <t>432x241</t>
  </si>
  <si>
    <t>432mm x 243mm</t>
  </si>
  <si>
    <t>432/243</t>
  </si>
  <si>
    <t>433/244</t>
  </si>
  <si>
    <t>441x248</t>
  </si>
  <si>
    <t>442.8 x 249.08</t>
  </si>
  <si>
    <t>249x442</t>
  </si>
  <si>
    <t>432x240</t>
  </si>
  <si>
    <t>239x432</t>
  </si>
  <si>
    <t>432.0x239.8</t>
  </si>
  <si>
    <t>423x249</t>
  </si>
  <si>
    <t>424x248</t>
  </si>
  <si>
    <t>442.3x249.1</t>
  </si>
  <si>
    <t>443x249</t>
  </si>
  <si>
    <t>United States, Australia, Switzerland, Europe, Japan, Canada</t>
  </si>
  <si>
    <t>442.8mmX249.1mm</t>
  </si>
  <si>
    <t>463 X 273</t>
  </si>
  <si>
    <t>473.7x296.1</t>
  </si>
  <si>
    <t>476 X 268</t>
  </si>
  <si>
    <t>531 X 299</t>
  </si>
  <si>
    <t>476x267</t>
  </si>
  <si>
    <t>478x267</t>
  </si>
  <si>
    <t>Earphone out</t>
  </si>
  <si>
    <t>268x476</t>
  </si>
  <si>
    <t>Audio In,Earphone</t>
  </si>
  <si>
    <t>Earphone</t>
  </si>
  <si>
    <t>Audio</t>
  </si>
  <si>
    <t>476mm x 268mm</t>
  </si>
  <si>
    <t>USB Hubs/Ports,Camera Interface</t>
  </si>
  <si>
    <t>AG</t>
  </si>
  <si>
    <t>sRGB 110%</t>
  </si>
  <si>
    <t>475x270</t>
  </si>
  <si>
    <t>477 x 285</t>
  </si>
  <si>
    <t>267x475</t>
  </si>
  <si>
    <t>509mm x 286mm</t>
  </si>
  <si>
    <t>United States, Taiwan</t>
  </si>
  <si>
    <t>Headphones,Microphone</t>
  </si>
  <si>
    <t>Gigabit Ethernet</t>
  </si>
  <si>
    <t>505x286</t>
  </si>
  <si>
    <t>Audio In,Headphone</t>
  </si>
  <si>
    <t>Aduio In</t>
  </si>
  <si>
    <t>509.18x286.42</t>
  </si>
  <si>
    <t>509.184mm X 286.416mm</t>
  </si>
  <si>
    <t>HDMI,VGA,Other,USB 3.0,DisplayPort</t>
  </si>
  <si>
    <t>MHL-HDMI</t>
  </si>
  <si>
    <t>Headphone Out</t>
  </si>
  <si>
    <t>509.184 X 286.416</t>
  </si>
  <si>
    <t>509.8mm x 286.7mm</t>
  </si>
  <si>
    <t>511mm X 287mm</t>
  </si>
  <si>
    <t>521.28x293.22</t>
  </si>
  <si>
    <t>527.04mm X 296.46mm</t>
  </si>
  <si>
    <t>532x299</t>
  </si>
  <si>
    <t>300x531</t>
  </si>
  <si>
    <t>299x531</t>
  </si>
  <si>
    <t>Earphone,Line In</t>
  </si>
  <si>
    <t>HDMI,Component,DVI,VGA,Composite,Other,DisplayPort</t>
  </si>
  <si>
    <t>Mini D-sub; D-sub; RJ45; RS232</t>
  </si>
  <si>
    <t>Other,Built-In Speakers</t>
  </si>
  <si>
    <t>1210 x 680</t>
  </si>
  <si>
    <t>United States, Europe, Japan, Canada</t>
  </si>
  <si>
    <t>HDMI,Component,S-Video,DVI,VGA,Composite,Other,DisplayPort</t>
  </si>
  <si>
    <t>D-sub; RJ45; RS232</t>
  </si>
  <si>
    <t>Audio;Earphone</t>
  </si>
  <si>
    <t>620x341</t>
  </si>
  <si>
    <t>600 mm X 337 mm</t>
  </si>
  <si>
    <t>298 X 239</t>
  </si>
  <si>
    <t>Audio in</t>
  </si>
  <si>
    <t>597.6 X 336.1</t>
  </si>
  <si>
    <t>HDMI,Component,DVI,VGA,RF</t>
  </si>
  <si>
    <t>1018 x 572</t>
  </si>
  <si>
    <t>3D</t>
  </si>
  <si>
    <t>286x509</t>
  </si>
  <si>
    <t>287x511</t>
  </si>
  <si>
    <t>HDMI,DVI</t>
  </si>
  <si>
    <t>287x510</t>
  </si>
  <si>
    <t>520x290</t>
  </si>
  <si>
    <t>Occupancy Sensor,Built-In Speakers</t>
  </si>
  <si>
    <t>531.36x298.89</t>
  </si>
  <si>
    <t>3D,Built-In Speakers</t>
  </si>
  <si>
    <t>597.6 x 336.15</t>
  </si>
  <si>
    <t>HDMI,DVI,VGA,Other</t>
  </si>
  <si>
    <t>336.15x597.60</t>
  </si>
  <si>
    <t>600 mm X 377 mm</t>
  </si>
  <si>
    <t>NTSC 69%</t>
  </si>
  <si>
    <t>477x265</t>
  </si>
  <si>
    <t>474 x 266</t>
  </si>
  <si>
    <t>266.7x475</t>
  </si>
  <si>
    <t>sRGB 95%</t>
  </si>
  <si>
    <t>476.6/268.1/546.9</t>
  </si>
  <si>
    <t>269x478</t>
  </si>
  <si>
    <t>508x278</t>
  </si>
  <si>
    <t>509.184 mm X 286.416 mm</t>
  </si>
  <si>
    <t>698.4x392.9</t>
  </si>
  <si>
    <t>68% of Typ</t>
  </si>
  <si>
    <t>Audio In,COMPONENT IN,Y/CVBS</t>
  </si>
  <si>
    <t>68% (Type)</t>
  </si>
  <si>
    <t>HDMI,Component,DVI,VGA,Composite,DisplayPort</t>
  </si>
  <si>
    <t>Audio in, Audio out, Earphone jack</t>
  </si>
  <si>
    <t>RS232</t>
  </si>
  <si>
    <t>698.4x392.85</t>
  </si>
  <si>
    <t>698.4 mm X 392.9 mm</t>
  </si>
  <si>
    <t>698.4 mm X 392.85 mm</t>
  </si>
  <si>
    <t>70.4mmX39.9mm</t>
  </si>
  <si>
    <t>70% Type</t>
  </si>
  <si>
    <t>RS232C</t>
  </si>
  <si>
    <t>LAN Port(RJ45)</t>
  </si>
  <si>
    <t>885.6x498.15</t>
  </si>
  <si>
    <t>HDMI,Component,DVI,VGA,DisplayPort</t>
  </si>
  <si>
    <t>927.94 mm X 521.96 mm</t>
  </si>
  <si>
    <t>927.94mm X 521.96mm</t>
  </si>
  <si>
    <t>928 x 522</t>
  </si>
  <si>
    <t>523.26x930.24</t>
  </si>
  <si>
    <t xml:space="preserve"> AUDIO IN/OUT, SPDIF OUT, IR OUT/ IR IN, RS232C OUT/ RS232C IN</t>
  </si>
  <si>
    <t>Audio In,COMPONENT IN,Speakers,IR</t>
  </si>
  <si>
    <t>RS232,RJ45</t>
  </si>
  <si>
    <t>930x523</t>
  </si>
  <si>
    <t>CCFL</t>
  </si>
  <si>
    <t>930 x 523</t>
  </si>
  <si>
    <t>930.24 mm X 523.26 mm</t>
  </si>
  <si>
    <t>HDMI,S-Video,Component,DVI,VGA,Composite,Other,DisplayPort</t>
  </si>
  <si>
    <t>Audio, USB 2.0, LAN</t>
  </si>
  <si>
    <t>Timer,Display Power Management Signaling</t>
  </si>
  <si>
    <t>HDMI,S-Video,Component,DVI,VGA,Composite,DisplayPort</t>
  </si>
  <si>
    <t>HDMI,Component,S-Video,VGA,DVI,DisplayPort</t>
  </si>
  <si>
    <t>Audio in,Audio out, Earphone jack</t>
  </si>
  <si>
    <t>Sensor</t>
  </si>
  <si>
    <t>1018.1x572.6</t>
  </si>
  <si>
    <t>72%(typ)</t>
  </si>
  <si>
    <t>1018x572</t>
  </si>
  <si>
    <t>1018 X 573</t>
  </si>
  <si>
    <t>69% (Type)</t>
  </si>
  <si>
    <t>AUDIO IN/ OUT;Service port</t>
  </si>
  <si>
    <t>RS-232C</t>
  </si>
  <si>
    <t>External Speaker</t>
  </si>
  <si>
    <t>1018.1/572.7</t>
  </si>
  <si>
    <t>3 or more</t>
  </si>
  <si>
    <t>sRGB 69%</t>
  </si>
  <si>
    <t>Audio in/out,IR in/out,Speakers out</t>
  </si>
  <si>
    <t>HDMI,Component,S-Video,DVI,VGA,Other</t>
  </si>
  <si>
    <t>RS232C,RJ-45</t>
  </si>
  <si>
    <t>1018x574</t>
  </si>
  <si>
    <t>1018 x 573</t>
  </si>
  <si>
    <t>70% of NTSC</t>
  </si>
  <si>
    <t>Audio In,Remote IN,Service port</t>
  </si>
  <si>
    <t>72% for NTSC</t>
  </si>
  <si>
    <t>HDMI,Component,VGA,DVI,Other,DisplayPort</t>
  </si>
  <si>
    <t>Y/CVBS,RJ45,RS232,IR</t>
  </si>
  <si>
    <t>1039x584</t>
  </si>
  <si>
    <t>1039.87 mm X 584.64 mm</t>
  </si>
  <si>
    <t>1039.68mm X 584.82mm</t>
  </si>
  <si>
    <t>1054 mm X 596 mm</t>
  </si>
  <si>
    <t>Plasma</t>
  </si>
  <si>
    <t>HDMI,Component,VGA,Other</t>
  </si>
  <si>
    <t>1210 X 680</t>
  </si>
  <si>
    <t>1209.6 mm X 680.4 mm</t>
  </si>
  <si>
    <t>1209.6/680.4</t>
  </si>
  <si>
    <t>RS232C,RJ45</t>
  </si>
  <si>
    <t>1209 x 680</t>
  </si>
  <si>
    <t>1209.6x680.4</t>
  </si>
  <si>
    <t>1210x680</t>
  </si>
  <si>
    <t>1319.0 mm X 742.0 mm</t>
  </si>
  <si>
    <t>747 X 1328</t>
  </si>
  <si>
    <t>510mm X 287mm</t>
  </si>
  <si>
    <t>510mm x 287mm</t>
  </si>
  <si>
    <t>531 x 285</t>
  </si>
  <si>
    <t>60.1:1</t>
  </si>
  <si>
    <t>60.3:1</t>
  </si>
  <si>
    <t>596x335</t>
  </si>
  <si>
    <t>AudioPort</t>
  </si>
  <si>
    <t>336x598</t>
  </si>
  <si>
    <t>336.15x597.6</t>
  </si>
  <si>
    <t>619x340</t>
  </si>
  <si>
    <t>103%(sRGB coverage is 100%)</t>
  </si>
  <si>
    <t>HDMI,DVI,USB 3.0,DisplayPort</t>
  </si>
  <si>
    <t>VGA, S-Video, Component, Composite, Audio</t>
  </si>
  <si>
    <t>Adobe RGB 108%</t>
  </si>
  <si>
    <t>72:1</t>
  </si>
  <si>
    <t>89:1</t>
  </si>
  <si>
    <t>518mm x 324mm</t>
  </si>
  <si>
    <t>930mm x 523mm</t>
  </si>
  <si>
    <t>HDMI,Other</t>
  </si>
  <si>
    <t xml:space="preserve">RJ45; RGB(D-SUB); AUDIO L/R out JACK; RCA JACK </t>
  </si>
  <si>
    <t>United States, Australia, Europe, Japan, Canada</t>
  </si>
  <si>
    <t>2560 x 1080</t>
  </si>
  <si>
    <t>Audio Port,Earphone Port</t>
  </si>
  <si>
    <t>283x672</t>
  </si>
  <si>
    <t>520 mm X 326 mm</t>
  </si>
  <si>
    <t>585x246</t>
  </si>
  <si>
    <t>Audio-in Port, Earphone-out Port</t>
  </si>
  <si>
    <t>284x673</t>
  </si>
  <si>
    <t>672.8x283.8</t>
  </si>
  <si>
    <t xml:space="preserve"> sRGB</t>
  </si>
  <si>
    <t>672 x 283</t>
  </si>
  <si>
    <t>672.768x283.824</t>
  </si>
  <si>
    <t>798.72 mm X 334.8 mm</t>
  </si>
  <si>
    <t>AHVA</t>
  </si>
  <si>
    <t>sRGB 80%</t>
  </si>
  <si>
    <t>106.6:1</t>
  </si>
  <si>
    <t>147.5:1</t>
  </si>
  <si>
    <t>596 x 336</t>
  </si>
  <si>
    <t>0.99</t>
  </si>
  <si>
    <t>585.216 mm X 246.888 mm</t>
  </si>
  <si>
    <t>672.768 mm X 283.824 mm</t>
  </si>
  <si>
    <t>673mm X 284mm</t>
  </si>
  <si>
    <t>672x283</t>
  </si>
  <si>
    <t>680mm x 287mm</t>
  </si>
  <si>
    <t>596.74mm x 335.66mm</t>
  </si>
  <si>
    <t>Flash card readers</t>
  </si>
  <si>
    <t>100% sRGB</t>
  </si>
  <si>
    <t>Other,IEEE 1394,DisplayPort</t>
  </si>
  <si>
    <t>Built-in Camera##Built-in Microphone</t>
  </si>
  <si>
    <t>Other,IEEE 1394,Thunderbolt</t>
  </si>
  <si>
    <t>USB Hubs/Ports,Ethernet,Thunderbolt</t>
  </si>
  <si>
    <t>Adobe RGB</t>
  </si>
  <si>
    <t>596.74 X 335.66</t>
  </si>
  <si>
    <t>335.66x596.74</t>
  </si>
  <si>
    <t>110:1</t>
  </si>
  <si>
    <t>596.74 mm X 335.66 mm</t>
  </si>
  <si>
    <t>sRGB 116%</t>
  </si>
  <si>
    <t>61:1</t>
  </si>
  <si>
    <t>596.7x335.7</t>
  </si>
  <si>
    <t>1440 x 2560</t>
  </si>
  <si>
    <t>sRGB 138%</t>
  </si>
  <si>
    <t>596.7 mm/335.7 mm/684.7 mm/27 Inch: (H/V/D/D_Inch)</t>
  </si>
  <si>
    <t>HDMI,DVI,Thunderbolt,DisplayPort</t>
  </si>
  <si>
    <t>708mm x 399mm</t>
  </si>
  <si>
    <t>sRGB 112%</t>
  </si>
  <si>
    <t>60:1</t>
  </si>
  <si>
    <t>708.4/398.5/812.8</t>
  </si>
  <si>
    <t>Flash Memory-card/Smart-card Reader</t>
  </si>
  <si>
    <t>708.4/398.5</t>
  </si>
  <si>
    <t>AH In-plane switching</t>
  </si>
  <si>
    <t>sRGB 103%, Adobe RGB 103%</t>
  </si>
  <si>
    <t>USB Hubs/Ports,Flash Memory-card/Smart-card Reader,DisplayPort</t>
  </si>
  <si>
    <t>597 X 336</t>
  </si>
  <si>
    <t>83.1:1</t>
  </si>
  <si>
    <t>56.5:1</t>
  </si>
  <si>
    <t>AUDIO In</t>
  </si>
  <si>
    <t>596 x 335</t>
  </si>
  <si>
    <t>Flash Memory-card Reader</t>
  </si>
  <si>
    <t>641mm X 401mm</t>
  </si>
  <si>
    <t>2560 x 1600</t>
  </si>
  <si>
    <t>641 x 401</t>
  </si>
  <si>
    <t>641mm X 413mm</t>
  </si>
  <si>
    <t>3440 x 1440</t>
  </si>
  <si>
    <t>799.8x334.8</t>
  </si>
  <si>
    <t>RS232, Audio input, Earphone jack</t>
  </si>
  <si>
    <t>799.80x334.80</t>
  </si>
  <si>
    <t>HDMI,Thunderbolt,DisplayPort</t>
  </si>
  <si>
    <t>799.8 mm X 344.8 mm</t>
  </si>
  <si>
    <t>HDMI,DVI,Other,USB 3.0,DisplayPort</t>
  </si>
  <si>
    <t>620.9x341.3</t>
  </si>
  <si>
    <t>Adobe RGB 96%</t>
  </si>
  <si>
    <t>Earphone;Audio</t>
  </si>
  <si>
    <t>620.93x341.28</t>
  </si>
  <si>
    <t>72%of NTSC</t>
  </si>
  <si>
    <t>698 x 393</t>
  </si>
  <si>
    <t>Area</t>
  </si>
  <si>
    <t>Luminance Ratio to Max</t>
  </si>
  <si>
    <t>Dataset ID</t>
  </si>
  <si>
    <t>Internal power supply</t>
  </si>
  <si>
    <t>614 x 346</t>
  </si>
  <si>
    <t>708 x 399</t>
  </si>
  <si>
    <t>672.77x283.82</t>
  </si>
  <si>
    <t>596.2x335.3</t>
  </si>
  <si>
    <t>sRGB 107%</t>
  </si>
  <si>
    <t>596.7/335.7/684.7</t>
  </si>
  <si>
    <t>434/235.8/493.9</t>
  </si>
  <si>
    <t>sRGB 109%</t>
  </si>
  <si>
    <t>mini DP</t>
  </si>
  <si>
    <t>708.5/398.5/812.9</t>
  </si>
  <si>
    <t>sRGB 145%</t>
  </si>
  <si>
    <t>527 mm/296.5 mm/604.7 mm/23.8 Inch: (H/V/D/D_Inch)</t>
  </si>
  <si>
    <t>Europe</t>
  </si>
  <si>
    <t>434.88x238.68</t>
  </si>
  <si>
    <t>85% of CIE1976</t>
  </si>
  <si>
    <t>1080 x 0</t>
  </si>
  <si>
    <t xml:space="preserve">509.8mm x 286.7mm </t>
  </si>
  <si>
    <t>708.5x398.5</t>
  </si>
  <si>
    <t>310 x 174</t>
  </si>
  <si>
    <t>75% NTSC</t>
  </si>
  <si>
    <t>900 x 0</t>
  </si>
  <si>
    <t>585.2x246.9</t>
  </si>
  <si>
    <t>672.8x283.9</t>
  </si>
  <si>
    <t>1039.98 mm X 585.12 mm</t>
  </si>
  <si>
    <t>HDMI,Component,DVI,VGA,Other</t>
  </si>
  <si>
    <t>SERIAL IN, SERIAL OUT, IR IN, IR OUT, AUDIO IN, AUDIO OUT</t>
  </si>
  <si>
    <t>1040mm x 585mm</t>
  </si>
  <si>
    <t>1210mm x 680mm</t>
  </si>
  <si>
    <t>98% of sRGB</t>
  </si>
  <si>
    <t>477x269</t>
  </si>
  <si>
    <t>���10</t>
  </si>
  <si>
    <t>No used FPDM2</t>
  </si>
  <si>
    <t>476.6x268.1</t>
  </si>
  <si>
    <t>698.40x392.85</t>
  </si>
  <si>
    <t>Australia, New Zealand, Switzerland, Europe, Taiwan, Japan, Canada</t>
  </si>
  <si>
    <t>Other,Ethernet</t>
  </si>
  <si>
    <t>RS232,USB2.x,AUDIO IN / OUT, SPEAKERS OUT</t>
  </si>
  <si>
    <t>RS232C,USB 2.x,AUDIO IN / OUT, SPEAKERS OUT</t>
  </si>
  <si>
    <t>1209.6 x 680.4</t>
  </si>
  <si>
    <t>16.7M</t>
  </si>
  <si>
    <t>477 X 268</t>
  </si>
  <si>
    <t>435x235</t>
  </si>
  <si>
    <t>526x277</t>
  </si>
  <si>
    <t>sRGB 108%</t>
  </si>
  <si>
    <t xml:space="preserve">596.2 mm/335.3 mm/684 mm/26.9 Inch: (H/V/D/D_Inch) </t>
  </si>
  <si>
    <t>HDMI,Other,USB 3.0,DisplayPort</t>
  </si>
  <si>
    <t>Audio line-out port</t>
  </si>
  <si>
    <t>0.72</t>
  </si>
  <si>
    <t>1073.8 mm X 604 mm</t>
  </si>
  <si>
    <t>477mm x 268mm</t>
  </si>
  <si>
    <t>527mm x 296mm</t>
  </si>
  <si>
    <t>External Power Supply</t>
  </si>
  <si>
    <t>521.28 X293.22</t>
  </si>
  <si>
    <t>sRGB 147%</t>
  </si>
  <si>
    <t xml:space="preserve">526.8 mm/296.4 mm/604.5 mm/23.8 Inch: (H/V/D/D_Inch) </t>
  </si>
  <si>
    <t>433.9x236.3</t>
  </si>
  <si>
    <t xml:space="preserve">527 mm/296.5 mm/604.7 mm/23.8 Inch: (H/V/D/D_Inch) </t>
  </si>
  <si>
    <t>sRGB 117%</t>
  </si>
  <si>
    <t>1570 x 815</t>
  </si>
  <si>
    <t>sRGB 72.26%</t>
  </si>
  <si>
    <t>160</t>
  </si>
  <si>
    <t>VGA,Other,DisplayPort</t>
  </si>
  <si>
    <t>408.94x231.14</t>
  </si>
  <si>
    <t>NTSC 80%(typ)</t>
  </si>
  <si>
    <t>696.96 X 392.04</t>
  </si>
  <si>
    <t xml:space="preserve">432 mm/239.8 mm/494.1 mm/19.5 Inch: (H/V/D/D_Inch) </t>
  </si>
  <si>
    <t>Other,USB Hubs/Ports,Ethernet</t>
  </si>
  <si>
    <t>RS232,  AUDIO OUT, IR IN, IR OUT, SPEAKERS OUT</t>
  </si>
  <si>
    <t>1209.6X680.4</t>
  </si>
  <si>
    <t>1024 x 600</t>
  </si>
  <si>
    <t>sRGB 57%</t>
  </si>
  <si>
    <t>mini USB</t>
  </si>
  <si>
    <t xml:space="preserve">222.7 mm/125.3 mm/255.5 mm/10.1 Inch: (H/V/D/D_Inch) </t>
  </si>
  <si>
    <t>VGA,Other</t>
  </si>
  <si>
    <t>DVI OUTPUT</t>
  </si>
  <si>
    <t>521.28X293.22</t>
  </si>
  <si>
    <t>512.28X293.22</t>
  </si>
  <si>
    <t>72% (Typ.)</t>
  </si>
  <si>
    <t>597.89X336.31</t>
  </si>
  <si>
    <t>USB 3.0,DisplayPort</t>
  </si>
  <si>
    <t>509.184x286.416</t>
  </si>
  <si>
    <t>930 X 243</t>
  </si>
  <si>
    <t>Audio Output</t>
  </si>
  <si>
    <t>600x336</t>
  </si>
  <si>
    <t>4096 x 2160</t>
  </si>
  <si>
    <t>0.68</t>
  </si>
  <si>
    <t>696.73 mm X 367.42 mm</t>
  </si>
  <si>
    <t>798.2 mm X 334.8 mm</t>
  </si>
  <si>
    <t>527.04 x 296.46</t>
  </si>
  <si>
    <t>518.4 x 324</t>
  </si>
  <si>
    <t>---</t>
  </si>
  <si>
    <t>1209.6 mm/680.4 mm/1387.8 mm/54.6 Inch: (H/V/D/D_Inch)</t>
  </si>
  <si>
    <t>878.11x485.35</t>
  </si>
  <si>
    <t>United States, Japan, Canada</t>
  </si>
  <si>
    <t>NTSC 74%</t>
  </si>
  <si>
    <t>HDMI,Component,VGA,DVI,Composite</t>
  </si>
  <si>
    <t xml:space="preserve"> NA</t>
  </si>
  <si>
    <t>AUDIO IN, SPDIF OUT, IR OUT/ IR IN, RS232C OUT/ RS232C IN,USB PORT</t>
  </si>
  <si>
    <t>596mm x 335mm</t>
  </si>
  <si>
    <t>531.36 mm X 298.89 mm</t>
  </si>
  <si>
    <t>382x215</t>
  </si>
  <si>
    <t>374.78x299.83</t>
  </si>
  <si>
    <t>6.0</t>
  </si>
  <si>
    <t>60</t>
  </si>
  <si>
    <t>27</t>
  </si>
  <si>
    <t>2</t>
  </si>
  <si>
    <t>0.26</t>
  </si>
  <si>
    <t>178</t>
  </si>
  <si>
    <t>0.98</t>
  </si>
  <si>
    <t>360</t>
  </si>
  <si>
    <t>0.18</t>
  </si>
  <si>
    <t>25.2</t>
  </si>
  <si>
    <t>6</t>
  </si>
  <si>
    <t>0.13</t>
  </si>
  <si>
    <t>15.8</t>
  </si>
  <si>
    <t>89</t>
  </si>
  <si>
    <t>1.08</t>
  </si>
  <si>
    <t>41.78</t>
  </si>
  <si>
    <t>73.02</t>
  </si>
  <si>
    <t>0.51</t>
  </si>
  <si>
    <t>268</t>
  </si>
  <si>
    <t>476</t>
  </si>
  <si>
    <t>627.7</t>
  </si>
  <si>
    <t>859.7</t>
  </si>
  <si>
    <t>48</t>
  </si>
  <si>
    <t>533.5</t>
  </si>
  <si>
    <t>X</t>
  </si>
  <si>
    <t>Z</t>
  </si>
  <si>
    <t>B</t>
  </si>
  <si>
    <t>C</t>
  </si>
  <si>
    <t>DC Monitor</t>
  </si>
  <si>
    <t>Signage</t>
  </si>
  <si>
    <t>All Monitors</t>
  </si>
  <si>
    <t>Additional Allowances (W)</t>
  </si>
  <si>
    <t>All Signage Displays</t>
  </si>
  <si>
    <r>
      <t xml:space="preserve"> P=Xtanh(Y(A+Z)+B)+C
 Where A = screen area 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</si>
  <si>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Total Resolution in Megapixels Coefficient
 (W)</t>
  </si>
  <si>
    <r>
      <t>Enhanced Performance Display
 (% of P</t>
    </r>
    <r>
      <rPr>
        <b/>
        <vertAlign val="subscript"/>
        <sz val="10"/>
        <rFont val="Arial"/>
        <family val="2"/>
      </rPr>
      <t>ONMAX</t>
    </r>
    <r>
      <rPr>
        <b/>
        <sz val="10"/>
        <rFont val="Arial"/>
        <family val="2"/>
      </rPr>
      <t>)</t>
    </r>
  </si>
  <si>
    <r>
      <t>Automatic Brightness Control (% of P</t>
    </r>
    <r>
      <rPr>
        <b/>
        <vertAlign val="subscript"/>
        <sz val="10"/>
        <rFont val="Arial"/>
        <family val="2"/>
      </rPr>
      <t>ONMAX</t>
    </r>
    <r>
      <rPr>
        <b/>
        <sz val="10"/>
        <rFont val="Arial"/>
        <family val="2"/>
      </rPr>
      <t>)</t>
    </r>
  </si>
  <si>
    <r>
      <t>Limit as Displayed on the Grap</t>
    </r>
    <r>
      <rPr>
        <b/>
        <sz val="9"/>
        <rFont val="Arial"/>
        <family val="2"/>
      </rPr>
      <t>h</t>
    </r>
  </si>
  <si>
    <t>Total Luminance in Megacandelas Coefficient
 (W)</t>
  </si>
  <si>
    <t>Monitors On Mode Less EPD, ABC, Res Allowances (W)</t>
  </si>
  <si>
    <t>Monitors On Mode Less EPD and ABC (W)</t>
  </si>
  <si>
    <t>Monitors On Mode Power Limit (W)</t>
  </si>
  <si>
    <t>Monitors On Mode Less EPD (W)</t>
  </si>
  <si>
    <t>Signage Displays On Mode Power Limit</t>
  </si>
  <si>
    <t>Total Luminance (megacandelas)</t>
  </si>
  <si>
    <t>Signage Displays On Mode Less Total Luminance Allowance (W)</t>
  </si>
  <si>
    <t>Unique Tested Model Number</t>
  </si>
  <si>
    <t>Model 1</t>
  </si>
  <si>
    <t>Model 2</t>
  </si>
  <si>
    <t>Model 3</t>
  </si>
  <si>
    <t>Model 4</t>
  </si>
  <si>
    <t>Model 5</t>
  </si>
  <si>
    <t>Model 6</t>
  </si>
  <si>
    <t>Model 7</t>
  </si>
  <si>
    <t>Model 8</t>
  </si>
  <si>
    <t>Model 9</t>
  </si>
  <si>
    <t>Model 10</t>
  </si>
  <si>
    <t>Model 11</t>
  </si>
  <si>
    <t>Model 12</t>
  </si>
  <si>
    <t>Model 13</t>
  </si>
  <si>
    <t>Model 14</t>
  </si>
  <si>
    <t>Model 15</t>
  </si>
  <si>
    <t>Model 16</t>
  </si>
  <si>
    <t>Model 17</t>
  </si>
  <si>
    <t>Model 18</t>
  </si>
  <si>
    <t>Model 19</t>
  </si>
  <si>
    <t>Model 20</t>
  </si>
  <si>
    <t>Model 21</t>
  </si>
  <si>
    <t>Model 22</t>
  </si>
  <si>
    <t>Model 23</t>
  </si>
  <si>
    <t>Model 24</t>
  </si>
  <si>
    <t>Model 25</t>
  </si>
  <si>
    <t>Model 26</t>
  </si>
  <si>
    <t>Model 27</t>
  </si>
  <si>
    <t>Model 28</t>
  </si>
  <si>
    <t>Model 29</t>
  </si>
  <si>
    <t>Model 30</t>
  </si>
  <si>
    <t>Model 31</t>
  </si>
  <si>
    <t>Model 32</t>
  </si>
  <si>
    <t>Model 33</t>
  </si>
  <si>
    <t>Model 34</t>
  </si>
  <si>
    <t>Model 35</t>
  </si>
  <si>
    <t>Model 36</t>
  </si>
  <si>
    <t>Model 37</t>
  </si>
  <si>
    <t>Model 38</t>
  </si>
  <si>
    <t>Model 39</t>
  </si>
  <si>
    <t>Model 40</t>
  </si>
  <si>
    <t>Model 41</t>
  </si>
  <si>
    <t>Model 42</t>
  </si>
  <si>
    <t>Model 43</t>
  </si>
  <si>
    <t>Model 44</t>
  </si>
  <si>
    <t>Model 45</t>
  </si>
  <si>
    <t>Model 46</t>
  </si>
  <si>
    <t>Model 47</t>
  </si>
  <si>
    <t>Model 48</t>
  </si>
  <si>
    <t>Model 49</t>
  </si>
  <si>
    <t>Model 50</t>
  </si>
  <si>
    <t>Model 51</t>
  </si>
  <si>
    <t>Model 52</t>
  </si>
  <si>
    <t>Model 53</t>
  </si>
  <si>
    <t>Model 54</t>
  </si>
  <si>
    <t>Model 55</t>
  </si>
  <si>
    <t>Model 56</t>
  </si>
  <si>
    <t>Model 57</t>
  </si>
  <si>
    <t>Model 58</t>
  </si>
  <si>
    <t>Model 59</t>
  </si>
  <si>
    <t>Model 60</t>
  </si>
  <si>
    <t>Model 61</t>
  </si>
  <si>
    <t>Model 62</t>
  </si>
  <si>
    <t>Model 63</t>
  </si>
  <si>
    <t>Model 64</t>
  </si>
  <si>
    <t>Model 65</t>
  </si>
  <si>
    <t>Model 66</t>
  </si>
  <si>
    <t>Model 67</t>
  </si>
  <si>
    <t>Model 68</t>
  </si>
  <si>
    <t>Model 69</t>
  </si>
  <si>
    <t>Model 70</t>
  </si>
  <si>
    <t>Model 71</t>
  </si>
  <si>
    <t>Model 72</t>
  </si>
  <si>
    <t>Model 73</t>
  </si>
  <si>
    <t>Model 74</t>
  </si>
  <si>
    <t>Model 75</t>
  </si>
  <si>
    <t>Model 76</t>
  </si>
  <si>
    <t>Model 77</t>
  </si>
  <si>
    <t>Model 78</t>
  </si>
  <si>
    <t>Model 79</t>
  </si>
  <si>
    <t>Model 80</t>
  </si>
  <si>
    <t>Model 81</t>
  </si>
  <si>
    <t>Model 82</t>
  </si>
  <si>
    <t>Model 83</t>
  </si>
  <si>
    <t>Model 84</t>
  </si>
  <si>
    <t>Model 85</t>
  </si>
  <si>
    <t>Model 86</t>
  </si>
  <si>
    <t>Model 87</t>
  </si>
  <si>
    <t>Model 88</t>
  </si>
  <si>
    <t>Model 89</t>
  </si>
  <si>
    <t>Model 90</t>
  </si>
  <si>
    <t>Model 91</t>
  </si>
  <si>
    <t>Model 92</t>
  </si>
  <si>
    <t>Model 93</t>
  </si>
  <si>
    <t>Model 94</t>
  </si>
  <si>
    <t>Model 95</t>
  </si>
  <si>
    <t>Model 96</t>
  </si>
  <si>
    <t>Model 97</t>
  </si>
  <si>
    <t>Model 98</t>
  </si>
  <si>
    <t>Model 99</t>
  </si>
  <si>
    <t>Model 100</t>
  </si>
  <si>
    <t>Model 101</t>
  </si>
  <si>
    <t>Model 102</t>
  </si>
  <si>
    <t>Model 103</t>
  </si>
  <si>
    <t>Model 104</t>
  </si>
  <si>
    <t>Model 105</t>
  </si>
  <si>
    <t>Model 106</t>
  </si>
  <si>
    <t>Model 107</t>
  </si>
  <si>
    <t>Model 108</t>
  </si>
  <si>
    <t>Model 109</t>
  </si>
  <si>
    <t>Model 110</t>
  </si>
  <si>
    <t>Model 111</t>
  </si>
  <si>
    <t>Model 112</t>
  </si>
  <si>
    <t>Model 113</t>
  </si>
  <si>
    <t>Model 114</t>
  </si>
  <si>
    <t>Model 115</t>
  </si>
  <si>
    <t>Model 116</t>
  </si>
  <si>
    <t>Model 117</t>
  </si>
  <si>
    <t>Model 118</t>
  </si>
  <si>
    <t>Model 119</t>
  </si>
  <si>
    <t>Model 120</t>
  </si>
  <si>
    <t>Model 121</t>
  </si>
  <si>
    <t>Model 122</t>
  </si>
  <si>
    <t>Model 123</t>
  </si>
  <si>
    <t>Model 124</t>
  </si>
  <si>
    <t>Model 125</t>
  </si>
  <si>
    <t>Model 126</t>
  </si>
  <si>
    <t>Model 127</t>
  </si>
  <si>
    <t>Model 128</t>
  </si>
  <si>
    <t>Model 129</t>
  </si>
  <si>
    <t>Model 130</t>
  </si>
  <si>
    <t>Model 131</t>
  </si>
  <si>
    <t>Model 132</t>
  </si>
  <si>
    <t>Model 133</t>
  </si>
  <si>
    <t>Model 134</t>
  </si>
  <si>
    <t>Model 135</t>
  </si>
  <si>
    <t>Model 136</t>
  </si>
  <si>
    <t>Model 137</t>
  </si>
  <si>
    <t>Model 138</t>
  </si>
  <si>
    <t>Model 139</t>
  </si>
  <si>
    <t>Model 140</t>
  </si>
  <si>
    <t>Model 141</t>
  </si>
  <si>
    <t>Model 142</t>
  </si>
  <si>
    <t>Model 143</t>
  </si>
  <si>
    <t>Model 144</t>
  </si>
  <si>
    <t>Model 145</t>
  </si>
  <si>
    <t>Model 146</t>
  </si>
  <si>
    <t>Model 147</t>
  </si>
  <si>
    <t>Model 148</t>
  </si>
  <si>
    <t>Model 149</t>
  </si>
  <si>
    <t>Model 150</t>
  </si>
  <si>
    <t>Model 151</t>
  </si>
  <si>
    <t>Model 152</t>
  </si>
  <si>
    <t>Model 153</t>
  </si>
  <si>
    <t>Model 154</t>
  </si>
  <si>
    <t>Model 155</t>
  </si>
  <si>
    <t>Model 156</t>
  </si>
  <si>
    <t>Model 157</t>
  </si>
  <si>
    <t>Model 158</t>
  </si>
  <si>
    <t>Model 159</t>
  </si>
  <si>
    <t>Model 160</t>
  </si>
  <si>
    <t>Model 161</t>
  </si>
  <si>
    <t>Model 162</t>
  </si>
  <si>
    <t>Model 163</t>
  </si>
  <si>
    <t>Model 164</t>
  </si>
  <si>
    <t>Model 165</t>
  </si>
  <si>
    <t>Model 166</t>
  </si>
  <si>
    <t>Model 167</t>
  </si>
  <si>
    <t>Model 168</t>
  </si>
  <si>
    <t>Model 169</t>
  </si>
  <si>
    <t>Model 170</t>
  </si>
  <si>
    <t>Model 171</t>
  </si>
  <si>
    <t>Model 172</t>
  </si>
  <si>
    <t>Model 173</t>
  </si>
  <si>
    <t>Model 174</t>
  </si>
  <si>
    <t>Model 175</t>
  </si>
  <si>
    <t>Model 176</t>
  </si>
  <si>
    <t>Model 177</t>
  </si>
  <si>
    <t>Model 178</t>
  </si>
  <si>
    <t>Model 179</t>
  </si>
  <si>
    <t>Model 180</t>
  </si>
  <si>
    <t>Model 181</t>
  </si>
  <si>
    <t>Model 182</t>
  </si>
  <si>
    <t>Model 183</t>
  </si>
  <si>
    <t>Model 184</t>
  </si>
  <si>
    <t>Model 185</t>
  </si>
  <si>
    <t>Model 186</t>
  </si>
  <si>
    <t>Model 187</t>
  </si>
  <si>
    <t>Model 188</t>
  </si>
  <si>
    <t>Model 189</t>
  </si>
  <si>
    <t>Model 190</t>
  </si>
  <si>
    <t>Model 191</t>
  </si>
  <si>
    <t>Model 192</t>
  </si>
  <si>
    <t>Model 193</t>
  </si>
  <si>
    <t>Model 194</t>
  </si>
  <si>
    <t>Model 195</t>
  </si>
  <si>
    <t>Model 196</t>
  </si>
  <si>
    <t>Model 197</t>
  </si>
  <si>
    <t>Model 198</t>
  </si>
  <si>
    <t>Model 199</t>
  </si>
  <si>
    <t>Model 200</t>
  </si>
  <si>
    <t>Model 201</t>
  </si>
  <si>
    <t>Model 202</t>
  </si>
  <si>
    <t>Model 203</t>
  </si>
  <si>
    <t>Model 204</t>
  </si>
  <si>
    <t>Model 205</t>
  </si>
  <si>
    <t>Model 206</t>
  </si>
  <si>
    <t>Model 207</t>
  </si>
  <si>
    <t>Model 208</t>
  </si>
  <si>
    <t>Model 209</t>
  </si>
  <si>
    <t>Model 210</t>
  </si>
  <si>
    <t>Model 211</t>
  </si>
  <si>
    <t>Model 212</t>
  </si>
  <si>
    <t>Model 213</t>
  </si>
  <si>
    <t>Model 214</t>
  </si>
  <si>
    <t>Model 215</t>
  </si>
  <si>
    <t>Model 216</t>
  </si>
  <si>
    <t>Model 217</t>
  </si>
  <si>
    <t>Model 218</t>
  </si>
  <si>
    <t>Model 219</t>
  </si>
  <si>
    <t>Model 220</t>
  </si>
  <si>
    <t>Model 221</t>
  </si>
  <si>
    <t>Model 222</t>
  </si>
  <si>
    <t>Model 223</t>
  </si>
  <si>
    <t>Model 224</t>
  </si>
  <si>
    <t>Model 225</t>
  </si>
  <si>
    <t>Model 226</t>
  </si>
  <si>
    <t>Model 227</t>
  </si>
  <si>
    <t>Model 228</t>
  </si>
  <si>
    <t>Model 229</t>
  </si>
  <si>
    <t>Model 230</t>
  </si>
  <si>
    <t>Model 231</t>
  </si>
  <si>
    <t>Model 232</t>
  </si>
  <si>
    <t>Model 233</t>
  </si>
  <si>
    <t>Model 234</t>
  </si>
  <si>
    <t>Model 235</t>
  </si>
  <si>
    <t>Model 236</t>
  </si>
  <si>
    <t>Model 237</t>
  </si>
  <si>
    <t>Model 238</t>
  </si>
  <si>
    <t>Model 239</t>
  </si>
  <si>
    <t>Model 240</t>
  </si>
  <si>
    <t>Model 241</t>
  </si>
  <si>
    <t>Model 242</t>
  </si>
  <si>
    <t>Model 243</t>
  </si>
  <si>
    <t>Model 244</t>
  </si>
  <si>
    <t>Model 245</t>
  </si>
  <si>
    <t>Model 246</t>
  </si>
  <si>
    <t>Model 247</t>
  </si>
  <si>
    <t>Model 248</t>
  </si>
  <si>
    <t>Model 249</t>
  </si>
  <si>
    <t>Model 250</t>
  </si>
  <si>
    <t>Model 251</t>
  </si>
  <si>
    <t>Model 252</t>
  </si>
  <si>
    <t>Model 253</t>
  </si>
  <si>
    <t>Model 254</t>
  </si>
  <si>
    <t>Model 255</t>
  </si>
  <si>
    <t>Model 256</t>
  </si>
  <si>
    <t>Model 257</t>
  </si>
  <si>
    <t>Model 258</t>
  </si>
  <si>
    <t>Model 259</t>
  </si>
  <si>
    <t>Model 260</t>
  </si>
  <si>
    <t>Model 261</t>
  </si>
  <si>
    <t>Model 262</t>
  </si>
  <si>
    <t>Model 263</t>
  </si>
  <si>
    <t>Model 264</t>
  </si>
  <si>
    <t>Model 265</t>
  </si>
  <si>
    <t>Model 266</t>
  </si>
  <si>
    <t>Model 267</t>
  </si>
  <si>
    <t>Model 268</t>
  </si>
  <si>
    <t>Model 269</t>
  </si>
  <si>
    <t>Model 270</t>
  </si>
  <si>
    <t>Model 271</t>
  </si>
  <si>
    <t>Model 272</t>
  </si>
  <si>
    <t>Model 273</t>
  </si>
  <si>
    <t>Model 274</t>
  </si>
  <si>
    <t>Model 275</t>
  </si>
  <si>
    <t>Model 276</t>
  </si>
  <si>
    <t>Model 277</t>
  </si>
  <si>
    <t>Model 278</t>
  </si>
  <si>
    <t>Model 279</t>
  </si>
  <si>
    <t>Model 280</t>
  </si>
  <si>
    <t>Model 281</t>
  </si>
  <si>
    <t>Model 282</t>
  </si>
  <si>
    <t>Model 283</t>
  </si>
  <si>
    <t>Model 284</t>
  </si>
  <si>
    <t>Model 285</t>
  </si>
  <si>
    <t>Model 286</t>
  </si>
  <si>
    <t>Model 287</t>
  </si>
  <si>
    <t>Model 288</t>
  </si>
  <si>
    <t>Model 289</t>
  </si>
  <si>
    <t>Model 290</t>
  </si>
  <si>
    <t>Model 291</t>
  </si>
  <si>
    <t>Model 292</t>
  </si>
  <si>
    <t>Model 293</t>
  </si>
  <si>
    <t>Model 294</t>
  </si>
  <si>
    <t>Model 295</t>
  </si>
  <si>
    <t>Model 296</t>
  </si>
  <si>
    <t>Model 297</t>
  </si>
  <si>
    <t>Model 298</t>
  </si>
  <si>
    <t>Model 299</t>
  </si>
  <si>
    <t>Model 300</t>
  </si>
  <si>
    <t>Model 301</t>
  </si>
  <si>
    <t>Model 302</t>
  </si>
  <si>
    <t>Model 303</t>
  </si>
  <si>
    <t>Model 304</t>
  </si>
  <si>
    <t>Model 305</t>
  </si>
  <si>
    <t>Model 306</t>
  </si>
  <si>
    <t>Model 307</t>
  </si>
  <si>
    <t>Model 308</t>
  </si>
  <si>
    <t>Model 309</t>
  </si>
  <si>
    <t>Model 310</t>
  </si>
  <si>
    <t>Model 311</t>
  </si>
  <si>
    <t>Model 312</t>
  </si>
  <si>
    <t>Model 313</t>
  </si>
  <si>
    <t>Model 314</t>
  </si>
  <si>
    <t>Model 315</t>
  </si>
  <si>
    <t>Model 316</t>
  </si>
  <si>
    <t>Model 317</t>
  </si>
  <si>
    <t>Model 318</t>
  </si>
  <si>
    <t>Model 319</t>
  </si>
  <si>
    <t>Model 320</t>
  </si>
  <si>
    <t>Model 321</t>
  </si>
  <si>
    <t>Model 322</t>
  </si>
  <si>
    <t>Model 323</t>
  </si>
  <si>
    <t>Model 324</t>
  </si>
  <si>
    <t>Model 325</t>
  </si>
  <si>
    <t>Model 326</t>
  </si>
  <si>
    <t>Model 327</t>
  </si>
  <si>
    <t>Model 328</t>
  </si>
  <si>
    <t>Model 329</t>
  </si>
  <si>
    <t>Model 330</t>
  </si>
  <si>
    <t>Model 331</t>
  </si>
  <si>
    <t>Model 332</t>
  </si>
  <si>
    <t>Model 333</t>
  </si>
  <si>
    <t>Model 334</t>
  </si>
  <si>
    <t>Model 335</t>
  </si>
  <si>
    <t>Model 336</t>
  </si>
  <si>
    <t>Model 337</t>
  </si>
  <si>
    <t>Model 338</t>
  </si>
  <si>
    <t>Model 339</t>
  </si>
  <si>
    <t>Model 340</t>
  </si>
  <si>
    <t>Model 341</t>
  </si>
  <si>
    <t>Model 342</t>
  </si>
  <si>
    <t>Model 343</t>
  </si>
  <si>
    <t>Model 344</t>
  </si>
  <si>
    <t>Model 345</t>
  </si>
  <si>
    <t>Model 346</t>
  </si>
  <si>
    <t>Model 347</t>
  </si>
  <si>
    <t>Model 348</t>
  </si>
  <si>
    <t>Model 349</t>
  </si>
  <si>
    <t>Model 350</t>
  </si>
  <si>
    <t>Model 351</t>
  </si>
  <si>
    <t>Model 352</t>
  </si>
  <si>
    <t>Model 353</t>
  </si>
  <si>
    <t>Model 354</t>
  </si>
  <si>
    <t>Model 355</t>
  </si>
  <si>
    <t>Model 356</t>
  </si>
  <si>
    <t>Model 357</t>
  </si>
  <si>
    <t>Model 358</t>
  </si>
  <si>
    <t>Model 359</t>
  </si>
  <si>
    <t>Model 360</t>
  </si>
  <si>
    <t>Model 361</t>
  </si>
  <si>
    <t>Model 362</t>
  </si>
  <si>
    <t>Model 363</t>
  </si>
  <si>
    <t>Model 364</t>
  </si>
  <si>
    <t>Model 365</t>
  </si>
  <si>
    <t>Model 366</t>
  </si>
  <si>
    <t>Model 367</t>
  </si>
  <si>
    <t>Model 368</t>
  </si>
  <si>
    <t>Model 369</t>
  </si>
  <si>
    <t>Model 370</t>
  </si>
  <si>
    <t>Model 371</t>
  </si>
  <si>
    <t>Model 372</t>
  </si>
  <si>
    <t>Model 373</t>
  </si>
  <si>
    <t>Model 374</t>
  </si>
  <si>
    <t>Model 375</t>
  </si>
  <si>
    <t>Model 376</t>
  </si>
  <si>
    <t>Model 377</t>
  </si>
  <si>
    <t>Model 378</t>
  </si>
  <si>
    <t>Model 379</t>
  </si>
  <si>
    <t>Model 380</t>
  </si>
  <si>
    <t>Model 381</t>
  </si>
  <si>
    <t>Model 382</t>
  </si>
  <si>
    <t>Model 383</t>
  </si>
  <si>
    <t>Model 384</t>
  </si>
  <si>
    <t>Model 385</t>
  </si>
  <si>
    <t>Model 386</t>
  </si>
  <si>
    <t>Model 387</t>
  </si>
  <si>
    <t>Model 388</t>
  </si>
  <si>
    <t>Model 389</t>
  </si>
  <si>
    <t>Model 390</t>
  </si>
  <si>
    <t>Model 391</t>
  </si>
  <si>
    <t>Model 392</t>
  </si>
  <si>
    <t>Model 393</t>
  </si>
  <si>
    <t>Model 394</t>
  </si>
  <si>
    <t>Model 395</t>
  </si>
  <si>
    <t>Model 396</t>
  </si>
  <si>
    <t>Model 397</t>
  </si>
  <si>
    <t>Model 398</t>
  </si>
  <si>
    <t>Model 399</t>
  </si>
  <si>
    <t>Model 400</t>
  </si>
  <si>
    <t>Model 401</t>
  </si>
  <si>
    <t>Model 402</t>
  </si>
  <si>
    <t>Model 403</t>
  </si>
  <si>
    <t>Model 404</t>
  </si>
  <si>
    <t>Model 405</t>
  </si>
  <si>
    <t>Model 406</t>
  </si>
  <si>
    <t>Model 407</t>
  </si>
  <si>
    <t>Model 408</t>
  </si>
  <si>
    <t>Model 409</t>
  </si>
  <si>
    <t>Model 410</t>
  </si>
  <si>
    <t>Model 411</t>
  </si>
  <si>
    <t>Model 412</t>
  </si>
  <si>
    <t>Model 413</t>
  </si>
  <si>
    <t>Model 414</t>
  </si>
  <si>
    <t>Model 415</t>
  </si>
  <si>
    <t>Model 416</t>
  </si>
  <si>
    <t>Model 417</t>
  </si>
  <si>
    <t>Model 418</t>
  </si>
  <si>
    <t>Model 419</t>
  </si>
  <si>
    <t>Model 420</t>
  </si>
  <si>
    <t>Model 421</t>
  </si>
  <si>
    <t>Model 422</t>
  </si>
  <si>
    <t>Model 423</t>
  </si>
  <si>
    <t>Model 424</t>
  </si>
  <si>
    <t>Model 425</t>
  </si>
  <si>
    <t>Model 426</t>
  </si>
  <si>
    <t>Model 427</t>
  </si>
  <si>
    <t>Model 428</t>
  </si>
  <si>
    <t>Model 429</t>
  </si>
  <si>
    <t>Model 430</t>
  </si>
  <si>
    <t>Model 431</t>
  </si>
  <si>
    <t>Model 432</t>
  </si>
  <si>
    <t>Model 433</t>
  </si>
  <si>
    <t>Model 434</t>
  </si>
  <si>
    <t>Model 435</t>
  </si>
  <si>
    <t>Model 436</t>
  </si>
  <si>
    <t>Model 437</t>
  </si>
  <si>
    <t>Model 438</t>
  </si>
  <si>
    <t>Model 439</t>
  </si>
  <si>
    <t>Model 440</t>
  </si>
  <si>
    <t>Model 441</t>
  </si>
  <si>
    <t>Model 442</t>
  </si>
  <si>
    <t>Model 443</t>
  </si>
  <si>
    <t>Model 444</t>
  </si>
  <si>
    <t>Model 445</t>
  </si>
  <si>
    <t>Model 446</t>
  </si>
  <si>
    <t>Model 447</t>
  </si>
  <si>
    <t>Model 448</t>
  </si>
  <si>
    <t>Model 449</t>
  </si>
  <si>
    <t>Model 450</t>
  </si>
  <si>
    <t>Model 451</t>
  </si>
  <si>
    <t>Model 452</t>
  </si>
  <si>
    <t>Model 453</t>
  </si>
  <si>
    <t>Model 454</t>
  </si>
  <si>
    <t>Model 455</t>
  </si>
  <si>
    <t>Model 456</t>
  </si>
  <si>
    <t>Model 457</t>
  </si>
  <si>
    <t>Model 458</t>
  </si>
  <si>
    <t>Model 459</t>
  </si>
  <si>
    <t>Model 460</t>
  </si>
  <si>
    <t>Model 461</t>
  </si>
  <si>
    <t>Model 462</t>
  </si>
  <si>
    <t>Model 463</t>
  </si>
  <si>
    <t>Model 464</t>
  </si>
  <si>
    <t>Model 465</t>
  </si>
  <si>
    <t>Model 466</t>
  </si>
  <si>
    <t>Model 467</t>
  </si>
  <si>
    <t>Model 468</t>
  </si>
  <si>
    <t>Model 469</t>
  </si>
  <si>
    <t>Model 470</t>
  </si>
  <si>
    <t>Model 471</t>
  </si>
  <si>
    <t>Model 472</t>
  </si>
  <si>
    <t>Model 473</t>
  </si>
  <si>
    <t>Model 474</t>
  </si>
  <si>
    <t>Model 475</t>
  </si>
  <si>
    <t>Model 476</t>
  </si>
  <si>
    <t>Model 477</t>
  </si>
  <si>
    <t>Model 478</t>
  </si>
  <si>
    <t>Model 479</t>
  </si>
  <si>
    <t>Model 480</t>
  </si>
  <si>
    <t>Model 481</t>
  </si>
  <si>
    <t>Model 482</t>
  </si>
  <si>
    <t>Model 483</t>
  </si>
  <si>
    <t>Model 484</t>
  </si>
  <si>
    <t>Model 485</t>
  </si>
  <si>
    <t>Model 486</t>
  </si>
  <si>
    <t>Model 487</t>
  </si>
  <si>
    <t>Model 488</t>
  </si>
  <si>
    <t>Model 489</t>
  </si>
  <si>
    <t>Model 490</t>
  </si>
  <si>
    <t>Model 491</t>
  </si>
  <si>
    <t>Model 492</t>
  </si>
  <si>
    <t>Model 493</t>
  </si>
  <si>
    <t>Model 494</t>
  </si>
  <si>
    <t>Model 495</t>
  </si>
  <si>
    <t>Model 496</t>
  </si>
  <si>
    <t>Model 497</t>
  </si>
  <si>
    <t>Model 498</t>
  </si>
  <si>
    <t>Model 499</t>
  </si>
  <si>
    <t>Model 500</t>
  </si>
  <si>
    <t>Model 501</t>
  </si>
  <si>
    <t>Model 502</t>
  </si>
  <si>
    <t>Model 503</t>
  </si>
  <si>
    <t>Model 504</t>
  </si>
  <si>
    <t>Model 505</t>
  </si>
  <si>
    <t>Model 506</t>
  </si>
  <si>
    <t>Model 507</t>
  </si>
  <si>
    <t>Model 508</t>
  </si>
  <si>
    <t>Model 509</t>
  </si>
  <si>
    <t>Model 510</t>
  </si>
  <si>
    <t>Model 511</t>
  </si>
  <si>
    <t>Model 512</t>
  </si>
  <si>
    <t>Model 513</t>
  </si>
  <si>
    <t>Model 514</t>
  </si>
  <si>
    <t>Model 515</t>
  </si>
  <si>
    <t>Model 516</t>
  </si>
  <si>
    <t>Model 517</t>
  </si>
  <si>
    <t>Model 518</t>
  </si>
  <si>
    <t>Model 519</t>
  </si>
  <si>
    <t>Model 520</t>
  </si>
  <si>
    <t>Model 521</t>
  </si>
  <si>
    <t>Model 522</t>
  </si>
  <si>
    <t>Model 523</t>
  </si>
  <si>
    <t>Model 524</t>
  </si>
  <si>
    <t>Model 525</t>
  </si>
  <si>
    <t>Model 526</t>
  </si>
  <si>
    <t>Model 527</t>
  </si>
  <si>
    <t>Model 528</t>
  </si>
  <si>
    <t>Model 529</t>
  </si>
  <si>
    <t>Model 530</t>
  </si>
  <si>
    <t>Model 531</t>
  </si>
  <si>
    <t>Model 532</t>
  </si>
  <si>
    <t>Model 533</t>
  </si>
  <si>
    <t>Model 534</t>
  </si>
  <si>
    <t>Model 535</t>
  </si>
  <si>
    <t>Model 536</t>
  </si>
  <si>
    <t>Model 537</t>
  </si>
  <si>
    <t>Model 538</t>
  </si>
  <si>
    <t>Model 539</t>
  </si>
  <si>
    <t>Model 540</t>
  </si>
  <si>
    <t>Model 541</t>
  </si>
  <si>
    <t>Model 542</t>
  </si>
  <si>
    <t>Model 543</t>
  </si>
  <si>
    <t>Model 544</t>
  </si>
  <si>
    <t>Model 545</t>
  </si>
  <si>
    <t>Model 546</t>
  </si>
  <si>
    <t>Model 547</t>
  </si>
  <si>
    <t>Model 548</t>
  </si>
  <si>
    <t>Model 549</t>
  </si>
  <si>
    <t>Model 550</t>
  </si>
  <si>
    <t>Model 551</t>
  </si>
  <si>
    <t>Model 552</t>
  </si>
  <si>
    <t>Model 553</t>
  </si>
  <si>
    <t>Model 554</t>
  </si>
  <si>
    <t>Model 555</t>
  </si>
  <si>
    <t>Model 556</t>
  </si>
  <si>
    <t>Model 557</t>
  </si>
  <si>
    <t>Model 558</t>
  </si>
  <si>
    <t>Model 559</t>
  </si>
  <si>
    <t>Model 560</t>
  </si>
  <si>
    <t>Model 561</t>
  </si>
  <si>
    <t>Model 562</t>
  </si>
  <si>
    <t>Model 563</t>
  </si>
  <si>
    <t>Model 564</t>
  </si>
  <si>
    <t>Model 565</t>
  </si>
  <si>
    <t>Model 566</t>
  </si>
  <si>
    <t>Model 567</t>
  </si>
  <si>
    <t>Model 568</t>
  </si>
  <si>
    <t>Model 569</t>
  </si>
  <si>
    <t>Model 570</t>
  </si>
  <si>
    <t>Model 571</t>
  </si>
  <si>
    <t>Model 572</t>
  </si>
  <si>
    <t>Model 573</t>
  </si>
  <si>
    <t>Model 574</t>
  </si>
  <si>
    <t>Model 575</t>
  </si>
  <si>
    <t>Model 576</t>
  </si>
  <si>
    <t>Model 577</t>
  </si>
  <si>
    <t>Model 578</t>
  </si>
  <si>
    <t>Model 579</t>
  </si>
  <si>
    <t>Model 580</t>
  </si>
  <si>
    <t>Model 581</t>
  </si>
  <si>
    <t>Model 582</t>
  </si>
  <si>
    <t>Model 583</t>
  </si>
  <si>
    <t>Model 584</t>
  </si>
  <si>
    <t>Model 585</t>
  </si>
  <si>
    <t>Model 586</t>
  </si>
  <si>
    <t>Model 587</t>
  </si>
  <si>
    <t>Model 588</t>
  </si>
  <si>
    <t>Model 589</t>
  </si>
  <si>
    <t>Model 590</t>
  </si>
  <si>
    <t>Model 591</t>
  </si>
  <si>
    <t>Model 592</t>
  </si>
  <si>
    <t>Model 593</t>
  </si>
  <si>
    <t>Model 594</t>
  </si>
  <si>
    <t>Model 595</t>
  </si>
  <si>
    <t>Model 596</t>
  </si>
  <si>
    <t>Model 597</t>
  </si>
  <si>
    <t>Model 598</t>
  </si>
  <si>
    <t>Model 599</t>
  </si>
  <si>
    <t>Model 600</t>
  </si>
  <si>
    <t>Model 601</t>
  </si>
  <si>
    <t>Model 602</t>
  </si>
  <si>
    <t>Model 603</t>
  </si>
  <si>
    <t>Model 604</t>
  </si>
  <si>
    <t>Model 605</t>
  </si>
  <si>
    <t>Model 606</t>
  </si>
  <si>
    <t>Model 607</t>
  </si>
  <si>
    <t>Model 608</t>
  </si>
  <si>
    <t>Model 609</t>
  </si>
  <si>
    <t>Model 610</t>
  </si>
  <si>
    <t>Model 611</t>
  </si>
  <si>
    <t>Model 612</t>
  </si>
  <si>
    <t>Model 613</t>
  </si>
  <si>
    <t>Model 614</t>
  </si>
  <si>
    <t>Model 615</t>
  </si>
  <si>
    <t>Model 616</t>
  </si>
  <si>
    <t>Model 617</t>
  </si>
  <si>
    <t>Model 618</t>
  </si>
  <si>
    <t>Model 619</t>
  </si>
  <si>
    <t>Model 620</t>
  </si>
  <si>
    <t>Model 621</t>
  </si>
  <si>
    <t>Model 622</t>
  </si>
  <si>
    <t>Model 623</t>
  </si>
  <si>
    <t>Model 624</t>
  </si>
  <si>
    <t>Model 625</t>
  </si>
  <si>
    <t>Model 626</t>
  </si>
  <si>
    <t>Model 627</t>
  </si>
  <si>
    <t>Model 628</t>
  </si>
  <si>
    <t>Model 629</t>
  </si>
  <si>
    <t>Model 630</t>
  </si>
  <si>
    <t>Model 631</t>
  </si>
  <si>
    <t>Model 632</t>
  </si>
  <si>
    <t>Model 633</t>
  </si>
  <si>
    <t>Model 634</t>
  </si>
  <si>
    <t>Model 635</t>
  </si>
  <si>
    <t>Model 636</t>
  </si>
  <si>
    <t>Model 637</t>
  </si>
  <si>
    <t>Model 638</t>
  </si>
  <si>
    <t>Model 639</t>
  </si>
  <si>
    <t>Model 640</t>
  </si>
  <si>
    <t>Model 641</t>
  </si>
  <si>
    <t>Model 642</t>
  </si>
  <si>
    <t>Model 643</t>
  </si>
  <si>
    <t>Model 644</t>
  </si>
  <si>
    <t>Model 645</t>
  </si>
  <si>
    <t>Model 646</t>
  </si>
  <si>
    <t>Model 647</t>
  </si>
  <si>
    <t>Model 648</t>
  </si>
  <si>
    <t>Model 649</t>
  </si>
  <si>
    <t>Model 650</t>
  </si>
  <si>
    <t>Model 651</t>
  </si>
  <si>
    <t>Model 652</t>
  </si>
  <si>
    <t>Model 653</t>
  </si>
  <si>
    <t>Model 654</t>
  </si>
  <si>
    <t>Model 655</t>
  </si>
  <si>
    <t>Model 656</t>
  </si>
  <si>
    <t>Model 657</t>
  </si>
  <si>
    <t>Model 658</t>
  </si>
  <si>
    <t>Model 659</t>
  </si>
  <si>
    <t>Model 660</t>
  </si>
  <si>
    <t>Model 661</t>
  </si>
  <si>
    <t>Model 662</t>
  </si>
  <si>
    <t>Model 663</t>
  </si>
  <si>
    <t>Model 664</t>
  </si>
  <si>
    <t>Model 665</t>
  </si>
  <si>
    <t>Model 666</t>
  </si>
  <si>
    <t>Model 667</t>
  </si>
  <si>
    <t>Model 668</t>
  </si>
  <si>
    <t>Model 669</t>
  </si>
  <si>
    <t>Model 670</t>
  </si>
  <si>
    <t>Model 671</t>
  </si>
  <si>
    <t>Model 672</t>
  </si>
  <si>
    <t>Model 673</t>
  </si>
  <si>
    <t>Model 674</t>
  </si>
  <si>
    <t>Model 675</t>
  </si>
  <si>
    <t>Model 676</t>
  </si>
  <si>
    <t>Model 677</t>
  </si>
  <si>
    <t>Model 678</t>
  </si>
  <si>
    <t>Model 679</t>
  </si>
  <si>
    <t>Model 680</t>
  </si>
  <si>
    <t>Model 681</t>
  </si>
  <si>
    <t>Model 682</t>
  </si>
  <si>
    <t>Model 683</t>
  </si>
  <si>
    <t>Model 684</t>
  </si>
  <si>
    <t>Model 685</t>
  </si>
  <si>
    <t>Model 686</t>
  </si>
  <si>
    <t>Model 687</t>
  </si>
  <si>
    <t>Model 688</t>
  </si>
  <si>
    <t>Model 689</t>
  </si>
  <si>
    <t>Model 690</t>
  </si>
  <si>
    <t>Model 691</t>
  </si>
  <si>
    <t>Model 692</t>
  </si>
  <si>
    <t>Model 693</t>
  </si>
  <si>
    <t>Model 694</t>
  </si>
  <si>
    <t>Model 695</t>
  </si>
  <si>
    <t>Model 696</t>
  </si>
  <si>
    <t>Model 697</t>
  </si>
  <si>
    <t>Model 698</t>
  </si>
  <si>
    <t>Model 699</t>
  </si>
  <si>
    <t>Model 700</t>
  </si>
  <si>
    <t>Model 701</t>
  </si>
  <si>
    <t>Model 702</t>
  </si>
  <si>
    <t>Model 703</t>
  </si>
  <si>
    <t>Model 704</t>
  </si>
  <si>
    <t>Model 705</t>
  </si>
  <si>
    <t>Model 706</t>
  </si>
  <si>
    <t>Model 707</t>
  </si>
  <si>
    <t>Model 708</t>
  </si>
  <si>
    <t>Model 709</t>
  </si>
  <si>
    <t>Model 710</t>
  </si>
  <si>
    <t>Model 711</t>
  </si>
  <si>
    <t>Model 712</t>
  </si>
  <si>
    <t>Model 713</t>
  </si>
  <si>
    <t>Model 714</t>
  </si>
  <si>
    <t>Model 715</t>
  </si>
  <si>
    <t>Model 716</t>
  </si>
  <si>
    <t>Model 717</t>
  </si>
  <si>
    <t>Model 718</t>
  </si>
  <si>
    <t>Model 719</t>
  </si>
  <si>
    <t>Model 720</t>
  </si>
  <si>
    <t>Model 721</t>
  </si>
  <si>
    <t>Model 722</t>
  </si>
  <si>
    <t>Model 723</t>
  </si>
  <si>
    <t>Model 724</t>
  </si>
  <si>
    <t>Model 725</t>
  </si>
  <si>
    <t>Model 726</t>
  </si>
  <si>
    <t>Model 727</t>
  </si>
  <si>
    <t>Model 728</t>
  </si>
  <si>
    <t>Model 729</t>
  </si>
  <si>
    <t>Model 730</t>
  </si>
  <si>
    <t>Model 731</t>
  </si>
  <si>
    <t>Model 732</t>
  </si>
  <si>
    <t>Model 733</t>
  </si>
  <si>
    <t>Model 734</t>
  </si>
  <si>
    <t>Model 735</t>
  </si>
  <si>
    <t>Model 736</t>
  </si>
  <si>
    <t>Model 737</t>
  </si>
  <si>
    <t>Model 738</t>
  </si>
  <si>
    <t>Model 739</t>
  </si>
  <si>
    <t>Model 740</t>
  </si>
  <si>
    <t>Model 741</t>
  </si>
  <si>
    <t>Model 742</t>
  </si>
  <si>
    <t>Model 743</t>
  </si>
  <si>
    <t>Model 744</t>
  </si>
  <si>
    <t>Model 745</t>
  </si>
  <si>
    <t>Model 746</t>
  </si>
  <si>
    <t>Model 747</t>
  </si>
  <si>
    <t>Model 748</t>
  </si>
  <si>
    <t>Model 749</t>
  </si>
  <si>
    <t>Model 750</t>
  </si>
  <si>
    <t>Model 751</t>
  </si>
  <si>
    <t>Model 752</t>
  </si>
  <si>
    <t>Model 753</t>
  </si>
  <si>
    <t>Model 754</t>
  </si>
  <si>
    <t>Model 755</t>
  </si>
  <si>
    <t>Model 756</t>
  </si>
  <si>
    <t>Model 757</t>
  </si>
  <si>
    <t>Model 758</t>
  </si>
  <si>
    <t>Model 759</t>
  </si>
  <si>
    <t>Model 760</t>
  </si>
  <si>
    <t>Model 761</t>
  </si>
  <si>
    <t>Model 762</t>
  </si>
  <si>
    <t>Model 763</t>
  </si>
  <si>
    <t>Model 764</t>
  </si>
  <si>
    <t>Model 765</t>
  </si>
  <si>
    <t>Model 766</t>
  </si>
  <si>
    <t>Model 767</t>
  </si>
  <si>
    <t>Model 768</t>
  </si>
  <si>
    <t>Model 769</t>
  </si>
  <si>
    <t>Model 770</t>
  </si>
  <si>
    <t>Model 771</t>
  </si>
  <si>
    <t>Model 772</t>
  </si>
  <si>
    <t>Model 773</t>
  </si>
  <si>
    <t>Model 774</t>
  </si>
  <si>
    <t>Model 775</t>
  </si>
  <si>
    <t>Model 776</t>
  </si>
  <si>
    <t>Model 777</t>
  </si>
  <si>
    <t>Model 778</t>
  </si>
  <si>
    <t>Model 779</t>
  </si>
  <si>
    <t>Model 780</t>
  </si>
  <si>
    <t>Model 781</t>
  </si>
  <si>
    <t>Model 782</t>
  </si>
  <si>
    <t>Model 783</t>
  </si>
  <si>
    <t>Model 784</t>
  </si>
  <si>
    <t>Model 785</t>
  </si>
  <si>
    <t>Model 786</t>
  </si>
  <si>
    <t>Model 787</t>
  </si>
  <si>
    <t>Model 788</t>
  </si>
  <si>
    <t>Model 789</t>
  </si>
  <si>
    <t>Model 790</t>
  </si>
  <si>
    <t>Model 791</t>
  </si>
  <si>
    <t>Model 792</t>
  </si>
  <si>
    <t>Model 793</t>
  </si>
  <si>
    <t>Model 794</t>
  </si>
  <si>
    <t>Model 795</t>
  </si>
  <si>
    <t>Model 796</t>
  </si>
  <si>
    <t>Model 797</t>
  </si>
  <si>
    <t>Model 798</t>
  </si>
  <si>
    <t>Model 799</t>
  </si>
  <si>
    <t>Model 800</t>
  </si>
  <si>
    <t>Model 801</t>
  </si>
  <si>
    <t>Model 802</t>
  </si>
  <si>
    <t>Model 803</t>
  </si>
  <si>
    <t>Model 804</t>
  </si>
  <si>
    <t>Model 805</t>
  </si>
  <si>
    <t>Model 806</t>
  </si>
  <si>
    <t>Model 807</t>
  </si>
  <si>
    <t>Model 808</t>
  </si>
  <si>
    <t>Model 809</t>
  </si>
  <si>
    <t>Model 810</t>
  </si>
  <si>
    <t>Model 811</t>
  </si>
  <si>
    <t>Model 812</t>
  </si>
  <si>
    <t>Model 813</t>
  </si>
  <si>
    <t>Model 814</t>
  </si>
  <si>
    <t>Model 815</t>
  </si>
  <si>
    <t>Model 816</t>
  </si>
  <si>
    <t>Model 817</t>
  </si>
  <si>
    <t>Model 818</t>
  </si>
  <si>
    <t>Model 819</t>
  </si>
  <si>
    <t>Model 820</t>
  </si>
  <si>
    <t>Model 821</t>
  </si>
  <si>
    <t>Model 822</t>
  </si>
  <si>
    <t>Model 823</t>
  </si>
  <si>
    <t>Model 824</t>
  </si>
  <si>
    <t>Model 825</t>
  </si>
  <si>
    <t>Model 826</t>
  </si>
  <si>
    <t>Model 827</t>
  </si>
  <si>
    <t>Model 828</t>
  </si>
  <si>
    <t>Model 829</t>
  </si>
  <si>
    <t>Model 830</t>
  </si>
  <si>
    <t>Model 831</t>
  </si>
  <si>
    <t>Model 832</t>
  </si>
  <si>
    <t>Model 833</t>
  </si>
  <si>
    <t>Model 834</t>
  </si>
  <si>
    <t>Model 835</t>
  </si>
  <si>
    <t>Model 836</t>
  </si>
  <si>
    <t>Model 837</t>
  </si>
  <si>
    <t>Model 838</t>
  </si>
  <si>
    <t>Model 839</t>
  </si>
  <si>
    <t>Model 840</t>
  </si>
  <si>
    <t>Model 841</t>
  </si>
  <si>
    <t>Model 842</t>
  </si>
  <si>
    <t>Model 843</t>
  </si>
  <si>
    <t>Model 844</t>
  </si>
  <si>
    <t>Model 845</t>
  </si>
  <si>
    <t>Model 846</t>
  </si>
  <si>
    <t>Model 847</t>
  </si>
  <si>
    <t>Model 848</t>
  </si>
  <si>
    <t>Model 849</t>
  </si>
  <si>
    <t>Model 850</t>
  </si>
  <si>
    <t>Model 851</t>
  </si>
  <si>
    <t>Model 852</t>
  </si>
  <si>
    <t>Model 853</t>
  </si>
  <si>
    <t>Model 854</t>
  </si>
  <si>
    <t>Model 855</t>
  </si>
  <si>
    <t>Model 856</t>
  </si>
  <si>
    <t>Model 857</t>
  </si>
  <si>
    <t>Model 858</t>
  </si>
  <si>
    <t>Model 859</t>
  </si>
  <si>
    <t>Model 860</t>
  </si>
  <si>
    <t>Model 861</t>
  </si>
  <si>
    <t>Model 862</t>
  </si>
  <si>
    <t>Model 863</t>
  </si>
  <si>
    <t>Model 864</t>
  </si>
  <si>
    <t>Model 865</t>
  </si>
  <si>
    <t>Model 866</t>
  </si>
  <si>
    <t>Model 867</t>
  </si>
  <si>
    <t>Model 868</t>
  </si>
  <si>
    <t>Model 869</t>
  </si>
  <si>
    <t>Model 870</t>
  </si>
  <si>
    <t>Model 871</t>
  </si>
  <si>
    <t>Model 872</t>
  </si>
  <si>
    <t>Model 873</t>
  </si>
  <si>
    <t>Model 874</t>
  </si>
  <si>
    <t>Model 875</t>
  </si>
  <si>
    <t>Model 876</t>
  </si>
  <si>
    <t>Model 877</t>
  </si>
  <si>
    <t>Model 878</t>
  </si>
  <si>
    <t>Model 879</t>
  </si>
  <si>
    <t>Model 880</t>
  </si>
  <si>
    <t>Model 881</t>
  </si>
  <si>
    <t>Model 882</t>
  </si>
  <si>
    <t>Model 883</t>
  </si>
  <si>
    <t>Model 884</t>
  </si>
  <si>
    <t>Model 885</t>
  </si>
  <si>
    <t>Model 886</t>
  </si>
  <si>
    <t>Model 887</t>
  </si>
  <si>
    <t>Model 888</t>
  </si>
  <si>
    <t>Model 889</t>
  </si>
  <si>
    <t>Model 890</t>
  </si>
  <si>
    <t>Model 891</t>
  </si>
  <si>
    <t>Model 892</t>
  </si>
  <si>
    <t>Model 893</t>
  </si>
  <si>
    <t>Model 894</t>
  </si>
  <si>
    <t>Model 895</t>
  </si>
  <si>
    <t>Model 896</t>
  </si>
  <si>
    <t>Model 897</t>
  </si>
  <si>
    <t>Model 898</t>
  </si>
  <si>
    <t>Model 899</t>
  </si>
  <si>
    <t>Model 900</t>
  </si>
  <si>
    <t>Model 901</t>
  </si>
  <si>
    <t>Model 902</t>
  </si>
  <si>
    <t>Model 903</t>
  </si>
  <si>
    <t>Model 904</t>
  </si>
  <si>
    <t>Model 905</t>
  </si>
  <si>
    <t>Model 906</t>
  </si>
  <si>
    <t>Model 907</t>
  </si>
  <si>
    <t>Model 908</t>
  </si>
  <si>
    <t>Model 909</t>
  </si>
  <si>
    <t>Model 910</t>
  </si>
  <si>
    <t>Model 911</t>
  </si>
  <si>
    <t>Model 912</t>
  </si>
  <si>
    <t>Model 913</t>
  </si>
  <si>
    <t>Model 914</t>
  </si>
  <si>
    <t>Model 915</t>
  </si>
  <si>
    <t>Model 916</t>
  </si>
  <si>
    <t>Model 917</t>
  </si>
  <si>
    <t>Model 918</t>
  </si>
  <si>
    <t>Model 919</t>
  </si>
  <si>
    <t>Model 920</t>
  </si>
  <si>
    <t>Model 921</t>
  </si>
  <si>
    <t>Model 922</t>
  </si>
  <si>
    <t>Model 923</t>
  </si>
  <si>
    <t>Model 924</t>
  </si>
  <si>
    <t>Model 925</t>
  </si>
  <si>
    <t>Model 926</t>
  </si>
  <si>
    <t>Model 927</t>
  </si>
  <si>
    <t>Model 928</t>
  </si>
  <si>
    <t>Model 929</t>
  </si>
  <si>
    <t>Model 930</t>
  </si>
  <si>
    <t>Model 931</t>
  </si>
  <si>
    <t>Model 932</t>
  </si>
  <si>
    <t>Model 933</t>
  </si>
  <si>
    <t>Model 934</t>
  </si>
  <si>
    <t>Model 935</t>
  </si>
  <si>
    <t>Model 936</t>
  </si>
  <si>
    <t>Model 937</t>
  </si>
  <si>
    <t>Model 938</t>
  </si>
  <si>
    <t>Model 939</t>
  </si>
  <si>
    <t>Model 940</t>
  </si>
  <si>
    <t>Model 941</t>
  </si>
  <si>
    <t>Model 942</t>
  </si>
  <si>
    <t>Model 943</t>
  </si>
  <si>
    <t>Model 944</t>
  </si>
  <si>
    <t>Model 945</t>
  </si>
  <si>
    <t>Model 946</t>
  </si>
  <si>
    <t>Model 947</t>
  </si>
  <si>
    <t>Model 948</t>
  </si>
  <si>
    <t>Model 949</t>
  </si>
  <si>
    <t>Model 950</t>
  </si>
  <si>
    <t>Model 951</t>
  </si>
  <si>
    <t>Model 952</t>
  </si>
  <si>
    <t>Model 953</t>
  </si>
  <si>
    <t>Model 954</t>
  </si>
  <si>
    <t>Model 955</t>
  </si>
  <si>
    <t>Model 956</t>
  </si>
  <si>
    <t>Model 957</t>
  </si>
  <si>
    <t>Model 958</t>
  </si>
  <si>
    <t>Model 959</t>
  </si>
  <si>
    <t>Model 960</t>
  </si>
  <si>
    <t>Model 961</t>
  </si>
  <si>
    <t>Model 962</t>
  </si>
  <si>
    <t>Model 963</t>
  </si>
  <si>
    <t>Model 964</t>
  </si>
  <si>
    <t>Model 965</t>
  </si>
  <si>
    <t>Model 966</t>
  </si>
  <si>
    <t>Model 967</t>
  </si>
  <si>
    <t>Model 968</t>
  </si>
  <si>
    <t>Model 969</t>
  </si>
  <si>
    <t>Model 970</t>
  </si>
  <si>
    <t>Model 971</t>
  </si>
  <si>
    <t>Model 972</t>
  </si>
  <si>
    <t>Model 973</t>
  </si>
  <si>
    <t>Model 974</t>
  </si>
  <si>
    <t>Model 975</t>
  </si>
  <si>
    <t>Model 976</t>
  </si>
  <si>
    <t>Model 977</t>
  </si>
  <si>
    <t>Model 978</t>
  </si>
  <si>
    <t>Model 979</t>
  </si>
  <si>
    <t>Model 980</t>
  </si>
  <si>
    <t>Model 981</t>
  </si>
  <si>
    <t>Model 982</t>
  </si>
  <si>
    <t>Model 983</t>
  </si>
  <si>
    <t>Model 984</t>
  </si>
  <si>
    <t>Model 985</t>
  </si>
  <si>
    <t>Model 986</t>
  </si>
  <si>
    <t>Model 987</t>
  </si>
  <si>
    <t>Model 988</t>
  </si>
  <si>
    <t>Model 989</t>
  </si>
  <si>
    <t>Model 990</t>
  </si>
  <si>
    <t>Model 991</t>
  </si>
  <si>
    <t>Model 992</t>
  </si>
  <si>
    <t>Model 993</t>
  </si>
  <si>
    <t>Model 994</t>
  </si>
  <si>
    <t>Model 995</t>
  </si>
  <si>
    <t>Model 996</t>
  </si>
  <si>
    <t>Model 997</t>
  </si>
  <si>
    <t>Model 998</t>
  </si>
  <si>
    <t>Model 999</t>
  </si>
  <si>
    <t>Model 1000</t>
  </si>
  <si>
    <t>Model 1001</t>
  </si>
  <si>
    <t>Model 1002</t>
  </si>
  <si>
    <t>Model 1003</t>
  </si>
  <si>
    <t>Model 1004</t>
  </si>
  <si>
    <t>Model 1005</t>
  </si>
  <si>
    <t>Model 1006</t>
  </si>
  <si>
    <t>Model 1007</t>
  </si>
  <si>
    <t>Model 1008</t>
  </si>
  <si>
    <t>Model 1009</t>
  </si>
  <si>
    <t>Model 1010</t>
  </si>
  <si>
    <t>Model 1011</t>
  </si>
  <si>
    <t>Model 1012</t>
  </si>
  <si>
    <t>Model 1013</t>
  </si>
  <si>
    <t>Model 1014</t>
  </si>
  <si>
    <t>Model 1015</t>
  </si>
  <si>
    <t>Model 1016</t>
  </si>
  <si>
    <t>Model 1017</t>
  </si>
  <si>
    <t>Model 1018</t>
  </si>
  <si>
    <t>Model 1019</t>
  </si>
  <si>
    <t>Model 1020</t>
  </si>
  <si>
    <t>Model 1021</t>
  </si>
  <si>
    <t>Model 1022</t>
  </si>
  <si>
    <t>Model 1023</t>
  </si>
  <si>
    <t>Model 1024</t>
  </si>
  <si>
    <t>Model 1025</t>
  </si>
  <si>
    <t>Model 1026</t>
  </si>
  <si>
    <t>Model 1027</t>
  </si>
  <si>
    <t>Model 1028</t>
  </si>
  <si>
    <t>Model 1029</t>
  </si>
  <si>
    <t>Model 1030</t>
  </si>
  <si>
    <t>Model 1031</t>
  </si>
  <si>
    <t>Model 1032</t>
  </si>
  <si>
    <t>Model 1033</t>
  </si>
  <si>
    <t>Model 1034</t>
  </si>
  <si>
    <t>Model 1035</t>
  </si>
  <si>
    <t>Model 1036</t>
  </si>
  <si>
    <t>Model 1037</t>
  </si>
  <si>
    <t>Model 1038</t>
  </si>
  <si>
    <t>Model 1039</t>
  </si>
  <si>
    <t>Model 1040</t>
  </si>
  <si>
    <t>Model 1041</t>
  </si>
  <si>
    <t>Model 1042</t>
  </si>
  <si>
    <t>Model 1043</t>
  </si>
  <si>
    <t>Model 1044</t>
  </si>
  <si>
    <t>Model 1045</t>
  </si>
  <si>
    <t>Model 1046</t>
  </si>
  <si>
    <t>Model 1047</t>
  </si>
  <si>
    <t>Model 1048</t>
  </si>
  <si>
    <t>Model 1049</t>
  </si>
  <si>
    <t>Model 1050</t>
  </si>
  <si>
    <t>Model 1051</t>
  </si>
  <si>
    <t>Model 1052</t>
  </si>
  <si>
    <t>Model 1053</t>
  </si>
  <si>
    <t>Model 1054</t>
  </si>
  <si>
    <t>Model 1055</t>
  </si>
  <si>
    <t>Model 1056</t>
  </si>
  <si>
    <t>Model 1057</t>
  </si>
  <si>
    <t>Model 1058</t>
  </si>
  <si>
    <t>Model 1059</t>
  </si>
  <si>
    <t>Model 1060</t>
  </si>
  <si>
    <t>Model 1061</t>
  </si>
  <si>
    <t>Model 1062</t>
  </si>
  <si>
    <t>Model 1063</t>
  </si>
  <si>
    <t>Model 1064</t>
  </si>
  <si>
    <t>Model 1065</t>
  </si>
  <si>
    <t>Model 1066</t>
  </si>
  <si>
    <t>Model 1067</t>
  </si>
  <si>
    <t>Model 1068</t>
  </si>
  <si>
    <t>Model 1069</t>
  </si>
  <si>
    <t>Model 1070</t>
  </si>
  <si>
    <t>Model 1071</t>
  </si>
  <si>
    <t>Model 1072</t>
  </si>
  <si>
    <t>Model 1073</t>
  </si>
  <si>
    <t>Model 1074</t>
  </si>
  <si>
    <t>Model 1075</t>
  </si>
  <si>
    <t>Model 1076</t>
  </si>
  <si>
    <t>Model 1077</t>
  </si>
  <si>
    <t>Model 1078</t>
  </si>
  <si>
    <t>Model 1079</t>
  </si>
  <si>
    <t>Model 1080</t>
  </si>
  <si>
    <t>Model 1081</t>
  </si>
  <si>
    <t>Model 1082</t>
  </si>
  <si>
    <t>Model 1083</t>
  </si>
  <si>
    <t>Model 1084</t>
  </si>
  <si>
    <t>Model 1085</t>
  </si>
  <si>
    <t>Model 1086</t>
  </si>
  <si>
    <t>Model 1087</t>
  </si>
  <si>
    <t>Model 1088</t>
  </si>
  <si>
    <t>Model 1089</t>
  </si>
  <si>
    <t>Model 1090</t>
  </si>
  <si>
    <t>Model 1091</t>
  </si>
  <si>
    <t>Model 1092</t>
  </si>
  <si>
    <t>Model 1093</t>
  </si>
  <si>
    <t>Model 1094</t>
  </si>
  <si>
    <t>Model 1095</t>
  </si>
  <si>
    <t>Model 1096</t>
  </si>
  <si>
    <t>Model 1097</t>
  </si>
  <si>
    <t>Model 1098</t>
  </si>
  <si>
    <t>Model 1099</t>
  </si>
  <si>
    <t>Model 1100</t>
  </si>
  <si>
    <t>Model 1101</t>
  </si>
  <si>
    <t>Model 1102</t>
  </si>
  <si>
    <t>Model 1103</t>
  </si>
  <si>
    <t>Model 1104</t>
  </si>
  <si>
    <t>Model 1105</t>
  </si>
  <si>
    <t>Model 1106</t>
  </si>
  <si>
    <t>Model 1107</t>
  </si>
  <si>
    <t>Model 1108</t>
  </si>
  <si>
    <t>Model 1109</t>
  </si>
  <si>
    <t>Model 1110</t>
  </si>
  <si>
    <t>Model 1111</t>
  </si>
  <si>
    <t>Model 1112</t>
  </si>
  <si>
    <t>Model 1113</t>
  </si>
  <si>
    <t>Model 1114</t>
  </si>
  <si>
    <t>Model 1115</t>
  </si>
  <si>
    <t>Model 1116</t>
  </si>
  <si>
    <t>Model 1117</t>
  </si>
  <si>
    <t>Model 1118</t>
  </si>
  <si>
    <t>Partner 1</t>
  </si>
  <si>
    <t>Partner 2</t>
  </si>
  <si>
    <t>Partner 5</t>
  </si>
  <si>
    <t>Partner 10</t>
  </si>
  <si>
    <t>Partner 15</t>
  </si>
  <si>
    <t>Partner 20</t>
  </si>
  <si>
    <t>Partner 25</t>
  </si>
  <si>
    <t>Partner 30</t>
  </si>
  <si>
    <t>Partner 35</t>
  </si>
  <si>
    <t>Partner 40</t>
  </si>
  <si>
    <t>Partner 45</t>
  </si>
  <si>
    <t>Partner 50</t>
  </si>
  <si>
    <t>Partner 3</t>
  </si>
  <si>
    <t>Partner 4</t>
  </si>
  <si>
    <t>Partner 11</t>
  </si>
  <si>
    <t>Partner 12</t>
  </si>
  <si>
    <t>Partner 13</t>
  </si>
  <si>
    <t>Partner 14</t>
  </si>
  <si>
    <t>Partner 6</t>
  </si>
  <si>
    <t>Partner 7</t>
  </si>
  <si>
    <t>Partner 8</t>
  </si>
  <si>
    <t>Partner 9</t>
  </si>
  <si>
    <t>Partner 16</t>
  </si>
  <si>
    <t>Partner 17</t>
  </si>
  <si>
    <t>Partner 18</t>
  </si>
  <si>
    <t>Partner 19</t>
  </si>
  <si>
    <t>Partner 21</t>
  </si>
  <si>
    <t>Partner 22</t>
  </si>
  <si>
    <t>Partner 23</t>
  </si>
  <si>
    <t>Partner 24</t>
  </si>
  <si>
    <t>Partner 26</t>
  </si>
  <si>
    <t>Partner 27</t>
  </si>
  <si>
    <t>Partner 28</t>
  </si>
  <si>
    <t>Partner 29</t>
  </si>
  <si>
    <t>Partner 31</t>
  </si>
  <si>
    <t>Partner 32</t>
  </si>
  <si>
    <t>Partner 33</t>
  </si>
  <si>
    <t>Partner 34</t>
  </si>
  <si>
    <t>Partner 36</t>
  </si>
  <si>
    <t>Partner 37</t>
  </si>
  <si>
    <t>Partner 38</t>
  </si>
  <si>
    <t>Partner 39</t>
  </si>
  <si>
    <t>Partner 41</t>
  </si>
  <si>
    <t>Partner 42</t>
  </si>
  <si>
    <t>Partner 43</t>
  </si>
  <si>
    <t>Partner 46</t>
  </si>
  <si>
    <t>Partner 47</t>
  </si>
  <si>
    <t>Partner 48</t>
  </si>
  <si>
    <t>Partner 49</t>
  </si>
  <si>
    <t>Partner 51</t>
  </si>
  <si>
    <t>Partner 52</t>
  </si>
  <si>
    <t>Partner 53</t>
  </si>
  <si>
    <t>Partner 54</t>
  </si>
  <si>
    <t>Partner 55</t>
  </si>
  <si>
    <t>ENERGY STAR Partner</t>
  </si>
  <si>
    <t xml:space="preserve">Limit As Displayed on Graph </t>
  </si>
  <si>
    <r>
      <t>ENERGY STAR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Displays Version 7.0 Draft 1 Specification Anonymized Data </t>
    </r>
  </si>
  <si>
    <t xml:space="preserve">Enclosed is the anonymized U.S. Environmental Protection Agency (EPA) displays dataset assembled in September 2014. These data served as the foundation for the proposed performance levels in the Draft 1 Version 7.0 ENERGY STAR specification for Displays published in November 2014. The dataset is organized as follows:
- Data tab: contains ENERGY STAR Version 6 certified models as of September 30, 2014
- Monitors tab: shows all ac-powered models meeting the definition of Monitor
- Signage tab: shows all models meeting the definition of Signage Display
For details regarding the data fields, refer to www.energystar.gov/qpx. Please email any questions or comments to displays@energystar.gov For more information on ENERGY STAR Displays specification development, please visit www.energystar.gov/RevisedSpecs and follow the link for “Displays".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</si>
</sst>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7" formatCode="#,##0;[Red]#,##0"/>
    <numFmt numFmtId="168" formatCode="&quot;$&quot;#,##0"/>
    <numFmt numFmtId="171" formatCode="0.0"/>
  </numFmts>
  <fonts count="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4"/>
      <name val="Arial"/>
      <family val="2"/>
    </font>
    <font>
      <sz val="11"/>
      <name val="ＭＳ Ｐゴシック"/>
      <family val="3"/>
      <charset val="128"/>
    </font>
    <font>
      <sz val="11"/>
      <name val="돋움"/>
      <family val="3"/>
      <charset val="129"/>
    </font>
    <font>
      <sz val="11"/>
      <color indexed="8"/>
      <name val="ＭＳ Ｐゴシック"/>
      <family val="3"/>
      <charset val="128"/>
    </font>
    <font>
      <sz val="10"/>
      <name val="Times New Roman"/>
      <family val="1"/>
    </font>
    <font>
      <b/>
      <sz val="10"/>
      <name val="MS Sans Serif"/>
      <family val="2"/>
    </font>
    <font>
      <sz val="10"/>
      <name val="Univers 55"/>
    </font>
    <font>
      <b/>
      <sz val="10"/>
      <name val="Univers 45 Light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</font>
    <font>
      <sz val="12"/>
      <color indexed="9"/>
      <name val="Univers 65 Bold"/>
    </font>
    <font>
      <b/>
      <sz val="11"/>
      <color rgb="FFFA7D00"/>
      <name val="ＭＳ Ｐゴシック"/>
      <family val="3"/>
      <charset val="12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1"/>
      <charset val="136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3F3F3F"/>
      <name val="Palatino Linotype"/>
      <family val="1"/>
    </font>
    <font>
      <b/>
      <sz val="11"/>
      <color rgb="FF3F3F3F"/>
      <name val="Palatino Linotype"/>
      <family val="2"/>
    </font>
    <font>
      <b/>
      <sz val="18"/>
      <color indexed="62"/>
      <name val="Cambria"/>
      <family val="2"/>
      <scheme val="major"/>
    </font>
    <font>
      <sz val="12"/>
      <color theme="1"/>
      <name val="Calibri"/>
      <family val="1"/>
      <charset val="136"/>
      <scheme val="minor"/>
    </font>
    <font>
      <u/>
      <sz val="10"/>
      <color theme="11"/>
      <name val="Arial"/>
      <family val="2"/>
    </font>
    <font>
      <sz val="10"/>
      <color theme="0" tint="-0.14999847407452621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2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8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32"/>
        <bgColor indexed="6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02">
    <xf numFmtId="0" fontId="0" fillId="0" borderId="0"/>
    <xf numFmtId="0" fontId="8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11" borderId="16" applyNumberFormat="0" applyAlignment="0" applyProtection="0"/>
    <xf numFmtId="0" fontId="20" fillId="12" borderId="17" applyNumberFormat="0" applyAlignment="0" applyProtection="0"/>
    <xf numFmtId="0" fontId="21" fillId="12" borderId="16" applyNumberFormat="0" applyAlignment="0" applyProtection="0"/>
    <xf numFmtId="0" fontId="22" fillId="0" borderId="18" applyNumberFormat="0" applyFill="0" applyAlignment="0" applyProtection="0"/>
    <xf numFmtId="0" fontId="23" fillId="13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0" borderId="0"/>
    <xf numFmtId="0" fontId="3" fillId="0" borderId="0" applyNumberFormat="0" applyFill="0" applyBorder="0" applyAlignment="0" applyProtection="0"/>
    <xf numFmtId="0" fontId="45" fillId="40" borderId="0" applyNumberFormat="0" applyBorder="0" applyAlignment="0" applyProtection="0"/>
    <xf numFmtId="0" fontId="2" fillId="16" borderId="0" applyNumberFormat="0" applyBorder="0" applyAlignment="0" applyProtection="0"/>
    <xf numFmtId="0" fontId="2" fillId="39" borderId="0" applyNumberFormat="0" applyBorder="0" applyAlignment="0" applyProtection="0"/>
    <xf numFmtId="0" fontId="45" fillId="41" borderId="0" applyNumberFormat="0" applyBorder="0" applyAlignment="0" applyProtection="0"/>
    <xf numFmtId="0" fontId="2" fillId="20" borderId="0" applyNumberFormat="0" applyBorder="0" applyAlignment="0" applyProtection="0"/>
    <xf numFmtId="0" fontId="2" fillId="41" borderId="0" applyNumberFormat="0" applyBorder="0" applyAlignment="0" applyProtection="0"/>
    <xf numFmtId="0" fontId="45" fillId="43" borderId="0" applyNumberFormat="0" applyBorder="0" applyAlignment="0" applyProtection="0"/>
    <xf numFmtId="0" fontId="2" fillId="24" borderId="0" applyNumberFormat="0" applyBorder="0" applyAlignment="0" applyProtection="0"/>
    <xf numFmtId="0" fontId="2" fillId="42" borderId="0" applyNumberFormat="0" applyBorder="0" applyAlignment="0" applyProtection="0"/>
    <xf numFmtId="0" fontId="45" fillId="40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45" fillId="45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2" fillId="17" borderId="0" applyNumberFormat="0" applyBorder="0" applyAlignment="0" applyProtection="0"/>
    <xf numFmtId="0" fontId="2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2" fillId="25" borderId="0" applyNumberFormat="0" applyBorder="0" applyAlignment="0" applyProtection="0"/>
    <xf numFmtId="0" fontId="2" fillId="43" borderId="0" applyNumberFormat="0" applyBorder="0" applyAlignment="0" applyProtection="0"/>
    <xf numFmtId="0" fontId="45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46" borderId="0" applyNumberFormat="0" applyBorder="0" applyAlignment="0" applyProtection="0"/>
    <xf numFmtId="0" fontId="45" fillId="48" borderId="0" applyNumberFormat="0" applyBorder="0" applyAlignment="0" applyProtection="0"/>
    <xf numFmtId="0" fontId="45" fillId="41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44" fillId="49" borderId="0" applyNumberFormat="0" applyBorder="0" applyAlignment="0" applyProtection="0"/>
    <xf numFmtId="0" fontId="27" fillId="18" borderId="0" applyNumberFormat="0" applyBorder="0" applyAlignment="0" applyProtection="0"/>
    <xf numFmtId="0" fontId="27" fillId="49" borderId="0" applyNumberFormat="0" applyBorder="0" applyAlignment="0" applyProtection="0"/>
    <xf numFmtId="0" fontId="44" fillId="47" borderId="0" applyNumberFormat="0" applyBorder="0" applyAlignment="0" applyProtection="0"/>
    <xf numFmtId="0" fontId="44" fillId="42" borderId="0" applyNumberFormat="0" applyBorder="0" applyAlignment="0" applyProtection="0"/>
    <xf numFmtId="0" fontId="27" fillId="26" borderId="0" applyNumberFormat="0" applyBorder="0" applyAlignment="0" applyProtection="0"/>
    <xf numFmtId="0" fontId="27" fillId="43" borderId="0" applyNumberFormat="0" applyBorder="0" applyAlignment="0" applyProtection="0"/>
    <xf numFmtId="0" fontId="44" fillId="46" borderId="0" applyNumberFormat="0" applyBorder="0" applyAlignment="0" applyProtection="0"/>
    <xf numFmtId="0" fontId="27" fillId="30" borderId="0" applyNumberFormat="0" applyBorder="0" applyAlignment="0" applyProtection="0"/>
    <xf numFmtId="0" fontId="27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44" fillId="49" borderId="0" applyNumberFormat="0" applyBorder="0" applyAlignment="0" applyProtection="0"/>
    <xf numFmtId="0" fontId="27" fillId="15" borderId="0" applyNumberFormat="0" applyBorder="0" applyAlignment="0" applyProtection="0"/>
    <xf numFmtId="0" fontId="27" fillId="49" borderId="0" applyNumberFormat="0" applyBorder="0" applyAlignment="0" applyProtection="0"/>
    <xf numFmtId="0" fontId="44" fillId="47" borderId="0" applyNumberFormat="0" applyBorder="0" applyAlignment="0" applyProtection="0"/>
    <xf numFmtId="0" fontId="44" fillId="42" borderId="0" applyNumberFormat="0" applyBorder="0" applyAlignment="0" applyProtection="0"/>
    <xf numFmtId="0" fontId="44" fillId="44" borderId="0" applyNumberFormat="0" applyBorder="0" applyAlignment="0" applyProtection="0"/>
    <xf numFmtId="0" fontId="27" fillId="27" borderId="0" applyNumberFormat="0" applyBorder="0" applyAlignment="0" applyProtection="0"/>
    <xf numFmtId="0" fontId="27" fillId="50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34" fillId="51" borderId="0" applyNumberFormat="0" applyBorder="0" applyAlignment="0" applyProtection="0"/>
    <xf numFmtId="0" fontId="3" fillId="52" borderId="16" applyNumberFormat="0" applyAlignment="0" applyProtection="0"/>
    <xf numFmtId="0" fontId="38" fillId="40" borderId="22" applyNumberFormat="0" applyAlignment="0" applyProtection="0"/>
    <xf numFmtId="0" fontId="58" fillId="40" borderId="16" applyNumberFormat="0" applyAlignment="0" applyProtection="0"/>
    <xf numFmtId="0" fontId="21" fillId="12" borderId="16" applyNumberFormat="0" applyAlignment="0" applyProtection="0"/>
    <xf numFmtId="0" fontId="21" fillId="40" borderId="16" applyNumberFormat="0" applyAlignment="0" applyProtection="0"/>
    <xf numFmtId="0" fontId="40" fillId="53" borderId="23" applyNumberFormat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" fillId="0" borderId="0" applyFont="0" applyFill="0" applyBorder="0" applyAlignment="0" applyProtection="0">
      <alignment vertical="top"/>
      <protection hidden="1"/>
    </xf>
    <xf numFmtId="4" fontId="52" fillId="0" borderId="0">
      <alignment horizontal="right" vertical="center"/>
    </xf>
    <xf numFmtId="0" fontId="42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53" fillId="0" borderId="0">
      <alignment vertical="center"/>
    </xf>
    <xf numFmtId="0" fontId="53" fillId="0" borderId="0">
      <alignment horizontal="right" vertical="center"/>
    </xf>
    <xf numFmtId="0" fontId="53" fillId="0" borderId="9">
      <alignment horizontal="right" vertical="center"/>
    </xf>
    <xf numFmtId="0" fontId="30" fillId="0" borderId="24" applyNumberFormat="0" applyFill="0" applyAlignment="0" applyProtection="0"/>
    <xf numFmtId="0" fontId="13" fillId="0" borderId="13" applyNumberFormat="0" applyFill="0" applyAlignment="0" applyProtection="0"/>
    <xf numFmtId="0" fontId="59" fillId="0" borderId="24" applyNumberFormat="0" applyFill="0" applyAlignment="0" applyProtection="0"/>
    <xf numFmtId="0" fontId="31" fillId="0" borderId="25" applyNumberFormat="0" applyFill="0" applyAlignment="0" applyProtection="0"/>
    <xf numFmtId="0" fontId="14" fillId="0" borderId="14" applyNumberFormat="0" applyFill="0" applyAlignment="0" applyProtection="0"/>
    <xf numFmtId="0" fontId="60" fillId="0" borderId="14" applyNumberFormat="0" applyFill="0" applyAlignment="0" applyProtection="0"/>
    <xf numFmtId="0" fontId="32" fillId="0" borderId="26" applyNumberFormat="0" applyFill="0" applyAlignment="0" applyProtection="0"/>
    <xf numFmtId="0" fontId="15" fillId="0" borderId="15" applyNumberFormat="0" applyFill="0" applyAlignment="0" applyProtection="0"/>
    <xf numFmtId="0" fontId="61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0" fontId="36" fillId="41" borderId="22" applyNumberFormat="0" applyAlignment="0" applyProtection="0"/>
    <xf numFmtId="0" fontId="39" fillId="0" borderId="27" applyNumberFormat="0" applyFill="0" applyAlignment="0" applyProtection="0"/>
    <xf numFmtId="0" fontId="35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2" fillId="0" borderId="0"/>
    <xf numFmtId="0" fontId="66" fillId="0" borderId="0"/>
    <xf numFmtId="0" fontId="3" fillId="0" borderId="0"/>
    <xf numFmtId="0" fontId="2" fillId="0" borderId="0"/>
    <xf numFmtId="0" fontId="3" fillId="0" borderId="0"/>
    <xf numFmtId="0" fontId="67" fillId="0" borderId="0"/>
    <xf numFmtId="0" fontId="49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14" borderId="20" applyNumberFormat="0" applyFont="0" applyAlignment="0" applyProtection="0"/>
    <xf numFmtId="0" fontId="3" fillId="43" borderId="28" applyNumberFormat="0" applyFont="0" applyAlignment="0" applyProtection="0"/>
    <xf numFmtId="0" fontId="2" fillId="14" borderId="20" applyNumberFormat="0" applyFont="0" applyAlignment="0" applyProtection="0"/>
    <xf numFmtId="0" fontId="68" fillId="40" borderId="17" applyNumberFormat="0" applyAlignment="0" applyProtection="0"/>
    <xf numFmtId="0" fontId="37" fillId="40" borderId="29" applyNumberFormat="0" applyAlignment="0" applyProtection="0"/>
    <xf numFmtId="0" fontId="69" fillId="40" borderId="17" applyNumberFormat="0" applyAlignment="0" applyProtection="0"/>
    <xf numFmtId="0" fontId="20" fillId="12" borderId="17" applyNumberFormat="0" applyAlignment="0" applyProtection="0"/>
    <xf numFmtId="0" fontId="20" fillId="40" borderId="17" applyNumberForma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0" fillId="0" borderId="0" applyFont="0" applyFill="0" applyBorder="0" applyAlignment="0" applyProtection="0"/>
    <xf numFmtId="4" fontId="56" fillId="55" borderId="0" applyNumberFormat="0" applyProtection="0">
      <alignment horizontal="left" vertical="center" indent="1"/>
    </xf>
    <xf numFmtId="0" fontId="52" fillId="0" borderId="0">
      <alignment horizontal="left"/>
    </xf>
    <xf numFmtId="6" fontId="52" fillId="0" borderId="0">
      <alignment horizontal="right"/>
    </xf>
    <xf numFmtId="3" fontId="52" fillId="0" borderId="0">
      <alignment horizontal="right"/>
    </xf>
    <xf numFmtId="9" fontId="52" fillId="0" borderId="0">
      <alignment horizontal="right"/>
    </xf>
    <xf numFmtId="0" fontId="57" fillId="56" borderId="0" applyProtection="0">
      <alignment horizontal="left"/>
    </xf>
    <xf numFmtId="0" fontId="57" fillId="56" borderId="0">
      <alignment horizontal="right"/>
    </xf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26" fillId="0" borderId="21" applyNumberFormat="0" applyFill="0" applyAlignment="0" applyProtection="0"/>
    <xf numFmtId="0" fontId="26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8" fillId="0" borderId="0">
      <alignment vertical="center"/>
    </xf>
    <xf numFmtId="0" fontId="65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>
      <alignment vertical="center"/>
    </xf>
    <xf numFmtId="0" fontId="71" fillId="0" borderId="0">
      <alignment vertical="center"/>
    </xf>
    <xf numFmtId="0" fontId="65" fillId="0" borderId="0"/>
    <xf numFmtId="0" fontId="47" fillId="0" borderId="0">
      <alignment vertical="center"/>
    </xf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/>
    <xf numFmtId="0" fontId="1" fillId="14" borderId="2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14" borderId="20" applyNumberFormat="0" applyFont="0" applyAlignment="0" applyProtection="0"/>
  </cellStyleXfs>
  <cellXfs count="97">
    <xf numFmtId="0" fontId="0" fillId="0" borderId="0" xfId="0"/>
    <xf numFmtId="0" fontId="0" fillId="4" borderId="0" xfId="0" applyFill="1"/>
    <xf numFmtId="49" fontId="5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0" fontId="0" fillId="0" borderId="0" xfId="0" applyFill="1"/>
    <xf numFmtId="49" fontId="5" fillId="5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6" fillId="3" borderId="0" xfId="0" applyFont="1" applyFill="1" applyBorder="1" applyAlignment="1">
      <alignment horizontal="left" wrapText="1"/>
    </xf>
    <xf numFmtId="10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0" fontId="0" fillId="0" borderId="0" xfId="0" applyFill="1" applyBorder="1"/>
    <xf numFmtId="1" fontId="0" fillId="0" borderId="0" xfId="0" applyNumberFormat="1" applyFill="1"/>
    <xf numFmtId="10" fontId="0" fillId="0" borderId="0" xfId="0" applyNumberFormat="1" applyFill="1"/>
    <xf numFmtId="2" fontId="0" fillId="0" borderId="0" xfId="0" applyNumberFormat="1" applyFill="1"/>
    <xf numFmtId="49" fontId="4" fillId="7" borderId="1" xfId="1" applyNumberFormat="1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left" wrapText="1"/>
    </xf>
    <xf numFmtId="164" fontId="9" fillId="0" borderId="1" xfId="1" applyNumberFormat="1" applyFont="1" applyFill="1" applyBorder="1" applyAlignment="1">
      <alignment horizontal="left" wrapText="1"/>
    </xf>
    <xf numFmtId="0" fontId="9" fillId="0" borderId="1" xfId="1" applyNumberFormat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1" xfId="1" applyNumberFormat="1" applyFont="1" applyFill="1" applyBorder="1" applyAlignment="1">
      <alignment horizontal="left"/>
    </xf>
    <xf numFmtId="49" fontId="9" fillId="0" borderId="1" xfId="1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9" fontId="9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2" fontId="6" fillId="0" borderId="31" xfId="0" applyNumberFormat="1" applyFont="1" applyFill="1" applyBorder="1" applyAlignment="1">
      <alignment horizontal="left"/>
    </xf>
    <xf numFmtId="0" fontId="0" fillId="0" borderId="0" xfId="0"/>
    <xf numFmtId="0" fontId="0" fillId="4" borderId="0" xfId="0" applyFill="1" applyBorder="1" applyAlignment="1">
      <alignment horizontal="center"/>
    </xf>
    <xf numFmtId="0" fontId="73" fillId="4" borderId="0" xfId="0" applyFont="1" applyFill="1" applyBorder="1" applyAlignment="1"/>
    <xf numFmtId="9" fontId="0" fillId="4" borderId="0" xfId="0" applyNumberFormat="1" applyFill="1"/>
    <xf numFmtId="0" fontId="10" fillId="4" borderId="0" xfId="0" applyFont="1" applyFill="1"/>
    <xf numFmtId="0" fontId="10" fillId="0" borderId="0" xfId="0" applyFont="1"/>
    <xf numFmtId="0" fontId="0" fillId="4" borderId="0" xfId="0" applyFill="1" applyBorder="1"/>
    <xf numFmtId="1" fontId="0" fillId="0" borderId="0" xfId="0" applyNumberFormat="1" applyFill="1" applyBorder="1"/>
    <xf numFmtId="0" fontId="0" fillId="0" borderId="0" xfId="0" applyFont="1" applyFill="1" applyBorder="1"/>
    <xf numFmtId="0" fontId="9" fillId="0" borderId="0" xfId="1" applyNumberFormat="1" applyFont="1" applyFill="1" applyBorder="1" applyAlignment="1">
      <alignment horizontal="left"/>
    </xf>
    <xf numFmtId="10" fontId="0" fillId="0" borderId="0" xfId="0" applyNumberFormat="1" applyFill="1" applyBorder="1"/>
    <xf numFmtId="0" fontId="6" fillId="0" borderId="0" xfId="0" applyNumberFormat="1" applyFont="1" applyFill="1" applyBorder="1" applyAlignment="1">
      <alignment horizontal="left"/>
    </xf>
    <xf numFmtId="0" fontId="11" fillId="4" borderId="0" xfId="2" applyFont="1" applyFill="1" applyBorder="1" applyAlignment="1">
      <alignment vertical="center"/>
    </xf>
    <xf numFmtId="0" fontId="3" fillId="57" borderId="32" xfId="2" applyFont="1" applyFill="1" applyBorder="1" applyAlignment="1">
      <alignment horizontal="center" vertical="center"/>
    </xf>
    <xf numFmtId="0" fontId="3" fillId="57" borderId="32" xfId="2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4" fillId="6" borderId="32" xfId="2" applyFont="1" applyFill="1" applyBorder="1" applyAlignment="1">
      <alignment horizontal="center" vertical="center" wrapText="1"/>
    </xf>
    <xf numFmtId="0" fontId="78" fillId="4" borderId="0" xfId="0" applyFont="1" applyFill="1"/>
    <xf numFmtId="0" fontId="78" fillId="0" borderId="0" xfId="0" applyFont="1" applyFill="1"/>
    <xf numFmtId="0" fontId="78" fillId="0" borderId="0" xfId="0" applyFont="1"/>
    <xf numFmtId="0" fontId="79" fillId="0" borderId="33" xfId="0" applyFont="1" applyFill="1" applyBorder="1"/>
    <xf numFmtId="0" fontId="79" fillId="0" borderId="33" xfId="0" applyFont="1" applyFill="1" applyBorder="1" applyAlignment="1">
      <alignment wrapText="1"/>
    </xf>
    <xf numFmtId="0" fontId="78" fillId="0" borderId="33" xfId="0" applyFont="1" applyFill="1" applyBorder="1"/>
    <xf numFmtId="0" fontId="4" fillId="6" borderId="3" xfId="0" applyFont="1" applyFill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6" borderId="32" xfId="0" applyFont="1" applyFill="1" applyBorder="1" applyAlignment="1">
      <alignment horizontal="center" wrapText="1"/>
    </xf>
    <xf numFmtId="0" fontId="4" fillId="6" borderId="32" xfId="0" applyFont="1" applyFill="1" applyBorder="1" applyAlignment="1">
      <alignment horizontal="center" wrapText="1"/>
    </xf>
    <xf numFmtId="171" fontId="0" fillId="4" borderId="32" xfId="0" applyNumberFormat="1" applyFont="1" applyFill="1" applyBorder="1" applyAlignment="1">
      <alignment horizontal="center"/>
    </xf>
    <xf numFmtId="0" fontId="0" fillId="4" borderId="32" xfId="0" quotePrefix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3" fillId="6" borderId="32" xfId="2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0" xfId="0" applyFont="1" applyBorder="1"/>
    <xf numFmtId="49" fontId="5" fillId="2" borderId="3" xfId="0" applyNumberFormat="1" applyFont="1" applyFill="1" applyBorder="1" applyAlignment="1">
      <alignment horizontal="center" wrapText="1"/>
    </xf>
    <xf numFmtId="0" fontId="9" fillId="0" borderId="3" xfId="1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center" wrapText="1"/>
    </xf>
    <xf numFmtId="0" fontId="9" fillId="0" borderId="4" xfId="1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0" fontId="9" fillId="0" borderId="4" xfId="0" applyNumberFormat="1" applyFont="1" applyFill="1" applyBorder="1" applyAlignment="1">
      <alignment horizontal="left"/>
    </xf>
    <xf numFmtId="171" fontId="0" fillId="0" borderId="0" xfId="0" applyNumberFormat="1" applyFill="1" applyBorder="1"/>
    <xf numFmtId="171" fontId="0" fillId="0" borderId="0" xfId="0" applyNumberFormat="1" applyFill="1"/>
    <xf numFmtId="49" fontId="5" fillId="2" borderId="32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center" wrapText="1"/>
    </xf>
    <xf numFmtId="49" fontId="5" fillId="2" borderId="31" xfId="0" applyNumberFormat="1" applyFont="1" applyFill="1" applyBorder="1" applyAlignment="1">
      <alignment horizontal="center" wrapText="1"/>
    </xf>
    <xf numFmtId="171" fontId="5" fillId="2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left" wrapText="1"/>
    </xf>
    <xf numFmtId="49" fontId="9" fillId="0" borderId="32" xfId="1" applyNumberFormat="1" applyFont="1" applyFill="1" applyBorder="1" applyAlignment="1">
      <alignment horizontal="left" wrapText="1"/>
    </xf>
    <xf numFmtId="2" fontId="5" fillId="2" borderId="32" xfId="0" applyNumberFormat="1" applyFont="1" applyFill="1" applyBorder="1" applyAlignment="1">
      <alignment horizontal="center" wrapText="1"/>
    </xf>
    <xf numFmtId="2" fontId="9" fillId="0" borderId="32" xfId="1" applyNumberFormat="1" applyFont="1" applyFill="1" applyBorder="1" applyAlignment="1">
      <alignment horizontal="left"/>
    </xf>
    <xf numFmtId="2" fontId="6" fillId="0" borderId="32" xfId="0" applyNumberFormat="1" applyFont="1" applyFill="1" applyBorder="1" applyAlignment="1">
      <alignment horizontal="left"/>
    </xf>
    <xf numFmtId="2" fontId="9" fillId="0" borderId="0" xfId="1" applyNumberFormat="1" applyFont="1" applyFill="1" applyBorder="1" applyAlignment="1">
      <alignment horizontal="left"/>
    </xf>
    <xf numFmtId="0" fontId="77" fillId="0" borderId="33" xfId="0" applyFont="1" applyFill="1" applyBorder="1" applyAlignment="1">
      <alignment horizontal="center"/>
    </xf>
    <xf numFmtId="0" fontId="77" fillId="0" borderId="33" xfId="0" applyFont="1" applyFill="1" applyBorder="1" applyAlignment="1">
      <alignment horizontal="center" wrapText="1"/>
    </xf>
    <xf numFmtId="0" fontId="76" fillId="0" borderId="33" xfId="0" applyFont="1" applyFill="1" applyBorder="1" applyAlignment="1">
      <alignment horizontal="center"/>
    </xf>
    <xf numFmtId="0" fontId="74" fillId="0" borderId="6" xfId="172" applyFont="1" applyBorder="1" applyAlignment="1">
      <alignment horizontal="left" wrapText="1"/>
    </xf>
    <xf numFmtId="0" fontId="74" fillId="0" borderId="2" xfId="172" applyFont="1" applyBorder="1" applyAlignment="1">
      <alignment horizontal="left" wrapText="1"/>
    </xf>
    <xf numFmtId="0" fontId="74" fillId="0" borderId="5" xfId="172" applyFont="1" applyBorder="1" applyAlignment="1">
      <alignment horizontal="left" wrapText="1"/>
    </xf>
    <xf numFmtId="0" fontId="7" fillId="5" borderId="8" xfId="172" applyFont="1" applyFill="1" applyBorder="1" applyAlignment="1">
      <alignment horizontal="center" vertical="center" wrapText="1"/>
    </xf>
    <xf numFmtId="0" fontId="7" fillId="5" borderId="12" xfId="172" applyFont="1" applyFill="1" applyBorder="1" applyAlignment="1">
      <alignment horizontal="center" vertical="center" wrapText="1"/>
    </xf>
    <xf numFmtId="0" fontId="7" fillId="5" borderId="7" xfId="172" applyFont="1" applyFill="1" applyBorder="1" applyAlignment="1">
      <alignment horizontal="center" vertical="center" wrapText="1"/>
    </xf>
  </cellXfs>
  <cellStyles count="302">
    <cellStyle name="_x000a_386grabber=M" xfId="44"/>
    <cellStyle name="20% - Accent1" xfId="20" builtinId="30" customBuiltin="1"/>
    <cellStyle name="20% - Accent1 2" xfId="45"/>
    <cellStyle name="20% - Accent1 3" xfId="46"/>
    <cellStyle name="20% - Accent1 4" xfId="47"/>
    <cellStyle name="20% - Accent1 5" xfId="287"/>
    <cellStyle name="20% - Accent2" xfId="24" builtinId="34" customBuiltin="1"/>
    <cellStyle name="20% - Accent2 2" xfId="48"/>
    <cellStyle name="20% - Accent2 3" xfId="49"/>
    <cellStyle name="20% - Accent2 4" xfId="50"/>
    <cellStyle name="20% - Accent2 5" xfId="289"/>
    <cellStyle name="20% - Accent3" xfId="28" builtinId="38" customBuiltin="1"/>
    <cellStyle name="20% - Accent3 2" xfId="51"/>
    <cellStyle name="20% - Accent3 3" xfId="52"/>
    <cellStyle name="20% - Accent3 4" xfId="53"/>
    <cellStyle name="20% - Accent3 5" xfId="291"/>
    <cellStyle name="20% - Accent4" xfId="32" builtinId="42" customBuiltin="1"/>
    <cellStyle name="20% - Accent4 2" xfId="54"/>
    <cellStyle name="20% - Accent4 3" xfId="55"/>
    <cellStyle name="20% - Accent4 4" xfId="56"/>
    <cellStyle name="20% - Accent4 5" xfId="293"/>
    <cellStyle name="20% - Accent5" xfId="36" builtinId="46" customBuiltin="1"/>
    <cellStyle name="20% - Accent5 2" xfId="57"/>
    <cellStyle name="20% - Accent5 3" xfId="295"/>
    <cellStyle name="20% - Accent6" xfId="40" builtinId="50" customBuiltin="1"/>
    <cellStyle name="20% - Accent6 2" xfId="58"/>
    <cellStyle name="20% - Accent6 3" xfId="297"/>
    <cellStyle name="40% - Accent1" xfId="21" builtinId="31" customBuiltin="1"/>
    <cellStyle name="40% - Accent1 2" xfId="59"/>
    <cellStyle name="40% - Accent1 3" xfId="60"/>
    <cellStyle name="40% - Accent1 4" xfId="61"/>
    <cellStyle name="40% - Accent1 5" xfId="288"/>
    <cellStyle name="40% - Accent2" xfId="25" builtinId="35" customBuiltin="1"/>
    <cellStyle name="40% - Accent2 2" xfId="62"/>
    <cellStyle name="40% - Accent2 3" xfId="290"/>
    <cellStyle name="40% - Accent3" xfId="29" builtinId="39" customBuiltin="1"/>
    <cellStyle name="40% - Accent3 2" xfId="63"/>
    <cellStyle name="40% - Accent3 3" xfId="64"/>
    <cellStyle name="40% - Accent3 4" xfId="65"/>
    <cellStyle name="40% - Accent3 5" xfId="292"/>
    <cellStyle name="40% - Accent4" xfId="33" builtinId="43" customBuiltin="1"/>
    <cellStyle name="40% - Accent4 2" xfId="66"/>
    <cellStyle name="40% - Accent4 3" xfId="67"/>
    <cellStyle name="40% - Accent4 4" xfId="68"/>
    <cellStyle name="40% - Accent4 5" xfId="294"/>
    <cellStyle name="40% - Accent5" xfId="37" builtinId="47" customBuiltin="1"/>
    <cellStyle name="40% - Accent5 2" xfId="69"/>
    <cellStyle name="40% - Accent5 3" xfId="296"/>
    <cellStyle name="40% - Accent6" xfId="41" builtinId="51" customBuiltin="1"/>
    <cellStyle name="40% - Accent6 2" xfId="70"/>
    <cellStyle name="40% - Accent6 3" xfId="71"/>
    <cellStyle name="40% - Accent6 4" xfId="72"/>
    <cellStyle name="40% - Accent6 5" xfId="298"/>
    <cellStyle name="60% - Accent1" xfId="22" builtinId="32" customBuiltin="1"/>
    <cellStyle name="60% - Accent1 2" xfId="73"/>
    <cellStyle name="60% - Accent1 3" xfId="74"/>
    <cellStyle name="60% - Accent1 4" xfId="75"/>
    <cellStyle name="60% - Accent2" xfId="26" builtinId="36" customBuiltin="1"/>
    <cellStyle name="60% - Accent2 2" xfId="76"/>
    <cellStyle name="60% - Accent3" xfId="30" builtinId="40" customBuiltin="1"/>
    <cellStyle name="60% - Accent3 2" xfId="77"/>
    <cellStyle name="60% - Accent3 3" xfId="78"/>
    <cellStyle name="60% - Accent3 4" xfId="79"/>
    <cellStyle name="60% - Accent4" xfId="34" builtinId="44" customBuiltin="1"/>
    <cellStyle name="60% - Accent4 2" xfId="80"/>
    <cellStyle name="60% - Accent4 3" xfId="81"/>
    <cellStyle name="60% - Accent4 4" xfId="82"/>
    <cellStyle name="60% - Accent5" xfId="38" builtinId="48" customBuiltin="1"/>
    <cellStyle name="60% - Accent5 2" xfId="83"/>
    <cellStyle name="60% - Accent6" xfId="42" builtinId="52" customBuiltin="1"/>
    <cellStyle name="60% - Accent6 2" xfId="84"/>
    <cellStyle name="60% - Accent6 3" xfId="85"/>
    <cellStyle name="60% - Accent6 4" xfId="86"/>
    <cellStyle name="Accent1" xfId="19" builtinId="29" customBuiltin="1"/>
    <cellStyle name="Accent1 2" xfId="87"/>
    <cellStyle name="Accent1 3" xfId="88"/>
    <cellStyle name="Accent1 4" xfId="89"/>
    <cellStyle name="Accent2" xfId="23" builtinId="33" customBuiltin="1"/>
    <cellStyle name="Accent2 2" xfId="90"/>
    <cellStyle name="Accent3" xfId="27" builtinId="37" customBuiltin="1"/>
    <cellStyle name="Accent3 2" xfId="91"/>
    <cellStyle name="Accent4" xfId="31" builtinId="41" customBuiltin="1"/>
    <cellStyle name="Accent4 2" xfId="92"/>
    <cellStyle name="Accent4 3" xfId="93"/>
    <cellStyle name="Accent4 4" xfId="94"/>
    <cellStyle name="Accent5" xfId="35" builtinId="45" customBuiltin="1"/>
    <cellStyle name="Accent5 2" xfId="95"/>
    <cellStyle name="Accent6" xfId="39" builtinId="49" customBuiltin="1"/>
    <cellStyle name="Accent6 2" xfId="96"/>
    <cellStyle name="Bad" xfId="9" builtinId="27" customBuiltin="1"/>
    <cellStyle name="Bad 2" xfId="97"/>
    <cellStyle name="Calculation" xfId="13" builtinId="22" customBuiltin="1"/>
    <cellStyle name="Calculation 2" xfId="98"/>
    <cellStyle name="Calculation 2 2" xfId="99"/>
    <cellStyle name="Calculation 3" xfId="100"/>
    <cellStyle name="Calculation 4" xfId="101"/>
    <cellStyle name="Calculation 5" xfId="102"/>
    <cellStyle name="Check Cell" xfId="15" builtinId="23" customBuiltin="1"/>
    <cellStyle name="Check Cell 2" xfId="103"/>
    <cellStyle name="Comma 2" xfId="104"/>
    <cellStyle name="Comma 2 2" xfId="105"/>
    <cellStyle name="Comma 2 2 2" xfId="106"/>
    <cellStyle name="Comma 2 2 2 2" xfId="107"/>
    <cellStyle name="Comma 2 2 3" xfId="108"/>
    <cellStyle name="Comma 2 3" xfId="109"/>
    <cellStyle name="Comma 2 3 2" xfId="110"/>
    <cellStyle name="Comma 2 4" xfId="111"/>
    <cellStyle name="Comma 2 5" xfId="112"/>
    <cellStyle name="Comma 3" xfId="113"/>
    <cellStyle name="Comma 4" xfId="114"/>
    <cellStyle name="ContentsHyperlink" xfId="115"/>
    <cellStyle name="Currency 2" xfId="116"/>
    <cellStyle name="Currency 2 2" xfId="117"/>
    <cellStyle name="Currency 2 2 2" xfId="118"/>
    <cellStyle name="Currency 2 2 2 2" xfId="119"/>
    <cellStyle name="Currency 2 2 3" xfId="120"/>
    <cellStyle name="Currency 2 3" xfId="121"/>
    <cellStyle name="Currency 2 3 2" xfId="122"/>
    <cellStyle name="Currency 2 4" xfId="123"/>
    <cellStyle name="Currency Style" xfId="124"/>
    <cellStyle name="detail #" xfId="125"/>
    <cellStyle name="Explanatory Text" xfId="17" builtinId="53" customBuiltin="1"/>
    <cellStyle name="Explanatory Text 2" xfId="126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Good" xfId="8" builtinId="26" customBuiltin="1"/>
    <cellStyle name="Good 2" xfId="127"/>
    <cellStyle name="Header L" xfId="128"/>
    <cellStyle name="Header R" xfId="129"/>
    <cellStyle name="Header R Border" xfId="130"/>
    <cellStyle name="Heading 1" xfId="4" builtinId="16" customBuiltin="1"/>
    <cellStyle name="Heading 1 2" xfId="131"/>
    <cellStyle name="Heading 1 3" xfId="132"/>
    <cellStyle name="Heading 1 4" xfId="133"/>
    <cellStyle name="Heading 2" xfId="5" builtinId="17" customBuiltin="1"/>
    <cellStyle name="Heading 2 2" xfId="134"/>
    <cellStyle name="Heading 2 3" xfId="135"/>
    <cellStyle name="Heading 2 4" xfId="136"/>
    <cellStyle name="Heading 3" xfId="6" builtinId="18" customBuiltin="1"/>
    <cellStyle name="Heading 3 2" xfId="137"/>
    <cellStyle name="Heading 3 3" xfId="138"/>
    <cellStyle name="Heading 3 4" xfId="139"/>
    <cellStyle name="Heading 4" xfId="7" builtinId="19" customBuiltin="1"/>
    <cellStyle name="Heading 4 2" xfId="140"/>
    <cellStyle name="Heading 4 3" xfId="141"/>
    <cellStyle name="Heading 4 4" xfId="142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 2" xfId="143"/>
    <cellStyle name="Hyperlink 2 2" xfId="144"/>
    <cellStyle name="Hyperlink 2 3" xfId="145"/>
    <cellStyle name="Hyperlink 3" xfId="146"/>
    <cellStyle name="Hyperlink 4" xfId="147"/>
    <cellStyle name="Input" xfId="11" builtinId="20" customBuiltin="1"/>
    <cellStyle name="Input 2" xfId="148"/>
    <cellStyle name="Linked Cell" xfId="14" builtinId="24" customBuiltin="1"/>
    <cellStyle name="Linked Cell 2" xfId="149"/>
    <cellStyle name="Neutral" xfId="10" builtinId="28" customBuiltin="1"/>
    <cellStyle name="Neutral 2" xfId="150"/>
    <cellStyle name="Normal" xfId="0" builtinId="0"/>
    <cellStyle name="Normal 1" xfId="151"/>
    <cellStyle name="Normal 10" xfId="152"/>
    <cellStyle name="Normal 10 2" xfId="153"/>
    <cellStyle name="Normal 10 2 2" xfId="154"/>
    <cellStyle name="Normal 10 3" xfId="155"/>
    <cellStyle name="Normal 10 4" xfId="156"/>
    <cellStyle name="Normal 10 5" xfId="299"/>
    <cellStyle name="Normal 11" xfId="157"/>
    <cellStyle name="Normal 11 2" xfId="158"/>
    <cellStyle name="Normal 11 2 2" xfId="159"/>
    <cellStyle name="Normal 11 3" xfId="160"/>
    <cellStyle name="Normal 12" xfId="161"/>
    <cellStyle name="Normal 12 2" xfId="162"/>
    <cellStyle name="Normal 12 2 2" xfId="163"/>
    <cellStyle name="Normal 12 3" xfId="164"/>
    <cellStyle name="Normal 13" xfId="165"/>
    <cellStyle name="Normal 14" xfId="166"/>
    <cellStyle name="Normal 15" xfId="167"/>
    <cellStyle name="Normal 16" xfId="168"/>
    <cellStyle name="Normal 17" xfId="169"/>
    <cellStyle name="Normal 18" xfId="170"/>
    <cellStyle name="Normal 19" xfId="171"/>
    <cellStyle name="Normal 2" xfId="2"/>
    <cellStyle name="Normal 2 2" xfId="172"/>
    <cellStyle name="Normal 2 2 2" xfId="173"/>
    <cellStyle name="Normal 2 2 3" xfId="174"/>
    <cellStyle name="Normal 2 2 3 2" xfId="175"/>
    <cellStyle name="Normal 2 2 4" xfId="176"/>
    <cellStyle name="Normal 2 3" xfId="177"/>
    <cellStyle name="Normal 2 3 2" xfId="178"/>
    <cellStyle name="Normal 2 3 2 2" xfId="179"/>
    <cellStyle name="Normal 2 3 3" xfId="180"/>
    <cellStyle name="Normal 2 3 4" xfId="181"/>
    <cellStyle name="Normal 2 4" xfId="182"/>
    <cellStyle name="Normal 2 5" xfId="183"/>
    <cellStyle name="Normal 20" xfId="184"/>
    <cellStyle name="Normal 21" xfId="185"/>
    <cellStyle name="Normal 22" xfId="43"/>
    <cellStyle name="Normal 23" xfId="285"/>
    <cellStyle name="Normal 3" xfId="1"/>
    <cellStyle name="Normal 3 10" xfId="187"/>
    <cellStyle name="Normal 3 2" xfId="188"/>
    <cellStyle name="Normal 3 2 2" xfId="189"/>
    <cellStyle name="Normal 3 2 3" xfId="190"/>
    <cellStyle name="Normal 3 3" xfId="191"/>
    <cellStyle name="Normal 3 3 2" xfId="192"/>
    <cellStyle name="Normal 3 4" xfId="193"/>
    <cellStyle name="Normal 3 5" xfId="194"/>
    <cellStyle name="Normal 3 6" xfId="186"/>
    <cellStyle name="Normal 3 7" xfId="300"/>
    <cellStyle name="Normal 3_Telephony Test Reporting Templatev2(TGP)" xfId="195"/>
    <cellStyle name="Normal 4" xfId="196"/>
    <cellStyle name="Normal 4 2" xfId="197"/>
    <cellStyle name="Normal 4 2 2" xfId="198"/>
    <cellStyle name="Normal 4 2 2 2" xfId="199"/>
    <cellStyle name="Normal 4 2 3" xfId="200"/>
    <cellStyle name="Normal 4 2 3 2" xfId="201"/>
    <cellStyle name="Normal 4 2 4" xfId="202"/>
    <cellStyle name="Normal 4 2 5" xfId="203"/>
    <cellStyle name="Normal 4 2_ENERGY STAR Certified Product Data" xfId="204"/>
    <cellStyle name="Normal 4 3" xfId="205"/>
    <cellStyle name="Normal 5" xfId="206"/>
    <cellStyle name="Normal 5 2" xfId="207"/>
    <cellStyle name="Normal 5 3" xfId="208"/>
    <cellStyle name="Normal 6" xfId="209"/>
    <cellStyle name="Normal 6 2" xfId="210"/>
    <cellStyle name="Normal 6 2 2" xfId="211"/>
    <cellStyle name="Normal 6 3" xfId="212"/>
    <cellStyle name="Normal 7" xfId="213"/>
    <cellStyle name="Normal 7 2" xfId="214"/>
    <cellStyle name="Normal 7 2 2" xfId="215"/>
    <cellStyle name="Normal 7 3" xfId="216"/>
    <cellStyle name="Normal 7 4" xfId="217"/>
    <cellStyle name="Normal 8" xfId="218"/>
    <cellStyle name="Normal 8 2" xfId="219"/>
    <cellStyle name="Normal 8 2 2" xfId="220"/>
    <cellStyle name="Normal 8 3" xfId="221"/>
    <cellStyle name="Normal 8 4" xfId="222"/>
    <cellStyle name="Normal 9" xfId="223"/>
    <cellStyle name="Normal 9 2" xfId="224"/>
    <cellStyle name="Normal 9 2 2" xfId="225"/>
    <cellStyle name="Normal 9 3" xfId="226"/>
    <cellStyle name="Note 2" xfId="227"/>
    <cellStyle name="Note 2 2" xfId="228"/>
    <cellStyle name="Note 2 3" xfId="229"/>
    <cellStyle name="Note 2 4" xfId="301"/>
    <cellStyle name="Note 3" xfId="286"/>
    <cellStyle name="Output" xfId="12" builtinId="21" customBuiltin="1"/>
    <cellStyle name="Output 2" xfId="230"/>
    <cellStyle name="Output 2 2" xfId="231"/>
    <cellStyle name="Output 3" xfId="232"/>
    <cellStyle name="Output 4" xfId="233"/>
    <cellStyle name="Output 5" xfId="234"/>
    <cellStyle name="Percent 2" xfId="235"/>
    <cellStyle name="Percent 2 2" xfId="236"/>
    <cellStyle name="Percent 2 2 2" xfId="237"/>
    <cellStyle name="Percent 2 2 2 2" xfId="238"/>
    <cellStyle name="Percent 2 2 3" xfId="239"/>
    <cellStyle name="Percent 2 3" xfId="240"/>
    <cellStyle name="Percent 2 3 2" xfId="241"/>
    <cellStyle name="Percent 2 4" xfId="242"/>
    <cellStyle name="Percent 2 5" xfId="243"/>
    <cellStyle name="Percent 3" xfId="244"/>
    <cellStyle name="SAPBEXchaText" xfId="245"/>
    <cellStyle name="Table Entry L" xfId="246"/>
    <cellStyle name="Table Entry R ($0)" xfId="247"/>
    <cellStyle name="Table Entry R (n0)" xfId="248"/>
    <cellStyle name="Table Entry R (p0)" xfId="249"/>
    <cellStyle name="Table Header L" xfId="250"/>
    <cellStyle name="Table Header R" xfId="251"/>
    <cellStyle name="Title" xfId="3" builtinId="15" customBuiltin="1"/>
    <cellStyle name="Title 2" xfId="252"/>
    <cellStyle name="Title 3" xfId="253"/>
    <cellStyle name="Title 4" xfId="254"/>
    <cellStyle name="Total" xfId="18" builtinId="25" customBuiltin="1"/>
    <cellStyle name="Total 2" xfId="255"/>
    <cellStyle name="Total 3" xfId="256"/>
    <cellStyle name="Total 4" xfId="257"/>
    <cellStyle name="Warning Text" xfId="16" builtinId="11" customBuiltin="1"/>
    <cellStyle name="Warning Text 2" xfId="258"/>
    <cellStyle name="표준 10" xfId="259"/>
    <cellStyle name="표준 2" xfId="260"/>
    <cellStyle name="표준 3" xfId="261"/>
    <cellStyle name="표준 3 2" xfId="262"/>
    <cellStyle name="표준 3 2 2" xfId="263"/>
    <cellStyle name="표준 3 2 2 2" xfId="264"/>
    <cellStyle name="표준 3 2 3" xfId="265"/>
    <cellStyle name="표준 3 3" xfId="266"/>
    <cellStyle name="표준 3 3 2" xfId="267"/>
    <cellStyle name="표준 3 4" xfId="268"/>
    <cellStyle name="표준 8" xfId="269"/>
    <cellStyle name="一般 2 2" xfId="270"/>
    <cellStyle name="標準 2" xfId="271"/>
    <cellStyle name="標準_ENERGY STAR Register FORM (TVs V4.0)_LCD_20101203" xfId="272"/>
  </cellStyles>
  <dxfs count="0"/>
  <tableStyles count="0" defaultTableStyle="TableStyleMedium2" defaultPivotStyle="PivotStyleLight16"/>
  <colors>
    <mruColors>
      <color rgb="FFFF99FF"/>
      <color rgb="FFFF6600"/>
      <color rgb="FF6D474C"/>
      <color rgb="FFF555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 Monitors</a:t>
            </a:r>
            <a:endParaRPr lang="en-US"/>
          </a:p>
        </c:rich>
      </c:tx>
      <c:layout>
        <c:manualLayout>
          <c:xMode val="edge"/>
          <c:yMode val="edge"/>
          <c:x val="0.38560716752511198"/>
          <c:y val="2.003894638540952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599183843278331E-2"/>
          <c:y val="6.0536692172737668E-2"/>
          <c:w val="0.73010896365227074"/>
          <c:h val="0.8107583328047252"/>
        </c:manualLayout>
      </c:layout>
      <c:scatterChart>
        <c:scatterStyle val="lineMarker"/>
        <c:varyColors val="0"/>
        <c:ser>
          <c:idx val="9"/>
          <c:order val="0"/>
          <c:tx>
            <c:v>Limit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Monitors!$U$24:$U$394</c:f>
              <c:numCache>
                <c:formatCode>General</c:formatCode>
                <c:ptCount val="37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223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  <c:pt idx="73">
                  <c:v>360</c:v>
                </c:pt>
                <c:pt idx="74">
                  <c:v>365</c:v>
                </c:pt>
                <c:pt idx="75">
                  <c:v>370</c:v>
                </c:pt>
                <c:pt idx="76">
                  <c:v>375</c:v>
                </c:pt>
                <c:pt idx="77">
                  <c:v>380</c:v>
                </c:pt>
                <c:pt idx="78">
                  <c:v>385</c:v>
                </c:pt>
                <c:pt idx="79">
                  <c:v>390</c:v>
                </c:pt>
                <c:pt idx="80">
                  <c:v>395</c:v>
                </c:pt>
                <c:pt idx="81">
                  <c:v>400</c:v>
                </c:pt>
                <c:pt idx="82">
                  <c:v>405</c:v>
                </c:pt>
                <c:pt idx="83">
                  <c:v>410</c:v>
                </c:pt>
                <c:pt idx="84">
                  <c:v>415</c:v>
                </c:pt>
                <c:pt idx="85">
                  <c:v>420</c:v>
                </c:pt>
                <c:pt idx="86">
                  <c:v>425</c:v>
                </c:pt>
                <c:pt idx="87">
                  <c:v>430</c:v>
                </c:pt>
                <c:pt idx="88">
                  <c:v>435</c:v>
                </c:pt>
                <c:pt idx="89">
                  <c:v>440</c:v>
                </c:pt>
                <c:pt idx="90">
                  <c:v>445</c:v>
                </c:pt>
                <c:pt idx="91">
                  <c:v>450</c:v>
                </c:pt>
                <c:pt idx="92">
                  <c:v>455</c:v>
                </c:pt>
                <c:pt idx="93">
                  <c:v>460</c:v>
                </c:pt>
                <c:pt idx="94">
                  <c:v>465</c:v>
                </c:pt>
                <c:pt idx="95">
                  <c:v>470</c:v>
                </c:pt>
                <c:pt idx="96">
                  <c:v>475</c:v>
                </c:pt>
                <c:pt idx="97">
                  <c:v>480</c:v>
                </c:pt>
                <c:pt idx="98">
                  <c:v>485</c:v>
                </c:pt>
                <c:pt idx="99">
                  <c:v>490</c:v>
                </c:pt>
                <c:pt idx="100">
                  <c:v>495</c:v>
                </c:pt>
                <c:pt idx="101">
                  <c:v>500</c:v>
                </c:pt>
                <c:pt idx="102">
                  <c:v>505</c:v>
                </c:pt>
                <c:pt idx="103">
                  <c:v>510</c:v>
                </c:pt>
                <c:pt idx="104">
                  <c:v>515</c:v>
                </c:pt>
                <c:pt idx="105">
                  <c:v>520</c:v>
                </c:pt>
                <c:pt idx="106">
                  <c:v>525</c:v>
                </c:pt>
                <c:pt idx="107">
                  <c:v>530</c:v>
                </c:pt>
                <c:pt idx="108">
                  <c:v>535</c:v>
                </c:pt>
                <c:pt idx="109">
                  <c:v>540</c:v>
                </c:pt>
                <c:pt idx="110">
                  <c:v>545</c:v>
                </c:pt>
                <c:pt idx="111">
                  <c:v>550</c:v>
                </c:pt>
                <c:pt idx="112">
                  <c:v>555</c:v>
                </c:pt>
                <c:pt idx="113">
                  <c:v>560</c:v>
                </c:pt>
                <c:pt idx="114">
                  <c:v>565</c:v>
                </c:pt>
                <c:pt idx="115">
                  <c:v>570</c:v>
                </c:pt>
                <c:pt idx="116">
                  <c:v>575</c:v>
                </c:pt>
                <c:pt idx="117">
                  <c:v>580</c:v>
                </c:pt>
                <c:pt idx="118">
                  <c:v>585</c:v>
                </c:pt>
                <c:pt idx="119">
                  <c:v>590</c:v>
                </c:pt>
                <c:pt idx="120">
                  <c:v>595</c:v>
                </c:pt>
                <c:pt idx="121">
                  <c:v>600</c:v>
                </c:pt>
                <c:pt idx="122">
                  <c:v>605</c:v>
                </c:pt>
                <c:pt idx="123">
                  <c:v>610</c:v>
                </c:pt>
                <c:pt idx="124">
                  <c:v>615</c:v>
                </c:pt>
                <c:pt idx="125">
                  <c:v>620</c:v>
                </c:pt>
                <c:pt idx="126">
                  <c:v>625</c:v>
                </c:pt>
                <c:pt idx="127">
                  <c:v>630</c:v>
                </c:pt>
                <c:pt idx="128">
                  <c:v>635</c:v>
                </c:pt>
                <c:pt idx="129">
                  <c:v>640</c:v>
                </c:pt>
                <c:pt idx="130">
                  <c:v>645</c:v>
                </c:pt>
                <c:pt idx="131">
                  <c:v>650</c:v>
                </c:pt>
                <c:pt idx="132">
                  <c:v>655</c:v>
                </c:pt>
                <c:pt idx="133">
                  <c:v>660</c:v>
                </c:pt>
                <c:pt idx="134">
                  <c:v>665</c:v>
                </c:pt>
                <c:pt idx="135">
                  <c:v>670</c:v>
                </c:pt>
                <c:pt idx="136">
                  <c:v>675</c:v>
                </c:pt>
                <c:pt idx="137">
                  <c:v>680</c:v>
                </c:pt>
                <c:pt idx="138">
                  <c:v>685</c:v>
                </c:pt>
                <c:pt idx="139">
                  <c:v>690</c:v>
                </c:pt>
                <c:pt idx="140">
                  <c:v>695</c:v>
                </c:pt>
                <c:pt idx="141">
                  <c:v>700</c:v>
                </c:pt>
                <c:pt idx="142">
                  <c:v>705</c:v>
                </c:pt>
                <c:pt idx="143">
                  <c:v>710</c:v>
                </c:pt>
                <c:pt idx="144">
                  <c:v>715</c:v>
                </c:pt>
                <c:pt idx="145">
                  <c:v>720</c:v>
                </c:pt>
                <c:pt idx="146">
                  <c:v>725</c:v>
                </c:pt>
                <c:pt idx="147">
                  <c:v>730</c:v>
                </c:pt>
                <c:pt idx="148">
                  <c:v>735</c:v>
                </c:pt>
                <c:pt idx="149">
                  <c:v>740</c:v>
                </c:pt>
                <c:pt idx="150">
                  <c:v>745</c:v>
                </c:pt>
                <c:pt idx="151">
                  <c:v>750</c:v>
                </c:pt>
                <c:pt idx="152">
                  <c:v>755</c:v>
                </c:pt>
                <c:pt idx="153">
                  <c:v>760</c:v>
                </c:pt>
                <c:pt idx="154">
                  <c:v>765</c:v>
                </c:pt>
                <c:pt idx="155">
                  <c:v>770</c:v>
                </c:pt>
                <c:pt idx="156">
                  <c:v>775</c:v>
                </c:pt>
                <c:pt idx="157">
                  <c:v>780</c:v>
                </c:pt>
                <c:pt idx="158">
                  <c:v>785</c:v>
                </c:pt>
                <c:pt idx="159">
                  <c:v>790</c:v>
                </c:pt>
                <c:pt idx="160">
                  <c:v>795</c:v>
                </c:pt>
                <c:pt idx="161">
                  <c:v>800</c:v>
                </c:pt>
                <c:pt idx="162">
                  <c:v>805</c:v>
                </c:pt>
                <c:pt idx="163">
                  <c:v>810</c:v>
                </c:pt>
                <c:pt idx="164">
                  <c:v>815</c:v>
                </c:pt>
                <c:pt idx="165">
                  <c:v>820</c:v>
                </c:pt>
                <c:pt idx="166">
                  <c:v>825</c:v>
                </c:pt>
                <c:pt idx="167">
                  <c:v>830</c:v>
                </c:pt>
                <c:pt idx="168">
                  <c:v>835</c:v>
                </c:pt>
                <c:pt idx="169">
                  <c:v>840</c:v>
                </c:pt>
                <c:pt idx="170">
                  <c:v>845</c:v>
                </c:pt>
                <c:pt idx="171">
                  <c:v>850</c:v>
                </c:pt>
                <c:pt idx="172">
                  <c:v>855</c:v>
                </c:pt>
                <c:pt idx="173">
                  <c:v>860</c:v>
                </c:pt>
                <c:pt idx="174">
                  <c:v>865</c:v>
                </c:pt>
                <c:pt idx="175">
                  <c:v>870</c:v>
                </c:pt>
                <c:pt idx="176">
                  <c:v>875</c:v>
                </c:pt>
                <c:pt idx="177">
                  <c:v>880</c:v>
                </c:pt>
                <c:pt idx="178">
                  <c:v>885</c:v>
                </c:pt>
                <c:pt idx="179">
                  <c:v>890</c:v>
                </c:pt>
                <c:pt idx="180">
                  <c:v>895</c:v>
                </c:pt>
                <c:pt idx="181">
                  <c:v>900</c:v>
                </c:pt>
                <c:pt idx="182">
                  <c:v>905</c:v>
                </c:pt>
                <c:pt idx="183">
                  <c:v>910</c:v>
                </c:pt>
                <c:pt idx="184">
                  <c:v>915</c:v>
                </c:pt>
                <c:pt idx="185">
                  <c:v>920</c:v>
                </c:pt>
                <c:pt idx="186">
                  <c:v>925</c:v>
                </c:pt>
                <c:pt idx="187">
                  <c:v>930</c:v>
                </c:pt>
                <c:pt idx="188">
                  <c:v>935</c:v>
                </c:pt>
                <c:pt idx="189">
                  <c:v>940</c:v>
                </c:pt>
                <c:pt idx="190">
                  <c:v>945</c:v>
                </c:pt>
                <c:pt idx="191">
                  <c:v>950</c:v>
                </c:pt>
                <c:pt idx="192">
                  <c:v>955</c:v>
                </c:pt>
                <c:pt idx="193">
                  <c:v>960</c:v>
                </c:pt>
                <c:pt idx="194">
                  <c:v>965</c:v>
                </c:pt>
                <c:pt idx="195">
                  <c:v>970</c:v>
                </c:pt>
                <c:pt idx="196">
                  <c:v>975</c:v>
                </c:pt>
                <c:pt idx="197">
                  <c:v>980</c:v>
                </c:pt>
                <c:pt idx="198">
                  <c:v>985</c:v>
                </c:pt>
                <c:pt idx="199">
                  <c:v>990</c:v>
                </c:pt>
                <c:pt idx="200">
                  <c:v>995</c:v>
                </c:pt>
                <c:pt idx="201">
                  <c:v>1000</c:v>
                </c:pt>
                <c:pt idx="202">
                  <c:v>1005</c:v>
                </c:pt>
                <c:pt idx="203">
                  <c:v>1010</c:v>
                </c:pt>
                <c:pt idx="204">
                  <c:v>1015</c:v>
                </c:pt>
                <c:pt idx="205">
                  <c:v>1020</c:v>
                </c:pt>
                <c:pt idx="206">
                  <c:v>1025</c:v>
                </c:pt>
                <c:pt idx="207">
                  <c:v>1030</c:v>
                </c:pt>
                <c:pt idx="208">
                  <c:v>1035</c:v>
                </c:pt>
                <c:pt idx="209">
                  <c:v>1040</c:v>
                </c:pt>
                <c:pt idx="210">
                  <c:v>1045</c:v>
                </c:pt>
                <c:pt idx="211">
                  <c:v>1050</c:v>
                </c:pt>
                <c:pt idx="212">
                  <c:v>1055</c:v>
                </c:pt>
                <c:pt idx="213">
                  <c:v>1060</c:v>
                </c:pt>
                <c:pt idx="214">
                  <c:v>1065</c:v>
                </c:pt>
                <c:pt idx="215">
                  <c:v>1070</c:v>
                </c:pt>
                <c:pt idx="216">
                  <c:v>1075</c:v>
                </c:pt>
                <c:pt idx="217">
                  <c:v>1080</c:v>
                </c:pt>
                <c:pt idx="218">
                  <c:v>1085</c:v>
                </c:pt>
                <c:pt idx="219">
                  <c:v>1090</c:v>
                </c:pt>
                <c:pt idx="220">
                  <c:v>1095</c:v>
                </c:pt>
                <c:pt idx="221">
                  <c:v>1100</c:v>
                </c:pt>
                <c:pt idx="222">
                  <c:v>1105</c:v>
                </c:pt>
                <c:pt idx="223">
                  <c:v>1110</c:v>
                </c:pt>
                <c:pt idx="224">
                  <c:v>1115</c:v>
                </c:pt>
                <c:pt idx="225">
                  <c:v>1120</c:v>
                </c:pt>
                <c:pt idx="226">
                  <c:v>1125</c:v>
                </c:pt>
                <c:pt idx="227">
                  <c:v>1130</c:v>
                </c:pt>
                <c:pt idx="228">
                  <c:v>1135</c:v>
                </c:pt>
                <c:pt idx="229">
                  <c:v>1140</c:v>
                </c:pt>
                <c:pt idx="230">
                  <c:v>1145</c:v>
                </c:pt>
                <c:pt idx="231">
                  <c:v>1150</c:v>
                </c:pt>
                <c:pt idx="232">
                  <c:v>1155</c:v>
                </c:pt>
                <c:pt idx="233">
                  <c:v>1160</c:v>
                </c:pt>
                <c:pt idx="234">
                  <c:v>1165</c:v>
                </c:pt>
                <c:pt idx="235">
                  <c:v>1170</c:v>
                </c:pt>
                <c:pt idx="236">
                  <c:v>1175</c:v>
                </c:pt>
                <c:pt idx="237">
                  <c:v>1180</c:v>
                </c:pt>
                <c:pt idx="238">
                  <c:v>1185</c:v>
                </c:pt>
                <c:pt idx="239">
                  <c:v>1190</c:v>
                </c:pt>
                <c:pt idx="240">
                  <c:v>1195</c:v>
                </c:pt>
                <c:pt idx="241">
                  <c:v>1200</c:v>
                </c:pt>
                <c:pt idx="242">
                  <c:v>1205</c:v>
                </c:pt>
                <c:pt idx="243">
                  <c:v>1210</c:v>
                </c:pt>
                <c:pt idx="244">
                  <c:v>1215</c:v>
                </c:pt>
                <c:pt idx="245">
                  <c:v>1220</c:v>
                </c:pt>
                <c:pt idx="246">
                  <c:v>1225</c:v>
                </c:pt>
                <c:pt idx="247">
                  <c:v>1230</c:v>
                </c:pt>
                <c:pt idx="248">
                  <c:v>1235</c:v>
                </c:pt>
                <c:pt idx="249">
                  <c:v>1240</c:v>
                </c:pt>
                <c:pt idx="250">
                  <c:v>1245</c:v>
                </c:pt>
                <c:pt idx="251">
                  <c:v>1250</c:v>
                </c:pt>
                <c:pt idx="252">
                  <c:v>1255</c:v>
                </c:pt>
                <c:pt idx="253">
                  <c:v>1260</c:v>
                </c:pt>
                <c:pt idx="254">
                  <c:v>1265</c:v>
                </c:pt>
                <c:pt idx="255">
                  <c:v>1270</c:v>
                </c:pt>
                <c:pt idx="256">
                  <c:v>1275</c:v>
                </c:pt>
                <c:pt idx="257">
                  <c:v>1280</c:v>
                </c:pt>
                <c:pt idx="258">
                  <c:v>1285</c:v>
                </c:pt>
                <c:pt idx="259">
                  <c:v>1290</c:v>
                </c:pt>
                <c:pt idx="260">
                  <c:v>1295</c:v>
                </c:pt>
                <c:pt idx="261">
                  <c:v>1300</c:v>
                </c:pt>
                <c:pt idx="262">
                  <c:v>1305</c:v>
                </c:pt>
                <c:pt idx="263">
                  <c:v>1310</c:v>
                </c:pt>
                <c:pt idx="264">
                  <c:v>1315</c:v>
                </c:pt>
                <c:pt idx="265">
                  <c:v>1320</c:v>
                </c:pt>
                <c:pt idx="266">
                  <c:v>1325</c:v>
                </c:pt>
                <c:pt idx="267">
                  <c:v>1330</c:v>
                </c:pt>
                <c:pt idx="268">
                  <c:v>1335</c:v>
                </c:pt>
                <c:pt idx="269">
                  <c:v>1340</c:v>
                </c:pt>
                <c:pt idx="270">
                  <c:v>1345</c:v>
                </c:pt>
                <c:pt idx="271">
                  <c:v>1350</c:v>
                </c:pt>
                <c:pt idx="272">
                  <c:v>1355</c:v>
                </c:pt>
                <c:pt idx="273">
                  <c:v>1360</c:v>
                </c:pt>
                <c:pt idx="274">
                  <c:v>1365</c:v>
                </c:pt>
                <c:pt idx="275">
                  <c:v>1370</c:v>
                </c:pt>
                <c:pt idx="276">
                  <c:v>1375</c:v>
                </c:pt>
                <c:pt idx="277">
                  <c:v>1380</c:v>
                </c:pt>
                <c:pt idx="278">
                  <c:v>1385</c:v>
                </c:pt>
                <c:pt idx="279">
                  <c:v>1390</c:v>
                </c:pt>
                <c:pt idx="280">
                  <c:v>1395</c:v>
                </c:pt>
                <c:pt idx="281">
                  <c:v>1400</c:v>
                </c:pt>
                <c:pt idx="282">
                  <c:v>1405</c:v>
                </c:pt>
                <c:pt idx="283">
                  <c:v>1410</c:v>
                </c:pt>
                <c:pt idx="284">
                  <c:v>1415</c:v>
                </c:pt>
                <c:pt idx="285">
                  <c:v>1420</c:v>
                </c:pt>
                <c:pt idx="286">
                  <c:v>1425</c:v>
                </c:pt>
                <c:pt idx="287">
                  <c:v>1430</c:v>
                </c:pt>
                <c:pt idx="288">
                  <c:v>1435</c:v>
                </c:pt>
                <c:pt idx="289">
                  <c:v>1440</c:v>
                </c:pt>
                <c:pt idx="290">
                  <c:v>1445</c:v>
                </c:pt>
                <c:pt idx="291">
                  <c:v>1450</c:v>
                </c:pt>
                <c:pt idx="292">
                  <c:v>1455</c:v>
                </c:pt>
                <c:pt idx="293">
                  <c:v>1460</c:v>
                </c:pt>
                <c:pt idx="294">
                  <c:v>1465</c:v>
                </c:pt>
                <c:pt idx="295">
                  <c:v>1470</c:v>
                </c:pt>
                <c:pt idx="296">
                  <c:v>1475</c:v>
                </c:pt>
                <c:pt idx="297">
                  <c:v>1480</c:v>
                </c:pt>
                <c:pt idx="298">
                  <c:v>1485</c:v>
                </c:pt>
                <c:pt idx="299">
                  <c:v>1490</c:v>
                </c:pt>
                <c:pt idx="300">
                  <c:v>1495</c:v>
                </c:pt>
                <c:pt idx="301">
                  <c:v>1500</c:v>
                </c:pt>
                <c:pt idx="302">
                  <c:v>1505</c:v>
                </c:pt>
                <c:pt idx="303">
                  <c:v>1510</c:v>
                </c:pt>
                <c:pt idx="304">
                  <c:v>1515</c:v>
                </c:pt>
                <c:pt idx="305">
                  <c:v>1520</c:v>
                </c:pt>
                <c:pt idx="306">
                  <c:v>1525</c:v>
                </c:pt>
                <c:pt idx="307">
                  <c:v>1530</c:v>
                </c:pt>
                <c:pt idx="308">
                  <c:v>1535</c:v>
                </c:pt>
                <c:pt idx="309">
                  <c:v>1540</c:v>
                </c:pt>
                <c:pt idx="310">
                  <c:v>1545</c:v>
                </c:pt>
                <c:pt idx="311">
                  <c:v>1550</c:v>
                </c:pt>
                <c:pt idx="312">
                  <c:v>1555</c:v>
                </c:pt>
                <c:pt idx="313">
                  <c:v>1560</c:v>
                </c:pt>
                <c:pt idx="314">
                  <c:v>1565</c:v>
                </c:pt>
                <c:pt idx="315">
                  <c:v>1570</c:v>
                </c:pt>
                <c:pt idx="316">
                  <c:v>1575</c:v>
                </c:pt>
                <c:pt idx="317">
                  <c:v>1580</c:v>
                </c:pt>
                <c:pt idx="318">
                  <c:v>1585</c:v>
                </c:pt>
                <c:pt idx="319">
                  <c:v>1590</c:v>
                </c:pt>
                <c:pt idx="320">
                  <c:v>1595</c:v>
                </c:pt>
                <c:pt idx="321">
                  <c:v>1600</c:v>
                </c:pt>
                <c:pt idx="322">
                  <c:v>1605</c:v>
                </c:pt>
                <c:pt idx="323">
                  <c:v>1610</c:v>
                </c:pt>
                <c:pt idx="324">
                  <c:v>1615</c:v>
                </c:pt>
                <c:pt idx="325">
                  <c:v>1620</c:v>
                </c:pt>
                <c:pt idx="326">
                  <c:v>1625</c:v>
                </c:pt>
                <c:pt idx="327">
                  <c:v>1630</c:v>
                </c:pt>
                <c:pt idx="328">
                  <c:v>1635</c:v>
                </c:pt>
                <c:pt idx="329">
                  <c:v>1640</c:v>
                </c:pt>
                <c:pt idx="330">
                  <c:v>1645</c:v>
                </c:pt>
                <c:pt idx="331">
                  <c:v>1650</c:v>
                </c:pt>
                <c:pt idx="332">
                  <c:v>1655</c:v>
                </c:pt>
                <c:pt idx="333">
                  <c:v>1660</c:v>
                </c:pt>
                <c:pt idx="334">
                  <c:v>1665</c:v>
                </c:pt>
                <c:pt idx="335">
                  <c:v>1670</c:v>
                </c:pt>
                <c:pt idx="336">
                  <c:v>1675</c:v>
                </c:pt>
                <c:pt idx="337">
                  <c:v>1680</c:v>
                </c:pt>
                <c:pt idx="338">
                  <c:v>1685</c:v>
                </c:pt>
                <c:pt idx="339">
                  <c:v>1690</c:v>
                </c:pt>
                <c:pt idx="340">
                  <c:v>1695</c:v>
                </c:pt>
                <c:pt idx="341">
                  <c:v>1700</c:v>
                </c:pt>
                <c:pt idx="342">
                  <c:v>1705</c:v>
                </c:pt>
                <c:pt idx="343">
                  <c:v>1710</c:v>
                </c:pt>
                <c:pt idx="344">
                  <c:v>1715</c:v>
                </c:pt>
                <c:pt idx="345">
                  <c:v>1720</c:v>
                </c:pt>
                <c:pt idx="346">
                  <c:v>1725</c:v>
                </c:pt>
                <c:pt idx="347">
                  <c:v>1730</c:v>
                </c:pt>
                <c:pt idx="348">
                  <c:v>1735</c:v>
                </c:pt>
                <c:pt idx="349">
                  <c:v>1740</c:v>
                </c:pt>
                <c:pt idx="350">
                  <c:v>1745</c:v>
                </c:pt>
                <c:pt idx="351">
                  <c:v>1750</c:v>
                </c:pt>
                <c:pt idx="352">
                  <c:v>1755</c:v>
                </c:pt>
                <c:pt idx="353">
                  <c:v>1760</c:v>
                </c:pt>
                <c:pt idx="354">
                  <c:v>1765</c:v>
                </c:pt>
                <c:pt idx="355">
                  <c:v>1770</c:v>
                </c:pt>
                <c:pt idx="356">
                  <c:v>1775</c:v>
                </c:pt>
                <c:pt idx="357">
                  <c:v>1780</c:v>
                </c:pt>
                <c:pt idx="358">
                  <c:v>1785</c:v>
                </c:pt>
                <c:pt idx="359">
                  <c:v>1790</c:v>
                </c:pt>
                <c:pt idx="360">
                  <c:v>1795</c:v>
                </c:pt>
                <c:pt idx="361">
                  <c:v>1800</c:v>
                </c:pt>
                <c:pt idx="362">
                  <c:v>1805</c:v>
                </c:pt>
                <c:pt idx="363">
                  <c:v>1810</c:v>
                </c:pt>
                <c:pt idx="364">
                  <c:v>1815</c:v>
                </c:pt>
                <c:pt idx="365">
                  <c:v>1820</c:v>
                </c:pt>
                <c:pt idx="366">
                  <c:v>1825</c:v>
                </c:pt>
                <c:pt idx="367">
                  <c:v>1830</c:v>
                </c:pt>
                <c:pt idx="368">
                  <c:v>1835</c:v>
                </c:pt>
                <c:pt idx="369">
                  <c:v>1840</c:v>
                </c:pt>
                <c:pt idx="370">
                  <c:v>1845</c:v>
                </c:pt>
              </c:numCache>
            </c:numRef>
          </c:xVal>
          <c:yVal>
            <c:numRef>
              <c:f>Monitors!$V$24:$V$394</c:f>
              <c:numCache>
                <c:formatCode>General</c:formatCode>
                <c:ptCount val="371"/>
                <c:pt idx="0">
                  <c:v>-0.24701329887240914</c:v>
                </c:pt>
                <c:pt idx="1">
                  <c:v>9.4809849032695903E-2</c:v>
                </c:pt>
                <c:pt idx="2">
                  <c:v>0.43679708167470921</c:v>
                </c:pt>
                <c:pt idx="3">
                  <c:v>0.77867491282719092</c:v>
                </c:pt>
                <c:pt idx="4">
                  <c:v>1.1201702060117722</c:v>
                </c:pt>
                <c:pt idx="5">
                  <c:v>1.4610110463757811</c:v>
                </c:pt>
                <c:pt idx="6">
                  <c:v>1.8009276042907665</c:v>
                </c:pt>
                <c:pt idx="7">
                  <c:v>2.1396529848627011</c:v>
                </c:pt>
                <c:pt idx="8">
                  <c:v>2.4769240577075897</c:v>
                </c:pt>
                <c:pt idx="9">
                  <c:v>2.8124822615731278</c:v>
                </c:pt>
                <c:pt idx="10">
                  <c:v>3.1460743786739411</c:v>
                </c:pt>
                <c:pt idx="11">
                  <c:v>3.4774532739498127</c:v>
                </c:pt>
                <c:pt idx="12">
                  <c:v>3.8063785948473647</c:v>
                </c:pt>
                <c:pt idx="13">
                  <c:v>4.1326174276593006</c:v>
                </c:pt>
                <c:pt idx="14">
                  <c:v>4.4559449069242953</c:v>
                </c:pt>
                <c:pt idx="15">
                  <c:v>4.7761447748875412</c:v>
                </c:pt>
                <c:pt idx="16">
                  <c:v>5.0930098885386643</c:v>
                </c:pt>
                <c:pt idx="17">
                  <c:v>5.4063426722727908</c:v>
                </c:pt>
                <c:pt idx="18">
                  <c:v>5.7159555147535261</c:v>
                </c:pt>
                <c:pt idx="19">
                  <c:v>6.021671109086534</c:v>
                </c:pt>
                <c:pt idx="20">
                  <c:v>6.3233227359317281</c:v>
                </c:pt>
                <c:pt idx="21">
                  <c:v>6.6207544896840949</c:v>
                </c:pt>
                <c:pt idx="22">
                  <c:v>6.9138214483321523</c:v>
                </c:pt>
                <c:pt idx="23">
                  <c:v>7.2023897880532193</c:v>
                </c:pt>
                <c:pt idx="24">
                  <c:v>7.4863368440217553</c:v>
                </c:pt>
                <c:pt idx="25">
                  <c:v>7.7655511192871796</c:v>
                </c:pt>
                <c:pt idx="26">
                  <c:v>8.039932243917697</c:v>
                </c:pt>
                <c:pt idx="27">
                  <c:v>8.3093908869049802</c:v>
                </c:pt>
                <c:pt idx="28">
                  <c:v>8.57384862357938</c:v>
                </c:pt>
                <c:pt idx="29">
                  <c:v>8.8332377614965214</c:v>
                </c:pt>
                <c:pt idx="30">
                  <c:v>9.087501127923618</c:v>
                </c:pt>
                <c:pt idx="31">
                  <c:v>9.3365918221786846</c:v>
                </c:pt>
                <c:pt idx="32">
                  <c:v>9.5804729361594188</c:v>
                </c:pt>
                <c:pt idx="33">
                  <c:v>9.8191172464428558</c:v>
                </c:pt>
                <c:pt idx="34">
                  <c:v>10.052506881344422</c:v>
                </c:pt>
                <c:pt idx="35">
                  <c:v>10.280632966298567</c:v>
                </c:pt>
                <c:pt idx="36">
                  <c:v>10.503495250865555</c:v>
                </c:pt>
                <c:pt idx="37">
                  <c:v>10.721101720583897</c:v>
                </c:pt>
                <c:pt idx="38">
                  <c:v>10.933468196778126</c:v>
                </c:pt>
                <c:pt idx="39">
                  <c:v>11.140617927300999</c:v>
                </c:pt>
                <c:pt idx="40">
                  <c:v>11.342581171040992</c:v>
                </c:pt>
                <c:pt idx="41">
                  <c:v>11.539394778863244</c:v>
                </c:pt>
                <c:pt idx="42">
                  <c:v>11.731101773478327</c:v>
                </c:pt>
                <c:pt idx="43">
                  <c:v>11.917750930551344</c:v>
                </c:pt>
                <c:pt idx="44">
                  <c:v>12.099396363176636</c:v>
                </c:pt>
                <c:pt idx="45">
                  <c:v>12.206006202942254</c:v>
                </c:pt>
                <c:pt idx="46">
                  <c:v>12.27609711165328</c:v>
                </c:pt>
                <c:pt idx="47">
                  <c:v>12.447916740306443</c:v>
                </c:pt>
                <c:pt idx="48">
                  <c:v>12.614922942910901</c:v>
                </c:pt>
                <c:pt idx="49">
                  <c:v>12.777187158088216</c:v>
                </c:pt>
                <c:pt idx="50">
                  <c:v>12.934784195869328</c:v>
                </c:pt>
                <c:pt idx="51">
                  <c:v>13.087791876441276</c:v>
                </c:pt>
                <c:pt idx="52">
                  <c:v>13.236290681931226</c:v>
                </c:pt>
                <c:pt idx="53">
                  <c:v>13.380363421924546</c:v>
                </c:pt>
                <c:pt idx="54">
                  <c:v>13.52009491326595</c:v>
                </c:pt>
                <c:pt idx="55">
                  <c:v>13.655571674555421</c:v>
                </c:pt>
                <c:pt idx="56">
                  <c:v>13.78688163562302</c:v>
                </c:pt>
                <c:pt idx="57">
                  <c:v>13.91411386214962</c:v>
                </c:pt>
                <c:pt idx="58">
                  <c:v>14.037358295493773</c:v>
                </c:pt>
                <c:pt idx="59">
                  <c:v>14.156705507688338</c:v>
                </c:pt>
                <c:pt idx="60">
                  <c:v>14.272246471483861</c:v>
                </c:pt>
                <c:pt idx="61">
                  <c:v>14.384072345238762</c:v>
                </c:pt>
                <c:pt idx="62">
                  <c:v>14.492274272388972</c:v>
                </c:pt>
                <c:pt idx="63">
                  <c:v>14.596943195170679</c:v>
                </c:pt>
                <c:pt idx="64">
                  <c:v>14.698169682219877</c:v>
                </c:pt>
                <c:pt idx="65">
                  <c:v>14.79604376962987</c:v>
                </c:pt>
                <c:pt idx="66">
                  <c:v>14.89065481501285</c:v>
                </c:pt>
                <c:pt idx="67">
                  <c:v>14.982091364083651</c:v>
                </c:pt>
                <c:pt idx="68">
                  <c:v>15.070441029261794</c:v>
                </c:pt>
                <c:pt idx="69">
                  <c:v>15.155790379771737</c:v>
                </c:pt>
                <c:pt idx="70">
                  <c:v>15.238224842710462</c:v>
                </c:pt>
                <c:pt idx="71">
                  <c:v>15.317828614545119</c:v>
                </c:pt>
                <c:pt idx="72">
                  <c:v>15.39468458250145</c:v>
                </c:pt>
                <c:pt idx="73">
                  <c:v>15.468874255305387</c:v>
                </c:pt>
                <c:pt idx="74">
                  <c:v>15.540477702745076</c:v>
                </c:pt>
                <c:pt idx="75">
                  <c:v>15.609573503528342</c:v>
                </c:pt>
                <c:pt idx="76">
                  <c:v>15.676238700920864</c:v>
                </c:pt>
                <c:pt idx="77">
                  <c:v>15.740548765662476</c:v>
                </c:pt>
                <c:pt idx="78">
                  <c:v>15.802577565673143</c:v>
                </c:pt>
                <c:pt idx="79">
                  <c:v>15.862397342075466</c:v>
                </c:pt>
                <c:pt idx="80">
                  <c:v>15.920078691077251</c:v>
                </c:pt>
                <c:pt idx="81">
                  <c:v>15.975690551275029</c:v>
                </c:pt>
                <c:pt idx="82">
                  <c:v>16.029300195957521</c:v>
                </c:pt>
                <c:pt idx="83">
                  <c:v>16.080973230006713</c:v>
                </c:pt>
                <c:pt idx="84">
                  <c:v>16.130773591012744</c:v>
                </c:pt>
                <c:pt idx="85">
                  <c:v>16.178763554238135</c:v>
                </c:pt>
                <c:pt idx="86">
                  <c:v>16.225003741085168</c:v>
                </c:pt>
                <c:pt idx="87">
                  <c:v>16.269553130739578</c:v>
                </c:pt>
                <c:pt idx="88">
                  <c:v>16.312469074681566</c:v>
                </c:pt>
                <c:pt idx="89">
                  <c:v>16.353807313773626</c:v>
                </c:pt>
                <c:pt idx="90">
                  <c:v>16.393621997652051</c:v>
                </c:pt>
                <c:pt idx="91">
                  <c:v>16.431965706166277</c:v>
                </c:pt>
                <c:pt idx="92">
                  <c:v>16.468889472626699</c:v>
                </c:pt>
                <c:pt idx="93">
                  <c:v>16.504442808637705</c:v>
                </c:pt>
                <c:pt idx="94">
                  <c:v>16.53867373030798</c:v>
                </c:pt>
                <c:pt idx="95">
                  <c:v>16.571628785644936</c:v>
                </c:pt>
                <c:pt idx="96">
                  <c:v>16.603353082954193</c:v>
                </c:pt>
                <c:pt idx="97">
                  <c:v>16.633890320078528</c:v>
                </c:pt>
                <c:pt idx="98">
                  <c:v>16.663282814323466</c:v>
                </c:pt>
                <c:pt idx="99">
                  <c:v>16.69157153292878</c:v>
                </c:pt>
                <c:pt idx="100">
                  <c:v>16.718796123956817</c:v>
                </c:pt>
                <c:pt idx="101">
                  <c:v>16.74499494747916</c:v>
                </c:pt>
                <c:pt idx="102">
                  <c:v>16.770205106953615</c:v>
                </c:pt>
                <c:pt idx="103">
                  <c:v>16.794462480692992</c:v>
                </c:pt>
                <c:pt idx="104">
                  <c:v>16.817801753336195</c:v>
                </c:pt>
                <c:pt idx="105">
                  <c:v>16.84025644724063</c:v>
                </c:pt>
                <c:pt idx="106">
                  <c:v>16.861858953722884</c:v>
                </c:pt>
                <c:pt idx="107">
                  <c:v>16.882640564081928</c:v>
                </c:pt>
                <c:pt idx="108">
                  <c:v>16.902631500346128</c:v>
                </c:pt>
                <c:pt idx="109">
                  <c:v>16.921860945691591</c:v>
                </c:pt>
                <c:pt idx="110">
                  <c:v>16.940357074485501</c:v>
                </c:pt>
                <c:pt idx="111">
                  <c:v>16.958147081913449</c:v>
                </c:pt>
                <c:pt idx="112">
                  <c:v>16.975257213155057</c:v>
                </c:pt>
                <c:pt idx="113">
                  <c:v>16.99171279207674</c:v>
                </c:pt>
                <c:pt idx="114">
                  <c:v>17.007538249414868</c:v>
                </c:pt>
                <c:pt idx="115">
                  <c:v>17.022757150426699</c:v>
                </c:pt>
                <c:pt idx="116">
                  <c:v>17.037392221989919</c:v>
                </c:pt>
                <c:pt idx="117">
                  <c:v>17.051465379135177</c:v>
                </c:pt>
                <c:pt idx="118">
                  <c:v>17.064997750999048</c:v>
                </c:pt>
                <c:pt idx="119">
                  <c:v>17.078009706187569</c:v>
                </c:pt>
                <c:pt idx="120">
                  <c:v>17.09052087754328</c:v>
                </c:pt>
                <c:pt idx="121">
                  <c:v>17.102550186310708</c:v>
                </c:pt>
                <c:pt idx="122">
                  <c:v>17.114115865697698</c:v>
                </c:pt>
                <c:pt idx="123">
                  <c:v>17.125235483831666</c:v>
                </c:pt>
                <c:pt idx="124">
                  <c:v>17.135925966111589</c:v>
                </c:pt>
                <c:pt idx="125">
                  <c:v>17.14620361695825</c:v>
                </c:pt>
                <c:pt idx="126">
                  <c:v>17.156084140966435</c:v>
                </c:pt>
                <c:pt idx="127">
                  <c:v>17.165582663464136</c:v>
                </c:pt>
                <c:pt idx="128">
                  <c:v>17.174713750484884</c:v>
                </c:pt>
                <c:pt idx="129">
                  <c:v>17.183491428160274</c:v>
                </c:pt>
                <c:pt idx="130">
                  <c:v>17.191929201540606</c:v>
                </c:pt>
                <c:pt idx="131">
                  <c:v>17.20004007285231</c:v>
                </c:pt>
                <c:pt idx="132">
                  <c:v>17.207836559201446</c:v>
                </c:pt>
                <c:pt idx="133">
                  <c:v>17.215330709733156</c:v>
                </c:pt>
                <c:pt idx="134">
                  <c:v>17.222534122257304</c:v>
                </c:pt>
                <c:pt idx="135">
                  <c:v>17.22945795935108</c:v>
                </c:pt>
                <c:pt idx="136">
                  <c:v>17.236112963949559</c:v>
                </c:pt>
                <c:pt idx="137">
                  <c:v>17.24250947443544</c:v>
                </c:pt>
                <c:pt idx="138">
                  <c:v>17.248657439239444</c:v>
                </c:pt>
                <c:pt idx="139">
                  <c:v>17.254566430963056</c:v>
                </c:pt>
                <c:pt idx="140">
                  <c:v>17.260245660035135</c:v>
                </c:pt>
                <c:pt idx="141">
                  <c:v>17.265703987914375</c:v>
                </c:pt>
                <c:pt idx="142">
                  <c:v>17.27094993984915</c:v>
                </c:pt>
                <c:pt idx="143">
                  <c:v>17.275991717206697</c:v>
                </c:pt>
                <c:pt idx="144">
                  <c:v>17.280837209383186</c:v>
                </c:pt>
                <c:pt idx="145">
                  <c:v>17.285494005306408</c:v>
                </c:pt>
                <c:pt idx="146">
                  <c:v>17.289969404542539</c:v>
                </c:pt>
                <c:pt idx="147">
                  <c:v>17.294270428018386</c:v>
                </c:pt>
                <c:pt idx="148">
                  <c:v>17.298403828370358</c:v>
                </c:pt>
                <c:pt idx="149">
                  <c:v>17.302376099931355</c:v>
                </c:pt>
                <c:pt idx="150">
                  <c:v>17.306193488366343</c:v>
                </c:pt>
                <c:pt idx="151">
                  <c:v>17.309861999967481</c:v>
                </c:pt>
                <c:pt idx="152">
                  <c:v>17.313387410619274</c:v>
                </c:pt>
                <c:pt idx="153">
                  <c:v>17.316775274444137</c:v>
                </c:pt>
                <c:pt idx="154">
                  <c:v>17.320030932138444</c:v>
                </c:pt>
                <c:pt idx="155">
                  <c:v>17.323159519009025</c:v>
                </c:pt>
                <c:pt idx="156">
                  <c:v>17.326165972719764</c:v>
                </c:pt>
                <c:pt idx="157">
                  <c:v>17.329055040757783</c:v>
                </c:pt>
                <c:pt idx="158">
                  <c:v>17.331831287628393</c:v>
                </c:pt>
                <c:pt idx="159">
                  <c:v>17.334499101787905</c:v>
                </c:pt>
                <c:pt idx="160">
                  <c:v>17.337062702323006</c:v>
                </c:pt>
                <c:pt idx="161">
                  <c:v>17.3395261453852</c:v>
                </c:pt>
                <c:pt idx="162">
                  <c:v>17.341893330388803</c:v>
                </c:pt>
                <c:pt idx="163">
                  <c:v>17.344168005980329</c:v>
                </c:pt>
                <c:pt idx="164">
                  <c:v>17.346353775787335</c:v>
                </c:pt>
                <c:pt idx="165">
                  <c:v>17.348454103954232</c:v>
                </c:pt>
                <c:pt idx="166">
                  <c:v>17.35047232047252</c:v>
                </c:pt>
                <c:pt idx="167">
                  <c:v>17.352411626312612</c:v>
                </c:pt>
                <c:pt idx="168">
                  <c:v>17.354275098364276</c:v>
                </c:pt>
                <c:pt idx="169">
                  <c:v>17.356065694192335</c:v>
                </c:pt>
                <c:pt idx="170">
                  <c:v>17.357786256614332</c:v>
                </c:pt>
                <c:pt idx="171">
                  <c:v>17.359439518106402</c:v>
                </c:pt>
                <c:pt idx="172">
                  <c:v>17.361028105043491</c:v>
                </c:pt>
                <c:pt idx="173">
                  <c:v>17.362554541779993</c:v>
                </c:pt>
                <c:pt idx="174">
                  <c:v>17.364021254576361</c:v>
                </c:pt>
                <c:pt idx="175">
                  <c:v>17.365430575377502</c:v>
                </c:pt>
                <c:pt idx="176">
                  <c:v>17.366784745448111</c:v>
                </c:pt>
                <c:pt idx="177">
                  <c:v>17.368085918870346</c:v>
                </c:pt>
                <c:pt idx="178">
                  <c:v>17.369336165908745</c:v>
                </c:pt>
                <c:pt idx="179">
                  <c:v>17.3705374762473</c:v>
                </c:pt>
                <c:pt idx="180">
                  <c:v>17.371691762103431</c:v>
                </c:pt>
                <c:pt idx="181">
                  <c:v>17.372800861223304</c:v>
                </c:pt>
                <c:pt idx="182">
                  <c:v>17.373866539762961</c:v>
                </c:pt>
                <c:pt idx="183">
                  <c:v>17.37489049505945</c:v>
                </c:pt>
                <c:pt idx="184">
                  <c:v>17.375874358296041</c:v>
                </c:pt>
                <c:pt idx="185">
                  <c:v>17.3768196970655</c:v>
                </c:pt>
                <c:pt idx="186">
                  <c:v>17.377728017835203</c:v>
                </c:pt>
                <c:pt idx="187">
                  <c:v>17.378600768317757</c:v>
                </c:pt>
                <c:pt idx="188">
                  <c:v>17.379439339750622</c:v>
                </c:pt>
                <c:pt idx="189">
                  <c:v>17.380245069088325</c:v>
                </c:pt>
                <c:pt idx="190">
                  <c:v>17.381019241110277</c:v>
                </c:pt>
                <c:pt idx="191">
                  <c:v>17.381763090447599</c:v>
                </c:pt>
                <c:pt idx="192">
                  <c:v>17.382477803531952</c:v>
                </c:pt>
                <c:pt idx="193">
                  <c:v>17.383164520469212</c:v>
                </c:pt>
                <c:pt idx="194">
                  <c:v>17.383824336841009</c:v>
                </c:pt>
                <c:pt idx="195">
                  <c:v>17.384458305436734</c:v>
                </c:pt>
                <c:pt idx="196">
                  <c:v>17.385067437918661</c:v>
                </c:pt>
                <c:pt idx="197">
                  <c:v>17.385652706422846</c:v>
                </c:pt>
                <c:pt idx="198">
                  <c:v>17.386215045098051</c:v>
                </c:pt>
                <c:pt idx="199">
                  <c:v>17.386755351585229</c:v>
                </c:pt>
                <c:pt idx="200">
                  <c:v>17.387274488439761</c:v>
                </c:pt>
                <c:pt idx="201">
                  <c:v>17.387773284498603</c:v>
                </c:pt>
                <c:pt idx="202">
                  <c:v>17.388252536194525</c:v>
                </c:pt>
                <c:pt idx="203">
                  <c:v>17.388713008819394</c:v>
                </c:pt>
                <c:pt idx="204">
                  <c:v>17.389155437738488</c:v>
                </c:pt>
                <c:pt idx="205">
                  <c:v>17.389580529557747</c:v>
                </c:pt>
                <c:pt idx="206">
                  <c:v>17.389988963245653</c:v>
                </c:pt>
                <c:pt idx="207">
                  <c:v>17.390381391211665</c:v>
                </c:pt>
                <c:pt idx="208">
                  <c:v>17.390758440342683</c:v>
                </c:pt>
                <c:pt idx="209">
                  <c:v>17.3911207129993</c:v>
                </c:pt>
                <c:pt idx="210">
                  <c:v>17.391468787973334</c:v>
                </c:pt>
                <c:pt idx="211">
                  <c:v>17.391803221408104</c:v>
                </c:pt>
                <c:pt idx="212">
                  <c:v>17.392124547682943</c:v>
                </c:pt>
                <c:pt idx="213">
                  <c:v>17.39243328026329</c:v>
                </c:pt>
                <c:pt idx="214">
                  <c:v>17.392729912517748</c:v>
                </c:pt>
                <c:pt idx="215">
                  <c:v>17.393014918503209</c:v>
                </c:pt>
                <c:pt idx="216">
                  <c:v>17.393288753719592</c:v>
                </c:pt>
                <c:pt idx="217">
                  <c:v>17.393551855835018</c:v>
                </c:pt>
                <c:pt idx="218">
                  <c:v>17.393804645382851</c:v>
                </c:pt>
                <c:pt idx="219">
                  <c:v>17.394047526431489</c:v>
                </c:pt>
                <c:pt idx="220">
                  <c:v>17.394280887228135</c:v>
                </c:pt>
                <c:pt idx="221">
                  <c:v>17.39450510081738</c:v>
                </c:pt>
                <c:pt idx="222">
                  <c:v>17.394720525635741</c:v>
                </c:pt>
                <c:pt idx="223">
                  <c:v>17.394927506082954</c:v>
                </c:pt>
                <c:pt idx="224">
                  <c:v>17.395126373071019</c:v>
                </c:pt>
                <c:pt idx="225">
                  <c:v>17.395317444551779</c:v>
                </c:pt>
                <c:pt idx="226">
                  <c:v>17.395501026023982</c:v>
                </c:pt>
                <c:pt idx="227">
                  <c:v>17.395677411020436</c:v>
                </c:pt>
                <c:pt idx="228">
                  <c:v>17.395846881576279</c:v>
                </c:pt>
                <c:pt idx="229">
                  <c:v>17.396009708678839</c:v>
                </c:pt>
                <c:pt idx="230">
                  <c:v>17.396166152700022</c:v>
                </c:pt>
                <c:pt idx="231">
                  <c:v>17.396316463811747</c:v>
                </c:pt>
                <c:pt idx="232">
                  <c:v>17.396460882385181</c:v>
                </c:pt>
                <c:pt idx="233">
                  <c:v>17.396599639374376</c:v>
                </c:pt>
                <c:pt idx="234">
                  <c:v>17.396732956684893</c:v>
                </c:pt>
                <c:pt idx="235">
                  <c:v>17.396861047528049</c:v>
                </c:pt>
                <c:pt idx="236">
                  <c:v>17.396984116761288</c:v>
                </c:pt>
                <c:pt idx="237">
                  <c:v>17.397102361215268</c:v>
                </c:pt>
                <c:pt idx="238">
                  <c:v>17.397215970008144</c:v>
                </c:pt>
                <c:pt idx="239">
                  <c:v>17.39732512484758</c:v>
                </c:pt>
                <c:pt idx="240">
                  <c:v>17.39743000032092</c:v>
                </c:pt>
                <c:pt idx="241">
                  <c:v>17.397530764174046</c:v>
                </c:pt>
                <c:pt idx="242">
                  <c:v>17.397627577579328</c:v>
                </c:pt>
                <c:pt idx="243">
                  <c:v>17.397720595393029</c:v>
                </c:pt>
                <c:pt idx="244">
                  <c:v>17.397809966402733</c:v>
                </c:pt>
                <c:pt idx="245">
                  <c:v>17.397895833565027</c:v>
                </c:pt>
                <c:pt idx="246">
                  <c:v>17.397978334233905</c:v>
                </c:pt>
                <c:pt idx="247">
                  <c:v>17.398057600380234</c:v>
                </c:pt>
                <c:pt idx="248">
                  <c:v>17.398133758802643</c:v>
                </c:pt>
                <c:pt idx="249">
                  <c:v>17.398206931330112</c:v>
                </c:pt>
                <c:pt idx="250">
                  <c:v>17.398277235016696</c:v>
                </c:pt>
                <c:pt idx="251">
                  <c:v>17.398344782328572</c:v>
                </c:pt>
                <c:pt idx="252">
                  <c:v>17.39840968132382</c:v>
                </c:pt>
                <c:pt idx="253">
                  <c:v>17.398472035825083</c:v>
                </c:pt>
                <c:pt idx="254">
                  <c:v>17.39853194558556</c:v>
                </c:pt>
                <c:pt idx="255">
                  <c:v>17.398589506448456</c:v>
                </c:pt>
                <c:pt idx="256">
                  <c:v>17.398644810500151</c:v>
                </c:pt>
                <c:pt idx="257">
                  <c:v>17.39869794621745</c:v>
                </c:pt>
                <c:pt idx="258">
                  <c:v>17.398748998609001</c:v>
                </c:pt>
                <c:pt idx="259">
                  <c:v>17.398798049351228</c:v>
                </c:pt>
                <c:pt idx="260">
                  <c:v>17.398845176918876</c:v>
                </c:pt>
                <c:pt idx="261">
                  <c:v>17.398890456710518</c:v>
                </c:pt>
                <c:pt idx="262">
                  <c:v>17.398933961169082</c:v>
                </c:pt>
                <c:pt idx="263">
                  <c:v>17.398975759897674</c:v>
                </c:pt>
                <c:pt idx="264">
                  <c:v>17.399015919770925</c:v>
                </c:pt>
                <c:pt idx="265">
                  <c:v>17.399054505041867</c:v>
                </c:pt>
                <c:pt idx="266">
                  <c:v>17.399091577444707</c:v>
                </c:pt>
                <c:pt idx="267">
                  <c:v>17.399127196293549</c:v>
                </c:pt>
                <c:pt idx="268">
                  <c:v>17.39916141857724</c:v>
                </c:pt>
                <c:pt idx="269">
                  <c:v>17.399194299050514</c:v>
                </c:pt>
                <c:pt idx="270">
                  <c:v>17.399225890321539</c:v>
                </c:pt>
                <c:pt idx="271">
                  <c:v>17.399256242936087</c:v>
                </c:pt>
                <c:pt idx="272">
                  <c:v>17.399285405458347</c:v>
                </c:pt>
                <c:pt idx="273">
                  <c:v>17.399313424548602</c:v>
                </c:pt>
                <c:pt idx="274">
                  <c:v>17.39934034503786</c:v>
                </c:pt>
                <c:pt idx="275">
                  <c:v>17.399366209999556</c:v>
                </c:pt>
                <c:pt idx="276">
                  <c:v>17.399391060818449</c:v>
                </c:pt>
                <c:pt idx="277">
                  <c:v>17.399414937256818</c:v>
                </c:pt>
                <c:pt idx="278">
                  <c:v>17.39943787751805</c:v>
                </c:pt>
                <c:pt idx="279">
                  <c:v>17.399459918307763</c:v>
                </c:pt>
                <c:pt idx="280">
                  <c:v>17.399481094892508</c:v>
                </c:pt>
                <c:pt idx="281">
                  <c:v>17.39950144115619</c:v>
                </c:pt>
                <c:pt idx="282">
                  <c:v>17.39952098965427</c:v>
                </c:pt>
                <c:pt idx="283">
                  <c:v>17.399539771665822</c:v>
                </c:pt>
                <c:pt idx="284">
                  <c:v>17.399557817243608</c:v>
                </c:pt>
                <c:pt idx="285">
                  <c:v>17.399575155262099</c:v>
                </c:pt>
                <c:pt idx="286">
                  <c:v>17.399591813463722</c:v>
                </c:pt>
                <c:pt idx="287">
                  <c:v>17.399607818503206</c:v>
                </c:pt>
                <c:pt idx="288">
                  <c:v>17.39962319599022</c:v>
                </c:pt>
                <c:pt idx="289">
                  <c:v>17.399637970530378</c:v>
                </c:pt>
                <c:pt idx="290">
                  <c:v>17.39965216576455</c:v>
                </c:pt>
                <c:pt idx="291">
                  <c:v>17.399665804406727</c:v>
                </c:pt>
                <c:pt idx="292">
                  <c:v>17.399678908280343</c:v>
                </c:pt>
                <c:pt idx="293">
                  <c:v>17.399691498353189</c:v>
                </c:pt>
                <c:pt idx="294">
                  <c:v>17.399703594770941</c:v>
                </c:pt>
                <c:pt idx="295">
                  <c:v>17.39971521688943</c:v>
                </c:pt>
                <c:pt idx="296">
                  <c:v>17.39972638330558</c:v>
                </c:pt>
                <c:pt idx="297">
                  <c:v>17.399737111887156</c:v>
                </c:pt>
                <c:pt idx="298">
                  <c:v>17.399747419801372</c:v>
                </c:pt>
                <c:pt idx="299">
                  <c:v>17.399757323542346</c:v>
                </c:pt>
                <c:pt idx="300">
                  <c:v>17.399766838957483</c:v>
                </c:pt>
                <c:pt idx="301">
                  <c:v>17.399775981272843</c:v>
                </c:pt>
                <c:pt idx="302">
                  <c:v>17.399784765117495</c:v>
                </c:pt>
                <c:pt idx="303">
                  <c:v>17.399793204546921</c:v>
                </c:pt>
                <c:pt idx="304">
                  <c:v>17.39980131306551</c:v>
                </c:pt>
                <c:pt idx="305">
                  <c:v>17.399809103648156</c:v>
                </c:pt>
                <c:pt idx="306">
                  <c:v>17.399816588761038</c:v>
                </c:pt>
                <c:pt idx="307">
                  <c:v>17.399823780381524</c:v>
                </c:pt>
                <c:pt idx="308">
                  <c:v>17.399830690017389</c:v>
                </c:pt>
                <c:pt idx="309">
                  <c:v>17.399837328725187</c:v>
                </c:pt>
                <c:pt idx="310">
                  <c:v>17.399843707127957</c:v>
                </c:pt>
                <c:pt idx="311">
                  <c:v>17.399849835432221</c:v>
                </c:pt>
                <c:pt idx="312">
                  <c:v>17.399855723444301</c:v>
                </c:pt>
                <c:pt idx="313">
                  <c:v>17.399861380586039</c:v>
                </c:pt>
                <c:pt idx="314">
                  <c:v>17.399866815909839</c:v>
                </c:pt>
                <c:pt idx="315">
                  <c:v>17.399872038113173</c:v>
                </c:pt>
                <c:pt idx="316">
                  <c:v>17.399877055552484</c:v>
                </c:pt>
                <c:pt idx="317">
                  <c:v>17.399881876256568</c:v>
                </c:pt>
                <c:pt idx="318">
                  <c:v>17.399886507939431</c:v>
                </c:pt>
                <c:pt idx="319">
                  <c:v>17.399890958012591</c:v>
                </c:pt>
                <c:pt idx="320">
                  <c:v>17.399895233596975</c:v>
                </c:pt>
                <c:pt idx="321">
                  <c:v>17.399899341534308</c:v>
                </c:pt>
                <c:pt idx="322">
                  <c:v>17.399903288398036</c:v>
                </c:pt>
                <c:pt idx="323">
                  <c:v>17.39990708050389</c:v>
                </c:pt>
                <c:pt idx="324">
                  <c:v>17.399910723919938</c:v>
                </c:pt>
                <c:pt idx="325">
                  <c:v>17.399914224476326</c:v>
                </c:pt>
                <c:pt idx="326">
                  <c:v>17.39991758777461</c:v>
                </c:pt>
                <c:pt idx="327">
                  <c:v>17.399920819196705</c:v>
                </c:pt>
                <c:pt idx="328">
                  <c:v>17.399923923913505</c:v>
                </c:pt>
                <c:pt idx="329">
                  <c:v>17.39992690689315</c:v>
                </c:pt>
                <c:pt idx="330">
                  <c:v>17.399929772908976</c:v>
                </c:pt>
                <c:pt idx="331">
                  <c:v>17.399932526547175</c:v>
                </c:pt>
                <c:pt idx="332">
                  <c:v>17.399935172214086</c:v>
                </c:pt>
                <c:pt idx="333">
                  <c:v>17.399937714143299</c:v>
                </c:pt>
                <c:pt idx="334">
                  <c:v>17.399940156402398</c:v>
                </c:pt>
                <c:pt idx="335">
                  <c:v>17.399942502899481</c:v>
                </c:pt>
                <c:pt idx="336">
                  <c:v>17.399944757389395</c:v>
                </c:pt>
                <c:pt idx="337">
                  <c:v>17.399946923479781</c:v>
                </c:pt>
                <c:pt idx="338">
                  <c:v>17.399949004636802</c:v>
                </c:pt>
                <c:pt idx="339">
                  <c:v>17.399951004190733</c:v>
                </c:pt>
                <c:pt idx="340">
                  <c:v>17.399952925341246</c:v>
                </c:pt>
                <c:pt idx="341">
                  <c:v>17.399954771162577</c:v>
                </c:pt>
                <c:pt idx="342">
                  <c:v>17.399956544608401</c:v>
                </c:pt>
                <c:pt idx="343">
                  <c:v>17.399958248516604</c:v>
                </c:pt>
                <c:pt idx="344">
                  <c:v>17.399959885613761</c:v>
                </c:pt>
                <c:pt idx="345">
                  <c:v>17.39996145851957</c:v>
                </c:pt>
                <c:pt idx="346">
                  <c:v>17.399962969750998</c:v>
                </c:pt>
                <c:pt idx="347">
                  <c:v>17.39996442172632</c:v>
                </c:pt>
                <c:pt idx="348">
                  <c:v>17.39996581676899</c:v>
                </c:pt>
                <c:pt idx="349">
                  <c:v>17.399967157111362</c:v>
                </c:pt>
                <c:pt idx="350">
                  <c:v>17.399968444898256</c:v>
                </c:pt>
                <c:pt idx="351">
                  <c:v>17.399969682190399</c:v>
                </c:pt>
                <c:pt idx="352">
                  <c:v>17.399970870967707</c:v>
                </c:pt>
                <c:pt idx="353">
                  <c:v>17.399972013132462</c:v>
                </c:pt>
                <c:pt idx="354">
                  <c:v>17.39997311051237</c:v>
                </c:pt>
                <c:pt idx="355">
                  <c:v>17.399974164863469</c:v>
                </c:pt>
                <c:pt idx="356">
                  <c:v>17.399975177872921</c:v>
                </c:pt>
                <c:pt idx="357">
                  <c:v>17.399976151161773</c:v>
                </c:pt>
                <c:pt idx="358">
                  <c:v>17.399977086287464</c:v>
                </c:pt>
                <c:pt idx="359">
                  <c:v>17.399977984746407</c:v>
                </c:pt>
                <c:pt idx="360">
                  <c:v>17.399978847976314</c:v>
                </c:pt>
                <c:pt idx="361">
                  <c:v>17.399979677358534</c:v>
                </c:pt>
                <c:pt idx="362">
                  <c:v>17.39998047422025</c:v>
                </c:pt>
                <c:pt idx="363">
                  <c:v>17.399981239836602</c:v>
                </c:pt>
                <c:pt idx="364">
                  <c:v>17.399981975432741</c:v>
                </c:pt>
                <c:pt idx="365">
                  <c:v>17.399982682185776</c:v>
                </c:pt>
                <c:pt idx="366">
                  <c:v>17.39998336122666</c:v>
                </c:pt>
                <c:pt idx="367">
                  <c:v>17.399984013641983</c:v>
                </c:pt>
                <c:pt idx="368">
                  <c:v>17.399984640475768</c:v>
                </c:pt>
                <c:pt idx="369">
                  <c:v>17.39998524273107</c:v>
                </c:pt>
                <c:pt idx="370">
                  <c:v>17.399985821371619</c:v>
                </c:pt>
              </c:numCache>
            </c:numRef>
          </c:yVal>
          <c:smooth val="0"/>
        </c:ser>
        <c:ser>
          <c:idx val="0"/>
          <c:order val="1"/>
          <c:tx>
            <c:v>ENERGY STAR V6 Monitors</c:v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Data!$V$6:$V$967</c:f>
              <c:numCache>
                <c:formatCode>General</c:formatCode>
                <c:ptCount val="962"/>
                <c:pt idx="0">
                  <c:v>69.12</c:v>
                </c:pt>
                <c:pt idx="1">
                  <c:v>70.540000000000006</c:v>
                </c:pt>
                <c:pt idx="2">
                  <c:v>105.91</c:v>
                </c:pt>
                <c:pt idx="3">
                  <c:v>107.55</c:v>
                </c:pt>
                <c:pt idx="4">
                  <c:v>108</c:v>
                </c:pt>
                <c:pt idx="5">
                  <c:v>51.46</c:v>
                </c:pt>
                <c:pt idx="6">
                  <c:v>144.9</c:v>
                </c:pt>
                <c:pt idx="7">
                  <c:v>146.5</c:v>
                </c:pt>
                <c:pt idx="8">
                  <c:v>102.6</c:v>
                </c:pt>
                <c:pt idx="9">
                  <c:v>144.9</c:v>
                </c:pt>
                <c:pt idx="10">
                  <c:v>146.5</c:v>
                </c:pt>
                <c:pt idx="11">
                  <c:v>146.1</c:v>
                </c:pt>
                <c:pt idx="12">
                  <c:v>82.96</c:v>
                </c:pt>
                <c:pt idx="13">
                  <c:v>146.34</c:v>
                </c:pt>
                <c:pt idx="14">
                  <c:v>146.30000000000001</c:v>
                </c:pt>
                <c:pt idx="15">
                  <c:v>146.35</c:v>
                </c:pt>
                <c:pt idx="16">
                  <c:v>146.33000000000001</c:v>
                </c:pt>
                <c:pt idx="17">
                  <c:v>146.51</c:v>
                </c:pt>
                <c:pt idx="18">
                  <c:v>158.6</c:v>
                </c:pt>
                <c:pt idx="19">
                  <c:v>146.30000000000001</c:v>
                </c:pt>
                <c:pt idx="20">
                  <c:v>146.51</c:v>
                </c:pt>
                <c:pt idx="21">
                  <c:v>146.51</c:v>
                </c:pt>
                <c:pt idx="22">
                  <c:v>146.51</c:v>
                </c:pt>
                <c:pt idx="23">
                  <c:v>146.51</c:v>
                </c:pt>
                <c:pt idx="24">
                  <c:v>158.62</c:v>
                </c:pt>
                <c:pt idx="25">
                  <c:v>146.33000000000001</c:v>
                </c:pt>
                <c:pt idx="26">
                  <c:v>146.30000000000001</c:v>
                </c:pt>
                <c:pt idx="27">
                  <c:v>146.5</c:v>
                </c:pt>
                <c:pt idx="28">
                  <c:v>146</c:v>
                </c:pt>
                <c:pt idx="29">
                  <c:v>146.35</c:v>
                </c:pt>
                <c:pt idx="30">
                  <c:v>103.4</c:v>
                </c:pt>
                <c:pt idx="31">
                  <c:v>103.4</c:v>
                </c:pt>
                <c:pt idx="32">
                  <c:v>158.62</c:v>
                </c:pt>
                <c:pt idx="33">
                  <c:v>146.4</c:v>
                </c:pt>
                <c:pt idx="34">
                  <c:v>103.36</c:v>
                </c:pt>
                <c:pt idx="35">
                  <c:v>103.4</c:v>
                </c:pt>
                <c:pt idx="36">
                  <c:v>146</c:v>
                </c:pt>
                <c:pt idx="37">
                  <c:v>146.51</c:v>
                </c:pt>
                <c:pt idx="38">
                  <c:v>146.51</c:v>
                </c:pt>
                <c:pt idx="39">
                  <c:v>103.25</c:v>
                </c:pt>
                <c:pt idx="40">
                  <c:v>146.51</c:v>
                </c:pt>
                <c:pt idx="41">
                  <c:v>146.35</c:v>
                </c:pt>
                <c:pt idx="42">
                  <c:v>146.51</c:v>
                </c:pt>
                <c:pt idx="43">
                  <c:v>146.51</c:v>
                </c:pt>
                <c:pt idx="44">
                  <c:v>146</c:v>
                </c:pt>
                <c:pt idx="45">
                  <c:v>146.22999999999999</c:v>
                </c:pt>
                <c:pt idx="46">
                  <c:v>146.35</c:v>
                </c:pt>
                <c:pt idx="47">
                  <c:v>146.30000000000001</c:v>
                </c:pt>
                <c:pt idx="48">
                  <c:v>146.30000000000001</c:v>
                </c:pt>
                <c:pt idx="49">
                  <c:v>103.36</c:v>
                </c:pt>
                <c:pt idx="50">
                  <c:v>146.51</c:v>
                </c:pt>
                <c:pt idx="51">
                  <c:v>146</c:v>
                </c:pt>
                <c:pt idx="52">
                  <c:v>146.34</c:v>
                </c:pt>
                <c:pt idx="53">
                  <c:v>103.36</c:v>
                </c:pt>
                <c:pt idx="54">
                  <c:v>146</c:v>
                </c:pt>
                <c:pt idx="55">
                  <c:v>146.35</c:v>
                </c:pt>
                <c:pt idx="56">
                  <c:v>103.4</c:v>
                </c:pt>
                <c:pt idx="57">
                  <c:v>103.4</c:v>
                </c:pt>
                <c:pt idx="58">
                  <c:v>146.4</c:v>
                </c:pt>
                <c:pt idx="59">
                  <c:v>146.4</c:v>
                </c:pt>
                <c:pt idx="60">
                  <c:v>146.35</c:v>
                </c:pt>
                <c:pt idx="61">
                  <c:v>146.51</c:v>
                </c:pt>
                <c:pt idx="62">
                  <c:v>146.51</c:v>
                </c:pt>
                <c:pt idx="63">
                  <c:v>146.51</c:v>
                </c:pt>
                <c:pt idx="64">
                  <c:v>146.51</c:v>
                </c:pt>
                <c:pt idx="65">
                  <c:v>146.51</c:v>
                </c:pt>
                <c:pt idx="66">
                  <c:v>146.30000000000001</c:v>
                </c:pt>
                <c:pt idx="67">
                  <c:v>146.51</c:v>
                </c:pt>
                <c:pt idx="68">
                  <c:v>146.4</c:v>
                </c:pt>
                <c:pt idx="69">
                  <c:v>146.35</c:v>
                </c:pt>
                <c:pt idx="70">
                  <c:v>103.26</c:v>
                </c:pt>
                <c:pt idx="71">
                  <c:v>146.51</c:v>
                </c:pt>
                <c:pt idx="72">
                  <c:v>146.51</c:v>
                </c:pt>
                <c:pt idx="73">
                  <c:v>146.35</c:v>
                </c:pt>
                <c:pt idx="74">
                  <c:v>146.4</c:v>
                </c:pt>
                <c:pt idx="75">
                  <c:v>146.51</c:v>
                </c:pt>
                <c:pt idx="76">
                  <c:v>146.33000000000001</c:v>
                </c:pt>
                <c:pt idx="77">
                  <c:v>146</c:v>
                </c:pt>
                <c:pt idx="78">
                  <c:v>146.51</c:v>
                </c:pt>
                <c:pt idx="79">
                  <c:v>146.51</c:v>
                </c:pt>
                <c:pt idx="80">
                  <c:v>140.97999999999999</c:v>
                </c:pt>
                <c:pt idx="81">
                  <c:v>140.97999999999999</c:v>
                </c:pt>
                <c:pt idx="82">
                  <c:v>140.97999999999999</c:v>
                </c:pt>
                <c:pt idx="83">
                  <c:v>146.51</c:v>
                </c:pt>
                <c:pt idx="84">
                  <c:v>159.80000000000001</c:v>
                </c:pt>
                <c:pt idx="85">
                  <c:v>150</c:v>
                </c:pt>
                <c:pt idx="86">
                  <c:v>150</c:v>
                </c:pt>
                <c:pt idx="87">
                  <c:v>161.5</c:v>
                </c:pt>
                <c:pt idx="88">
                  <c:v>161.5</c:v>
                </c:pt>
                <c:pt idx="89">
                  <c:v>165.8</c:v>
                </c:pt>
                <c:pt idx="90">
                  <c:v>160</c:v>
                </c:pt>
                <c:pt idx="91">
                  <c:v>161.5</c:v>
                </c:pt>
                <c:pt idx="92">
                  <c:v>161</c:v>
                </c:pt>
                <c:pt idx="93">
                  <c:v>161</c:v>
                </c:pt>
                <c:pt idx="94">
                  <c:v>161</c:v>
                </c:pt>
                <c:pt idx="95">
                  <c:v>161.5</c:v>
                </c:pt>
                <c:pt idx="96">
                  <c:v>162.69999999999999</c:v>
                </c:pt>
                <c:pt idx="97">
                  <c:v>161</c:v>
                </c:pt>
                <c:pt idx="98">
                  <c:v>161</c:v>
                </c:pt>
                <c:pt idx="99">
                  <c:v>161.44999999999999</c:v>
                </c:pt>
                <c:pt idx="100">
                  <c:v>161.5</c:v>
                </c:pt>
                <c:pt idx="101">
                  <c:v>161.69999999999999</c:v>
                </c:pt>
                <c:pt idx="102">
                  <c:v>162</c:v>
                </c:pt>
                <c:pt idx="103">
                  <c:v>161</c:v>
                </c:pt>
                <c:pt idx="104">
                  <c:v>162.61000000000001</c:v>
                </c:pt>
                <c:pt idx="105">
                  <c:v>161.5</c:v>
                </c:pt>
                <c:pt idx="106">
                  <c:v>162.61000000000001</c:v>
                </c:pt>
                <c:pt idx="107">
                  <c:v>162</c:v>
                </c:pt>
                <c:pt idx="108">
                  <c:v>161.5</c:v>
                </c:pt>
                <c:pt idx="109">
                  <c:v>161</c:v>
                </c:pt>
                <c:pt idx="110">
                  <c:v>161</c:v>
                </c:pt>
                <c:pt idx="111">
                  <c:v>161.4</c:v>
                </c:pt>
                <c:pt idx="112">
                  <c:v>157.6</c:v>
                </c:pt>
                <c:pt idx="113">
                  <c:v>161</c:v>
                </c:pt>
                <c:pt idx="114">
                  <c:v>162.61000000000001</c:v>
                </c:pt>
                <c:pt idx="115">
                  <c:v>161.5</c:v>
                </c:pt>
                <c:pt idx="116">
                  <c:v>161.5</c:v>
                </c:pt>
                <c:pt idx="117">
                  <c:v>165.8</c:v>
                </c:pt>
                <c:pt idx="118">
                  <c:v>161.5</c:v>
                </c:pt>
                <c:pt idx="119">
                  <c:v>162</c:v>
                </c:pt>
                <c:pt idx="120">
                  <c:v>175.6</c:v>
                </c:pt>
                <c:pt idx="121">
                  <c:v>176.12</c:v>
                </c:pt>
                <c:pt idx="122">
                  <c:v>175.6</c:v>
                </c:pt>
                <c:pt idx="123">
                  <c:v>175.59</c:v>
                </c:pt>
                <c:pt idx="124">
                  <c:v>176.12</c:v>
                </c:pt>
                <c:pt idx="125">
                  <c:v>141.5</c:v>
                </c:pt>
                <c:pt idx="126">
                  <c:v>141.6</c:v>
                </c:pt>
                <c:pt idx="127">
                  <c:v>162.61000000000001</c:v>
                </c:pt>
                <c:pt idx="128">
                  <c:v>227.1</c:v>
                </c:pt>
                <c:pt idx="129">
                  <c:v>141.6</c:v>
                </c:pt>
                <c:pt idx="130">
                  <c:v>174</c:v>
                </c:pt>
                <c:pt idx="131">
                  <c:v>141.6</c:v>
                </c:pt>
                <c:pt idx="132">
                  <c:v>175.6</c:v>
                </c:pt>
                <c:pt idx="133">
                  <c:v>175.61</c:v>
                </c:pt>
                <c:pt idx="134">
                  <c:v>175.57</c:v>
                </c:pt>
                <c:pt idx="135">
                  <c:v>175.57</c:v>
                </c:pt>
                <c:pt idx="136">
                  <c:v>176</c:v>
                </c:pt>
                <c:pt idx="137">
                  <c:v>176</c:v>
                </c:pt>
                <c:pt idx="138">
                  <c:v>141.6</c:v>
                </c:pt>
                <c:pt idx="139">
                  <c:v>175.62</c:v>
                </c:pt>
                <c:pt idx="140">
                  <c:v>174.6</c:v>
                </c:pt>
                <c:pt idx="141">
                  <c:v>175.9</c:v>
                </c:pt>
                <c:pt idx="142">
                  <c:v>175.6</c:v>
                </c:pt>
                <c:pt idx="143">
                  <c:v>142</c:v>
                </c:pt>
                <c:pt idx="144">
                  <c:v>176</c:v>
                </c:pt>
                <c:pt idx="145">
                  <c:v>141.6</c:v>
                </c:pt>
                <c:pt idx="146">
                  <c:v>142</c:v>
                </c:pt>
                <c:pt idx="147">
                  <c:v>141.6</c:v>
                </c:pt>
                <c:pt idx="148">
                  <c:v>176.12</c:v>
                </c:pt>
                <c:pt idx="149">
                  <c:v>176.1</c:v>
                </c:pt>
                <c:pt idx="150">
                  <c:v>174.2</c:v>
                </c:pt>
                <c:pt idx="151">
                  <c:v>141.44999999999999</c:v>
                </c:pt>
                <c:pt idx="152">
                  <c:v>141.6</c:v>
                </c:pt>
                <c:pt idx="153">
                  <c:v>175.61</c:v>
                </c:pt>
                <c:pt idx="154">
                  <c:v>175.61</c:v>
                </c:pt>
                <c:pt idx="155">
                  <c:v>174.2</c:v>
                </c:pt>
                <c:pt idx="156">
                  <c:v>176.12</c:v>
                </c:pt>
                <c:pt idx="157">
                  <c:v>175.57</c:v>
                </c:pt>
                <c:pt idx="158">
                  <c:v>175.61</c:v>
                </c:pt>
                <c:pt idx="159">
                  <c:v>176.12</c:v>
                </c:pt>
                <c:pt idx="160">
                  <c:v>175.61</c:v>
                </c:pt>
                <c:pt idx="161">
                  <c:v>174.17</c:v>
                </c:pt>
                <c:pt idx="162">
                  <c:v>141.6</c:v>
                </c:pt>
                <c:pt idx="163">
                  <c:v>141.6</c:v>
                </c:pt>
                <c:pt idx="164">
                  <c:v>175.61</c:v>
                </c:pt>
                <c:pt idx="165">
                  <c:v>141.6</c:v>
                </c:pt>
                <c:pt idx="166">
                  <c:v>175.57</c:v>
                </c:pt>
                <c:pt idx="167">
                  <c:v>110.39</c:v>
                </c:pt>
                <c:pt idx="168">
                  <c:v>141.6</c:v>
                </c:pt>
                <c:pt idx="169">
                  <c:v>176.12</c:v>
                </c:pt>
                <c:pt idx="170">
                  <c:v>141.6</c:v>
                </c:pt>
                <c:pt idx="171">
                  <c:v>141.55000000000001</c:v>
                </c:pt>
                <c:pt idx="172">
                  <c:v>176.12</c:v>
                </c:pt>
                <c:pt idx="173">
                  <c:v>175.57</c:v>
                </c:pt>
                <c:pt idx="174">
                  <c:v>175.6</c:v>
                </c:pt>
                <c:pt idx="175">
                  <c:v>171</c:v>
                </c:pt>
                <c:pt idx="176">
                  <c:v>162.69999999999999</c:v>
                </c:pt>
                <c:pt idx="177">
                  <c:v>162.69999999999999</c:v>
                </c:pt>
                <c:pt idx="178">
                  <c:v>162.69999999999999</c:v>
                </c:pt>
                <c:pt idx="179">
                  <c:v>170.95</c:v>
                </c:pt>
                <c:pt idx="180">
                  <c:v>160.1</c:v>
                </c:pt>
                <c:pt idx="181">
                  <c:v>157.4</c:v>
                </c:pt>
                <c:pt idx="182">
                  <c:v>170.52</c:v>
                </c:pt>
                <c:pt idx="183">
                  <c:v>170.52</c:v>
                </c:pt>
                <c:pt idx="184">
                  <c:v>160.46</c:v>
                </c:pt>
                <c:pt idx="185">
                  <c:v>160.54</c:v>
                </c:pt>
                <c:pt idx="186">
                  <c:v>160.54</c:v>
                </c:pt>
                <c:pt idx="187">
                  <c:v>171</c:v>
                </c:pt>
                <c:pt idx="188">
                  <c:v>162.69999999999999</c:v>
                </c:pt>
                <c:pt idx="189">
                  <c:v>162.71</c:v>
                </c:pt>
                <c:pt idx="190">
                  <c:v>162.71</c:v>
                </c:pt>
                <c:pt idx="191">
                  <c:v>162.71</c:v>
                </c:pt>
                <c:pt idx="192">
                  <c:v>174.5</c:v>
                </c:pt>
                <c:pt idx="193">
                  <c:v>162.71</c:v>
                </c:pt>
                <c:pt idx="194">
                  <c:v>158.36000000000001</c:v>
                </c:pt>
                <c:pt idx="195">
                  <c:v>170.52</c:v>
                </c:pt>
                <c:pt idx="196">
                  <c:v>171.3</c:v>
                </c:pt>
                <c:pt idx="197">
                  <c:v>158.94</c:v>
                </c:pt>
                <c:pt idx="198">
                  <c:v>171</c:v>
                </c:pt>
                <c:pt idx="199">
                  <c:v>171</c:v>
                </c:pt>
                <c:pt idx="200">
                  <c:v>146.51</c:v>
                </c:pt>
                <c:pt idx="201">
                  <c:v>162.69999999999999</c:v>
                </c:pt>
                <c:pt idx="202">
                  <c:v>159.80000000000001</c:v>
                </c:pt>
                <c:pt idx="203">
                  <c:v>162.69999999999999</c:v>
                </c:pt>
                <c:pt idx="204">
                  <c:v>171.21</c:v>
                </c:pt>
                <c:pt idx="205">
                  <c:v>162.71</c:v>
                </c:pt>
                <c:pt idx="206">
                  <c:v>170.52</c:v>
                </c:pt>
                <c:pt idx="207">
                  <c:v>158.96</c:v>
                </c:pt>
                <c:pt idx="208">
                  <c:v>163.76</c:v>
                </c:pt>
                <c:pt idx="209">
                  <c:v>158.96</c:v>
                </c:pt>
                <c:pt idx="210">
                  <c:v>158.94</c:v>
                </c:pt>
                <c:pt idx="211">
                  <c:v>159</c:v>
                </c:pt>
                <c:pt idx="212">
                  <c:v>170.52</c:v>
                </c:pt>
                <c:pt idx="213">
                  <c:v>170.95</c:v>
                </c:pt>
                <c:pt idx="214">
                  <c:v>160.5</c:v>
                </c:pt>
                <c:pt idx="215">
                  <c:v>171</c:v>
                </c:pt>
                <c:pt idx="216">
                  <c:v>170.52</c:v>
                </c:pt>
                <c:pt idx="217">
                  <c:v>160.54</c:v>
                </c:pt>
                <c:pt idx="218">
                  <c:v>160.38</c:v>
                </c:pt>
                <c:pt idx="219">
                  <c:v>159</c:v>
                </c:pt>
                <c:pt idx="220">
                  <c:v>160.03</c:v>
                </c:pt>
                <c:pt idx="221">
                  <c:v>170.95</c:v>
                </c:pt>
                <c:pt idx="222">
                  <c:v>161.5</c:v>
                </c:pt>
                <c:pt idx="223">
                  <c:v>127.5</c:v>
                </c:pt>
                <c:pt idx="224">
                  <c:v>163</c:v>
                </c:pt>
                <c:pt idx="225">
                  <c:v>163</c:v>
                </c:pt>
                <c:pt idx="226">
                  <c:v>163</c:v>
                </c:pt>
                <c:pt idx="227">
                  <c:v>162.71</c:v>
                </c:pt>
                <c:pt idx="228">
                  <c:v>162.71</c:v>
                </c:pt>
                <c:pt idx="229">
                  <c:v>158.34</c:v>
                </c:pt>
                <c:pt idx="230">
                  <c:v>160.47</c:v>
                </c:pt>
                <c:pt idx="231">
                  <c:v>146.51</c:v>
                </c:pt>
                <c:pt idx="232">
                  <c:v>171.26</c:v>
                </c:pt>
                <c:pt idx="233">
                  <c:v>170.9</c:v>
                </c:pt>
                <c:pt idx="234">
                  <c:v>163</c:v>
                </c:pt>
                <c:pt idx="235">
                  <c:v>163</c:v>
                </c:pt>
                <c:pt idx="236">
                  <c:v>160.54</c:v>
                </c:pt>
                <c:pt idx="237">
                  <c:v>163.66</c:v>
                </c:pt>
                <c:pt idx="238">
                  <c:v>171</c:v>
                </c:pt>
                <c:pt idx="239">
                  <c:v>188</c:v>
                </c:pt>
                <c:pt idx="240">
                  <c:v>170.52</c:v>
                </c:pt>
                <c:pt idx="241">
                  <c:v>170.52</c:v>
                </c:pt>
                <c:pt idx="242">
                  <c:v>158.96</c:v>
                </c:pt>
                <c:pt idx="243">
                  <c:v>163</c:v>
                </c:pt>
                <c:pt idx="244">
                  <c:v>170.52</c:v>
                </c:pt>
                <c:pt idx="245">
                  <c:v>169.54</c:v>
                </c:pt>
                <c:pt idx="246">
                  <c:v>163</c:v>
                </c:pt>
                <c:pt idx="247">
                  <c:v>171</c:v>
                </c:pt>
                <c:pt idx="248">
                  <c:v>163.22</c:v>
                </c:pt>
                <c:pt idx="249">
                  <c:v>171</c:v>
                </c:pt>
                <c:pt idx="250">
                  <c:v>160.54</c:v>
                </c:pt>
                <c:pt idx="251">
                  <c:v>161.5</c:v>
                </c:pt>
                <c:pt idx="252">
                  <c:v>146.51</c:v>
                </c:pt>
                <c:pt idx="253">
                  <c:v>161.5</c:v>
                </c:pt>
                <c:pt idx="254">
                  <c:v>171</c:v>
                </c:pt>
                <c:pt idx="255">
                  <c:v>170.52</c:v>
                </c:pt>
                <c:pt idx="256">
                  <c:v>170.52</c:v>
                </c:pt>
                <c:pt idx="257">
                  <c:v>162.69999999999999</c:v>
                </c:pt>
                <c:pt idx="258">
                  <c:v>170.95</c:v>
                </c:pt>
                <c:pt idx="259">
                  <c:v>162.69999999999999</c:v>
                </c:pt>
                <c:pt idx="260">
                  <c:v>170.6</c:v>
                </c:pt>
                <c:pt idx="261">
                  <c:v>170.5</c:v>
                </c:pt>
                <c:pt idx="262">
                  <c:v>158.96</c:v>
                </c:pt>
                <c:pt idx="263">
                  <c:v>146.51</c:v>
                </c:pt>
                <c:pt idx="264">
                  <c:v>160.47</c:v>
                </c:pt>
                <c:pt idx="265">
                  <c:v>160.47</c:v>
                </c:pt>
                <c:pt idx="266">
                  <c:v>146.51</c:v>
                </c:pt>
                <c:pt idx="267">
                  <c:v>158.96</c:v>
                </c:pt>
                <c:pt idx="268">
                  <c:v>161.5</c:v>
                </c:pt>
                <c:pt idx="269">
                  <c:v>171.3</c:v>
                </c:pt>
                <c:pt idx="270">
                  <c:v>84</c:v>
                </c:pt>
                <c:pt idx="271">
                  <c:v>171</c:v>
                </c:pt>
                <c:pt idx="272">
                  <c:v>171</c:v>
                </c:pt>
                <c:pt idx="273">
                  <c:v>161.5</c:v>
                </c:pt>
                <c:pt idx="274">
                  <c:v>171</c:v>
                </c:pt>
                <c:pt idx="275">
                  <c:v>163.22</c:v>
                </c:pt>
                <c:pt idx="276">
                  <c:v>158.1</c:v>
                </c:pt>
                <c:pt idx="277">
                  <c:v>162.44</c:v>
                </c:pt>
                <c:pt idx="278">
                  <c:v>159.80000000000001</c:v>
                </c:pt>
                <c:pt idx="279">
                  <c:v>159</c:v>
                </c:pt>
                <c:pt idx="280">
                  <c:v>162.69999999999999</c:v>
                </c:pt>
                <c:pt idx="281">
                  <c:v>158.96</c:v>
                </c:pt>
                <c:pt idx="282">
                  <c:v>158.88</c:v>
                </c:pt>
                <c:pt idx="283">
                  <c:v>188</c:v>
                </c:pt>
                <c:pt idx="284">
                  <c:v>184</c:v>
                </c:pt>
                <c:pt idx="285">
                  <c:v>161.5</c:v>
                </c:pt>
                <c:pt idx="286">
                  <c:v>187</c:v>
                </c:pt>
                <c:pt idx="287">
                  <c:v>218.8</c:v>
                </c:pt>
                <c:pt idx="288">
                  <c:v>217.43</c:v>
                </c:pt>
                <c:pt idx="289">
                  <c:v>217.4</c:v>
                </c:pt>
                <c:pt idx="290">
                  <c:v>217.62</c:v>
                </c:pt>
                <c:pt idx="291">
                  <c:v>217.62</c:v>
                </c:pt>
                <c:pt idx="292">
                  <c:v>217.43</c:v>
                </c:pt>
                <c:pt idx="293">
                  <c:v>217.43</c:v>
                </c:pt>
                <c:pt idx="294">
                  <c:v>217.4</c:v>
                </c:pt>
                <c:pt idx="295">
                  <c:v>217.4</c:v>
                </c:pt>
                <c:pt idx="296">
                  <c:v>217</c:v>
                </c:pt>
                <c:pt idx="297">
                  <c:v>217.46</c:v>
                </c:pt>
                <c:pt idx="298">
                  <c:v>217</c:v>
                </c:pt>
                <c:pt idx="299">
                  <c:v>217</c:v>
                </c:pt>
                <c:pt idx="300">
                  <c:v>217.4</c:v>
                </c:pt>
                <c:pt idx="301">
                  <c:v>217</c:v>
                </c:pt>
                <c:pt idx="302">
                  <c:v>217.4</c:v>
                </c:pt>
                <c:pt idx="303">
                  <c:v>217.62</c:v>
                </c:pt>
                <c:pt idx="304">
                  <c:v>217.62</c:v>
                </c:pt>
                <c:pt idx="305">
                  <c:v>217.62</c:v>
                </c:pt>
                <c:pt idx="306">
                  <c:v>217.4</c:v>
                </c:pt>
                <c:pt idx="307">
                  <c:v>217.46</c:v>
                </c:pt>
                <c:pt idx="308">
                  <c:v>217.5</c:v>
                </c:pt>
                <c:pt idx="309">
                  <c:v>217.4</c:v>
                </c:pt>
                <c:pt idx="310">
                  <c:v>217.62</c:v>
                </c:pt>
                <c:pt idx="311">
                  <c:v>217.46</c:v>
                </c:pt>
                <c:pt idx="312">
                  <c:v>217.46</c:v>
                </c:pt>
                <c:pt idx="313">
                  <c:v>217.5</c:v>
                </c:pt>
                <c:pt idx="314">
                  <c:v>217.62</c:v>
                </c:pt>
                <c:pt idx="315">
                  <c:v>217.62</c:v>
                </c:pt>
                <c:pt idx="316">
                  <c:v>310.2</c:v>
                </c:pt>
                <c:pt idx="317">
                  <c:v>261.12</c:v>
                </c:pt>
                <c:pt idx="318">
                  <c:v>205</c:v>
                </c:pt>
                <c:pt idx="319">
                  <c:v>312</c:v>
                </c:pt>
                <c:pt idx="320">
                  <c:v>217.6</c:v>
                </c:pt>
                <c:pt idx="321">
                  <c:v>198.08</c:v>
                </c:pt>
                <c:pt idx="322">
                  <c:v>236.92</c:v>
                </c:pt>
                <c:pt idx="323">
                  <c:v>197.91</c:v>
                </c:pt>
                <c:pt idx="324">
                  <c:v>236.8</c:v>
                </c:pt>
                <c:pt idx="325">
                  <c:v>197.7</c:v>
                </c:pt>
                <c:pt idx="326">
                  <c:v>197.7</c:v>
                </c:pt>
                <c:pt idx="327">
                  <c:v>242.19</c:v>
                </c:pt>
                <c:pt idx="328">
                  <c:v>246.6</c:v>
                </c:pt>
                <c:pt idx="329">
                  <c:v>242.19</c:v>
                </c:pt>
                <c:pt idx="330">
                  <c:v>246.6</c:v>
                </c:pt>
                <c:pt idx="331">
                  <c:v>237</c:v>
                </c:pt>
                <c:pt idx="332">
                  <c:v>242.19</c:v>
                </c:pt>
                <c:pt idx="333">
                  <c:v>242.19</c:v>
                </c:pt>
                <c:pt idx="334">
                  <c:v>242.19</c:v>
                </c:pt>
                <c:pt idx="335">
                  <c:v>235.75</c:v>
                </c:pt>
                <c:pt idx="336">
                  <c:v>75.319999999999993</c:v>
                </c:pt>
                <c:pt idx="337">
                  <c:v>246.17</c:v>
                </c:pt>
                <c:pt idx="338">
                  <c:v>236.92</c:v>
                </c:pt>
                <c:pt idx="339">
                  <c:v>311.52999999999997</c:v>
                </c:pt>
                <c:pt idx="340">
                  <c:v>311.58</c:v>
                </c:pt>
                <c:pt idx="341">
                  <c:v>311.7</c:v>
                </c:pt>
                <c:pt idx="342">
                  <c:v>311.37</c:v>
                </c:pt>
                <c:pt idx="343">
                  <c:v>242.19</c:v>
                </c:pt>
                <c:pt idx="344">
                  <c:v>311</c:v>
                </c:pt>
                <c:pt idx="345">
                  <c:v>242.19</c:v>
                </c:pt>
                <c:pt idx="346">
                  <c:v>197.4</c:v>
                </c:pt>
                <c:pt idx="347">
                  <c:v>199.28</c:v>
                </c:pt>
                <c:pt idx="348">
                  <c:v>241.98</c:v>
                </c:pt>
                <c:pt idx="349">
                  <c:v>198</c:v>
                </c:pt>
                <c:pt idx="350">
                  <c:v>195.77</c:v>
                </c:pt>
                <c:pt idx="351">
                  <c:v>236.83</c:v>
                </c:pt>
                <c:pt idx="352">
                  <c:v>198.08</c:v>
                </c:pt>
                <c:pt idx="353">
                  <c:v>225.7</c:v>
                </c:pt>
                <c:pt idx="354">
                  <c:v>198.08</c:v>
                </c:pt>
                <c:pt idx="355">
                  <c:v>198.2</c:v>
                </c:pt>
                <c:pt idx="356">
                  <c:v>198.1</c:v>
                </c:pt>
                <c:pt idx="357">
                  <c:v>198.21</c:v>
                </c:pt>
                <c:pt idx="358">
                  <c:v>197.4</c:v>
                </c:pt>
                <c:pt idx="359">
                  <c:v>197.52</c:v>
                </c:pt>
                <c:pt idx="360">
                  <c:v>242.2</c:v>
                </c:pt>
                <c:pt idx="361">
                  <c:v>198.21</c:v>
                </c:pt>
                <c:pt idx="362">
                  <c:v>198</c:v>
                </c:pt>
                <c:pt idx="363">
                  <c:v>198.91</c:v>
                </c:pt>
                <c:pt idx="364">
                  <c:v>198.1</c:v>
                </c:pt>
                <c:pt idx="365">
                  <c:v>198.91</c:v>
                </c:pt>
                <c:pt idx="366">
                  <c:v>198</c:v>
                </c:pt>
                <c:pt idx="367">
                  <c:v>198.08</c:v>
                </c:pt>
                <c:pt idx="368">
                  <c:v>198</c:v>
                </c:pt>
                <c:pt idx="369">
                  <c:v>198</c:v>
                </c:pt>
                <c:pt idx="370">
                  <c:v>242.18</c:v>
                </c:pt>
                <c:pt idx="371">
                  <c:v>226.05</c:v>
                </c:pt>
                <c:pt idx="372">
                  <c:v>226</c:v>
                </c:pt>
                <c:pt idx="373">
                  <c:v>197.52</c:v>
                </c:pt>
                <c:pt idx="374">
                  <c:v>196.35</c:v>
                </c:pt>
                <c:pt idx="375">
                  <c:v>197.52</c:v>
                </c:pt>
                <c:pt idx="376">
                  <c:v>226</c:v>
                </c:pt>
                <c:pt idx="377">
                  <c:v>197.52</c:v>
                </c:pt>
                <c:pt idx="378">
                  <c:v>242.18</c:v>
                </c:pt>
                <c:pt idx="379">
                  <c:v>196.35</c:v>
                </c:pt>
                <c:pt idx="380">
                  <c:v>198.08</c:v>
                </c:pt>
                <c:pt idx="381">
                  <c:v>199.28</c:v>
                </c:pt>
                <c:pt idx="382">
                  <c:v>226</c:v>
                </c:pt>
                <c:pt idx="383">
                  <c:v>198</c:v>
                </c:pt>
                <c:pt idx="384">
                  <c:v>226</c:v>
                </c:pt>
                <c:pt idx="385">
                  <c:v>226</c:v>
                </c:pt>
                <c:pt idx="386">
                  <c:v>246.17</c:v>
                </c:pt>
                <c:pt idx="387">
                  <c:v>200.04</c:v>
                </c:pt>
                <c:pt idx="388">
                  <c:v>312.3</c:v>
                </c:pt>
                <c:pt idx="389">
                  <c:v>246.61</c:v>
                </c:pt>
                <c:pt idx="390">
                  <c:v>225.7</c:v>
                </c:pt>
                <c:pt idx="391">
                  <c:v>226</c:v>
                </c:pt>
                <c:pt idx="392">
                  <c:v>226.1</c:v>
                </c:pt>
                <c:pt idx="393">
                  <c:v>225.71</c:v>
                </c:pt>
                <c:pt idx="394">
                  <c:v>198.08</c:v>
                </c:pt>
                <c:pt idx="395">
                  <c:v>311.7</c:v>
                </c:pt>
                <c:pt idx="396">
                  <c:v>236.92</c:v>
                </c:pt>
                <c:pt idx="397">
                  <c:v>197.52</c:v>
                </c:pt>
                <c:pt idx="398">
                  <c:v>197.52</c:v>
                </c:pt>
                <c:pt idx="399">
                  <c:v>197.52</c:v>
                </c:pt>
                <c:pt idx="400">
                  <c:v>226.6</c:v>
                </c:pt>
                <c:pt idx="401">
                  <c:v>198.38</c:v>
                </c:pt>
                <c:pt idx="402">
                  <c:v>312</c:v>
                </c:pt>
                <c:pt idx="403">
                  <c:v>198.08</c:v>
                </c:pt>
                <c:pt idx="404">
                  <c:v>226.05</c:v>
                </c:pt>
                <c:pt idx="405">
                  <c:v>242.38</c:v>
                </c:pt>
                <c:pt idx="406">
                  <c:v>226.6</c:v>
                </c:pt>
                <c:pt idx="407">
                  <c:v>311.7</c:v>
                </c:pt>
                <c:pt idx="408">
                  <c:v>242.18</c:v>
                </c:pt>
                <c:pt idx="409">
                  <c:v>225.7</c:v>
                </c:pt>
                <c:pt idx="410">
                  <c:v>197.6</c:v>
                </c:pt>
                <c:pt idx="411">
                  <c:v>197.7</c:v>
                </c:pt>
                <c:pt idx="412">
                  <c:v>246.17</c:v>
                </c:pt>
                <c:pt idx="413">
                  <c:v>225.71</c:v>
                </c:pt>
                <c:pt idx="414">
                  <c:v>197.6</c:v>
                </c:pt>
                <c:pt idx="415">
                  <c:v>197.6</c:v>
                </c:pt>
                <c:pt idx="416">
                  <c:v>198.08</c:v>
                </c:pt>
                <c:pt idx="417">
                  <c:v>197.52</c:v>
                </c:pt>
                <c:pt idx="418">
                  <c:v>226.1</c:v>
                </c:pt>
                <c:pt idx="419">
                  <c:v>226.05</c:v>
                </c:pt>
                <c:pt idx="420">
                  <c:v>246.17</c:v>
                </c:pt>
                <c:pt idx="421">
                  <c:v>198.38</c:v>
                </c:pt>
                <c:pt idx="422">
                  <c:v>225.71</c:v>
                </c:pt>
                <c:pt idx="423">
                  <c:v>226.05</c:v>
                </c:pt>
                <c:pt idx="424">
                  <c:v>225.7</c:v>
                </c:pt>
                <c:pt idx="425">
                  <c:v>246.2</c:v>
                </c:pt>
                <c:pt idx="426">
                  <c:v>238.9</c:v>
                </c:pt>
                <c:pt idx="427">
                  <c:v>311.7</c:v>
                </c:pt>
                <c:pt idx="428">
                  <c:v>198</c:v>
                </c:pt>
                <c:pt idx="429">
                  <c:v>198.1</c:v>
                </c:pt>
                <c:pt idx="430">
                  <c:v>197.52</c:v>
                </c:pt>
                <c:pt idx="431">
                  <c:v>226</c:v>
                </c:pt>
                <c:pt idx="432">
                  <c:v>226.1</c:v>
                </c:pt>
                <c:pt idx="433">
                  <c:v>226.1</c:v>
                </c:pt>
                <c:pt idx="434">
                  <c:v>246.35</c:v>
                </c:pt>
                <c:pt idx="435">
                  <c:v>198.2</c:v>
                </c:pt>
                <c:pt idx="436">
                  <c:v>226</c:v>
                </c:pt>
                <c:pt idx="437">
                  <c:v>198.21</c:v>
                </c:pt>
                <c:pt idx="438">
                  <c:v>198.1</c:v>
                </c:pt>
                <c:pt idx="439">
                  <c:v>198</c:v>
                </c:pt>
                <c:pt idx="440">
                  <c:v>197.7</c:v>
                </c:pt>
                <c:pt idx="441">
                  <c:v>246</c:v>
                </c:pt>
                <c:pt idx="442">
                  <c:v>226.1</c:v>
                </c:pt>
                <c:pt idx="443">
                  <c:v>198.1</c:v>
                </c:pt>
                <c:pt idx="444">
                  <c:v>198</c:v>
                </c:pt>
                <c:pt idx="445">
                  <c:v>246.35</c:v>
                </c:pt>
                <c:pt idx="446">
                  <c:v>226</c:v>
                </c:pt>
                <c:pt idx="447">
                  <c:v>226</c:v>
                </c:pt>
                <c:pt idx="448">
                  <c:v>246.17</c:v>
                </c:pt>
                <c:pt idx="449">
                  <c:v>226.16</c:v>
                </c:pt>
                <c:pt idx="450">
                  <c:v>233.41</c:v>
                </c:pt>
                <c:pt idx="451">
                  <c:v>311.47000000000003</c:v>
                </c:pt>
                <c:pt idx="452">
                  <c:v>246.2</c:v>
                </c:pt>
                <c:pt idx="453">
                  <c:v>198.08</c:v>
                </c:pt>
                <c:pt idx="454">
                  <c:v>198</c:v>
                </c:pt>
                <c:pt idx="455">
                  <c:v>237.79</c:v>
                </c:pt>
                <c:pt idx="456">
                  <c:v>198.08</c:v>
                </c:pt>
                <c:pt idx="457">
                  <c:v>198</c:v>
                </c:pt>
                <c:pt idx="458">
                  <c:v>226.1</c:v>
                </c:pt>
                <c:pt idx="459">
                  <c:v>226.05</c:v>
                </c:pt>
                <c:pt idx="460">
                  <c:v>236.9</c:v>
                </c:pt>
                <c:pt idx="461">
                  <c:v>311.7</c:v>
                </c:pt>
                <c:pt idx="462">
                  <c:v>198.38</c:v>
                </c:pt>
                <c:pt idx="463">
                  <c:v>198.38</c:v>
                </c:pt>
                <c:pt idx="464">
                  <c:v>197.52</c:v>
                </c:pt>
                <c:pt idx="465">
                  <c:v>198.1</c:v>
                </c:pt>
                <c:pt idx="466">
                  <c:v>198</c:v>
                </c:pt>
                <c:pt idx="467">
                  <c:v>226</c:v>
                </c:pt>
                <c:pt idx="468">
                  <c:v>226</c:v>
                </c:pt>
                <c:pt idx="469">
                  <c:v>225.7</c:v>
                </c:pt>
                <c:pt idx="470">
                  <c:v>226</c:v>
                </c:pt>
                <c:pt idx="471">
                  <c:v>246.23</c:v>
                </c:pt>
                <c:pt idx="472">
                  <c:v>236.9</c:v>
                </c:pt>
                <c:pt idx="473">
                  <c:v>198</c:v>
                </c:pt>
                <c:pt idx="474">
                  <c:v>226.05</c:v>
                </c:pt>
                <c:pt idx="475">
                  <c:v>242</c:v>
                </c:pt>
                <c:pt idx="476">
                  <c:v>242.18</c:v>
                </c:pt>
                <c:pt idx="477">
                  <c:v>198.38</c:v>
                </c:pt>
                <c:pt idx="478">
                  <c:v>197.6</c:v>
                </c:pt>
                <c:pt idx="479">
                  <c:v>236.8</c:v>
                </c:pt>
                <c:pt idx="480">
                  <c:v>311.7</c:v>
                </c:pt>
                <c:pt idx="481">
                  <c:v>197.47</c:v>
                </c:pt>
                <c:pt idx="482">
                  <c:v>198.38</c:v>
                </c:pt>
                <c:pt idx="483">
                  <c:v>226</c:v>
                </c:pt>
                <c:pt idx="484">
                  <c:v>226.56</c:v>
                </c:pt>
                <c:pt idx="485">
                  <c:v>236.92</c:v>
                </c:pt>
                <c:pt idx="486">
                  <c:v>236.92</c:v>
                </c:pt>
                <c:pt idx="487">
                  <c:v>236.02</c:v>
                </c:pt>
                <c:pt idx="488">
                  <c:v>198</c:v>
                </c:pt>
                <c:pt idx="489">
                  <c:v>242.18</c:v>
                </c:pt>
                <c:pt idx="490">
                  <c:v>226</c:v>
                </c:pt>
                <c:pt idx="491">
                  <c:v>213.06</c:v>
                </c:pt>
                <c:pt idx="492">
                  <c:v>236.8</c:v>
                </c:pt>
                <c:pt idx="493">
                  <c:v>197.52</c:v>
                </c:pt>
                <c:pt idx="494">
                  <c:v>236.01</c:v>
                </c:pt>
                <c:pt idx="495">
                  <c:v>247</c:v>
                </c:pt>
                <c:pt idx="496">
                  <c:v>198.1</c:v>
                </c:pt>
                <c:pt idx="497">
                  <c:v>198.1</c:v>
                </c:pt>
                <c:pt idx="498">
                  <c:v>311.37</c:v>
                </c:pt>
                <c:pt idx="499">
                  <c:v>197.15</c:v>
                </c:pt>
                <c:pt idx="500">
                  <c:v>197.4</c:v>
                </c:pt>
                <c:pt idx="501">
                  <c:v>197.52</c:v>
                </c:pt>
                <c:pt idx="502">
                  <c:v>226</c:v>
                </c:pt>
                <c:pt idx="503">
                  <c:v>242.16</c:v>
                </c:pt>
                <c:pt idx="504">
                  <c:v>226</c:v>
                </c:pt>
                <c:pt idx="505">
                  <c:v>226</c:v>
                </c:pt>
                <c:pt idx="506">
                  <c:v>236.8</c:v>
                </c:pt>
                <c:pt idx="507">
                  <c:v>226.05</c:v>
                </c:pt>
                <c:pt idx="508">
                  <c:v>197.7</c:v>
                </c:pt>
                <c:pt idx="509">
                  <c:v>246.19</c:v>
                </c:pt>
                <c:pt idx="510">
                  <c:v>198.08</c:v>
                </c:pt>
                <c:pt idx="511">
                  <c:v>226</c:v>
                </c:pt>
                <c:pt idx="512">
                  <c:v>198</c:v>
                </c:pt>
                <c:pt idx="513">
                  <c:v>226.56</c:v>
                </c:pt>
                <c:pt idx="514">
                  <c:v>311.67</c:v>
                </c:pt>
                <c:pt idx="515">
                  <c:v>197.9</c:v>
                </c:pt>
                <c:pt idx="516">
                  <c:v>198.08</c:v>
                </c:pt>
                <c:pt idx="517">
                  <c:v>198</c:v>
                </c:pt>
                <c:pt idx="518">
                  <c:v>237</c:v>
                </c:pt>
                <c:pt idx="519">
                  <c:v>226.6</c:v>
                </c:pt>
                <c:pt idx="520">
                  <c:v>198</c:v>
                </c:pt>
                <c:pt idx="521">
                  <c:v>226.5</c:v>
                </c:pt>
                <c:pt idx="522">
                  <c:v>226.1</c:v>
                </c:pt>
                <c:pt idx="523">
                  <c:v>226.05</c:v>
                </c:pt>
                <c:pt idx="524">
                  <c:v>197.52</c:v>
                </c:pt>
                <c:pt idx="525">
                  <c:v>213.06</c:v>
                </c:pt>
                <c:pt idx="526">
                  <c:v>197.6</c:v>
                </c:pt>
                <c:pt idx="527">
                  <c:v>236.9</c:v>
                </c:pt>
                <c:pt idx="528">
                  <c:v>311.7</c:v>
                </c:pt>
                <c:pt idx="529">
                  <c:v>234</c:v>
                </c:pt>
                <c:pt idx="530">
                  <c:v>237.79</c:v>
                </c:pt>
                <c:pt idx="531">
                  <c:v>226.05</c:v>
                </c:pt>
                <c:pt idx="532">
                  <c:v>233.6</c:v>
                </c:pt>
                <c:pt idx="533">
                  <c:v>246.2</c:v>
                </c:pt>
                <c:pt idx="534">
                  <c:v>197.6</c:v>
                </c:pt>
                <c:pt idx="535">
                  <c:v>226</c:v>
                </c:pt>
                <c:pt idx="536">
                  <c:v>197.47</c:v>
                </c:pt>
                <c:pt idx="537">
                  <c:v>226</c:v>
                </c:pt>
                <c:pt idx="538">
                  <c:v>226</c:v>
                </c:pt>
                <c:pt idx="539">
                  <c:v>232.83</c:v>
                </c:pt>
                <c:pt idx="540">
                  <c:v>197.47</c:v>
                </c:pt>
                <c:pt idx="541">
                  <c:v>197.52</c:v>
                </c:pt>
                <c:pt idx="542">
                  <c:v>246</c:v>
                </c:pt>
                <c:pt idx="543">
                  <c:v>310.8</c:v>
                </c:pt>
                <c:pt idx="544">
                  <c:v>198</c:v>
                </c:pt>
                <c:pt idx="545">
                  <c:v>198.07</c:v>
                </c:pt>
                <c:pt idx="546">
                  <c:v>198.07</c:v>
                </c:pt>
                <c:pt idx="547">
                  <c:v>197.52</c:v>
                </c:pt>
                <c:pt idx="548">
                  <c:v>211</c:v>
                </c:pt>
                <c:pt idx="549">
                  <c:v>211</c:v>
                </c:pt>
                <c:pt idx="550">
                  <c:v>227.1</c:v>
                </c:pt>
                <c:pt idx="551">
                  <c:v>198.1</c:v>
                </c:pt>
                <c:pt idx="552">
                  <c:v>198.91</c:v>
                </c:pt>
                <c:pt idx="553">
                  <c:v>235.75</c:v>
                </c:pt>
                <c:pt idx="554">
                  <c:v>198.91</c:v>
                </c:pt>
                <c:pt idx="555">
                  <c:v>236.92</c:v>
                </c:pt>
                <c:pt idx="556">
                  <c:v>198</c:v>
                </c:pt>
                <c:pt idx="557">
                  <c:v>242.18</c:v>
                </c:pt>
                <c:pt idx="558">
                  <c:v>198</c:v>
                </c:pt>
                <c:pt idx="559">
                  <c:v>197.6</c:v>
                </c:pt>
                <c:pt idx="560">
                  <c:v>246</c:v>
                </c:pt>
                <c:pt idx="561">
                  <c:v>197.97</c:v>
                </c:pt>
                <c:pt idx="562">
                  <c:v>198.38</c:v>
                </c:pt>
                <c:pt idx="563">
                  <c:v>198.08</c:v>
                </c:pt>
                <c:pt idx="564">
                  <c:v>198.91</c:v>
                </c:pt>
                <c:pt idx="565">
                  <c:v>242.2</c:v>
                </c:pt>
                <c:pt idx="566">
                  <c:v>226</c:v>
                </c:pt>
                <c:pt idx="567">
                  <c:v>197.52</c:v>
                </c:pt>
                <c:pt idx="568">
                  <c:v>197.7</c:v>
                </c:pt>
                <c:pt idx="569">
                  <c:v>198.08</c:v>
                </c:pt>
                <c:pt idx="570">
                  <c:v>225.98</c:v>
                </c:pt>
                <c:pt idx="571">
                  <c:v>246.62</c:v>
                </c:pt>
                <c:pt idx="572">
                  <c:v>246.62</c:v>
                </c:pt>
                <c:pt idx="573">
                  <c:v>198</c:v>
                </c:pt>
                <c:pt idx="574">
                  <c:v>311.67</c:v>
                </c:pt>
                <c:pt idx="575">
                  <c:v>311.37</c:v>
                </c:pt>
                <c:pt idx="576">
                  <c:v>226.05</c:v>
                </c:pt>
                <c:pt idx="577">
                  <c:v>236.8</c:v>
                </c:pt>
                <c:pt idx="578">
                  <c:v>198</c:v>
                </c:pt>
                <c:pt idx="579">
                  <c:v>198</c:v>
                </c:pt>
                <c:pt idx="580">
                  <c:v>246.2</c:v>
                </c:pt>
                <c:pt idx="581">
                  <c:v>246</c:v>
                </c:pt>
                <c:pt idx="582">
                  <c:v>246</c:v>
                </c:pt>
                <c:pt idx="583">
                  <c:v>246</c:v>
                </c:pt>
                <c:pt idx="584">
                  <c:v>226</c:v>
                </c:pt>
                <c:pt idx="585">
                  <c:v>311.7</c:v>
                </c:pt>
                <c:pt idx="586">
                  <c:v>198.1</c:v>
                </c:pt>
                <c:pt idx="587">
                  <c:v>198.1</c:v>
                </c:pt>
                <c:pt idx="588">
                  <c:v>198.08</c:v>
                </c:pt>
                <c:pt idx="589">
                  <c:v>246.61</c:v>
                </c:pt>
                <c:pt idx="590">
                  <c:v>226.1</c:v>
                </c:pt>
                <c:pt idx="591">
                  <c:v>236.8</c:v>
                </c:pt>
                <c:pt idx="592">
                  <c:v>198.38</c:v>
                </c:pt>
                <c:pt idx="593">
                  <c:v>236.91</c:v>
                </c:pt>
                <c:pt idx="594">
                  <c:v>197.7</c:v>
                </c:pt>
                <c:pt idx="595">
                  <c:v>246.17</c:v>
                </c:pt>
                <c:pt idx="596">
                  <c:v>246.17</c:v>
                </c:pt>
                <c:pt idx="597">
                  <c:v>246.17</c:v>
                </c:pt>
                <c:pt idx="598">
                  <c:v>246.17</c:v>
                </c:pt>
                <c:pt idx="599">
                  <c:v>197.52</c:v>
                </c:pt>
                <c:pt idx="600">
                  <c:v>226</c:v>
                </c:pt>
                <c:pt idx="601">
                  <c:v>227.4</c:v>
                </c:pt>
                <c:pt idx="602">
                  <c:v>310.89999999999998</c:v>
                </c:pt>
                <c:pt idx="603">
                  <c:v>197.6</c:v>
                </c:pt>
                <c:pt idx="604">
                  <c:v>198.2</c:v>
                </c:pt>
                <c:pt idx="605">
                  <c:v>227.1</c:v>
                </c:pt>
                <c:pt idx="606">
                  <c:v>226.53</c:v>
                </c:pt>
                <c:pt idx="607">
                  <c:v>197.6</c:v>
                </c:pt>
                <c:pt idx="608">
                  <c:v>226.2</c:v>
                </c:pt>
                <c:pt idx="609">
                  <c:v>226.2</c:v>
                </c:pt>
                <c:pt idx="610">
                  <c:v>162.71</c:v>
                </c:pt>
                <c:pt idx="611">
                  <c:v>226.2</c:v>
                </c:pt>
                <c:pt idx="612">
                  <c:v>226</c:v>
                </c:pt>
                <c:pt idx="613">
                  <c:v>226</c:v>
                </c:pt>
                <c:pt idx="614">
                  <c:v>226</c:v>
                </c:pt>
                <c:pt idx="615">
                  <c:v>311.7</c:v>
                </c:pt>
                <c:pt idx="616">
                  <c:v>311.7</c:v>
                </c:pt>
                <c:pt idx="617">
                  <c:v>311.27</c:v>
                </c:pt>
                <c:pt idx="618">
                  <c:v>311.7</c:v>
                </c:pt>
                <c:pt idx="619">
                  <c:v>236.92</c:v>
                </c:pt>
                <c:pt idx="620">
                  <c:v>226.05</c:v>
                </c:pt>
                <c:pt idx="621">
                  <c:v>226.05</c:v>
                </c:pt>
                <c:pt idx="622">
                  <c:v>242.2</c:v>
                </c:pt>
                <c:pt idx="623">
                  <c:v>198.08</c:v>
                </c:pt>
                <c:pt idx="624">
                  <c:v>226.1</c:v>
                </c:pt>
                <c:pt idx="625">
                  <c:v>311.67</c:v>
                </c:pt>
                <c:pt idx="626">
                  <c:v>237.8</c:v>
                </c:pt>
                <c:pt idx="627">
                  <c:v>311.67</c:v>
                </c:pt>
                <c:pt idx="628">
                  <c:v>226.56</c:v>
                </c:pt>
                <c:pt idx="629">
                  <c:v>246</c:v>
                </c:pt>
                <c:pt idx="630">
                  <c:v>227.1</c:v>
                </c:pt>
                <c:pt idx="631">
                  <c:v>226.05</c:v>
                </c:pt>
                <c:pt idx="632">
                  <c:v>197.7</c:v>
                </c:pt>
                <c:pt idx="633">
                  <c:v>237</c:v>
                </c:pt>
                <c:pt idx="634">
                  <c:v>311.7</c:v>
                </c:pt>
                <c:pt idx="635">
                  <c:v>235.75</c:v>
                </c:pt>
                <c:pt idx="636">
                  <c:v>242.15</c:v>
                </c:pt>
                <c:pt idx="637">
                  <c:v>237.8</c:v>
                </c:pt>
                <c:pt idx="638">
                  <c:v>246.06</c:v>
                </c:pt>
                <c:pt idx="639">
                  <c:v>311.7</c:v>
                </c:pt>
                <c:pt idx="640">
                  <c:v>311.7</c:v>
                </c:pt>
                <c:pt idx="641">
                  <c:v>261.10000000000002</c:v>
                </c:pt>
                <c:pt idx="642">
                  <c:v>246</c:v>
                </c:pt>
                <c:pt idx="643">
                  <c:v>237</c:v>
                </c:pt>
                <c:pt idx="644">
                  <c:v>311.67</c:v>
                </c:pt>
                <c:pt idx="645">
                  <c:v>246</c:v>
                </c:pt>
                <c:pt idx="646">
                  <c:v>310.39999999999998</c:v>
                </c:pt>
                <c:pt idx="647">
                  <c:v>225.98</c:v>
                </c:pt>
                <c:pt idx="648">
                  <c:v>225.7</c:v>
                </c:pt>
                <c:pt idx="649">
                  <c:v>236.9</c:v>
                </c:pt>
                <c:pt idx="650">
                  <c:v>311.3</c:v>
                </c:pt>
                <c:pt idx="651">
                  <c:v>198</c:v>
                </c:pt>
                <c:pt idx="652">
                  <c:v>197.52</c:v>
                </c:pt>
                <c:pt idx="653">
                  <c:v>311.67</c:v>
                </c:pt>
                <c:pt idx="654">
                  <c:v>311.39999999999998</c:v>
                </c:pt>
                <c:pt idx="655">
                  <c:v>197.7</c:v>
                </c:pt>
                <c:pt idx="656">
                  <c:v>196.44</c:v>
                </c:pt>
                <c:pt idx="657">
                  <c:v>242.18</c:v>
                </c:pt>
                <c:pt idx="658">
                  <c:v>198.91</c:v>
                </c:pt>
                <c:pt idx="659">
                  <c:v>242.19</c:v>
                </c:pt>
                <c:pt idx="660">
                  <c:v>197.52</c:v>
                </c:pt>
                <c:pt idx="661">
                  <c:v>226</c:v>
                </c:pt>
                <c:pt idx="662">
                  <c:v>225.7</c:v>
                </c:pt>
                <c:pt idx="663">
                  <c:v>197.47</c:v>
                </c:pt>
                <c:pt idx="664">
                  <c:v>197.52</c:v>
                </c:pt>
                <c:pt idx="665">
                  <c:v>226</c:v>
                </c:pt>
                <c:pt idx="666">
                  <c:v>246.85</c:v>
                </c:pt>
                <c:pt idx="667">
                  <c:v>242.19</c:v>
                </c:pt>
                <c:pt idx="668">
                  <c:v>197.52</c:v>
                </c:pt>
                <c:pt idx="669">
                  <c:v>311.7</c:v>
                </c:pt>
                <c:pt idx="670">
                  <c:v>236.8</c:v>
                </c:pt>
                <c:pt idx="671">
                  <c:v>226</c:v>
                </c:pt>
                <c:pt idx="672">
                  <c:v>237.8</c:v>
                </c:pt>
                <c:pt idx="673">
                  <c:v>236.8</c:v>
                </c:pt>
                <c:pt idx="674">
                  <c:v>310.89999999999998</c:v>
                </c:pt>
                <c:pt idx="675">
                  <c:v>237.79</c:v>
                </c:pt>
                <c:pt idx="676">
                  <c:v>198.91</c:v>
                </c:pt>
                <c:pt idx="677">
                  <c:v>226</c:v>
                </c:pt>
                <c:pt idx="678">
                  <c:v>242.19</c:v>
                </c:pt>
                <c:pt idx="679">
                  <c:v>198.91</c:v>
                </c:pt>
                <c:pt idx="680">
                  <c:v>198.38</c:v>
                </c:pt>
                <c:pt idx="681">
                  <c:v>235.75</c:v>
                </c:pt>
                <c:pt idx="682">
                  <c:v>197.47</c:v>
                </c:pt>
                <c:pt idx="683">
                  <c:v>226</c:v>
                </c:pt>
                <c:pt idx="684">
                  <c:v>196.8</c:v>
                </c:pt>
                <c:pt idx="685">
                  <c:v>226</c:v>
                </c:pt>
                <c:pt idx="686">
                  <c:v>246.85</c:v>
                </c:pt>
                <c:pt idx="687">
                  <c:v>198.38</c:v>
                </c:pt>
                <c:pt idx="688">
                  <c:v>310.2</c:v>
                </c:pt>
                <c:pt idx="689">
                  <c:v>197.5</c:v>
                </c:pt>
                <c:pt idx="690">
                  <c:v>198.91</c:v>
                </c:pt>
                <c:pt idx="691">
                  <c:v>226</c:v>
                </c:pt>
                <c:pt idx="692">
                  <c:v>311.7</c:v>
                </c:pt>
                <c:pt idx="693">
                  <c:v>311.7</c:v>
                </c:pt>
                <c:pt idx="694">
                  <c:v>246.62</c:v>
                </c:pt>
                <c:pt idx="695">
                  <c:v>225.98</c:v>
                </c:pt>
                <c:pt idx="696">
                  <c:v>246.06</c:v>
                </c:pt>
                <c:pt idx="697">
                  <c:v>226</c:v>
                </c:pt>
                <c:pt idx="698">
                  <c:v>311.7</c:v>
                </c:pt>
                <c:pt idx="699">
                  <c:v>311.7</c:v>
                </c:pt>
                <c:pt idx="700">
                  <c:v>311.7</c:v>
                </c:pt>
                <c:pt idx="701">
                  <c:v>311.7</c:v>
                </c:pt>
                <c:pt idx="702">
                  <c:v>197.6</c:v>
                </c:pt>
                <c:pt idx="703">
                  <c:v>237</c:v>
                </c:pt>
                <c:pt idx="704">
                  <c:v>242.18</c:v>
                </c:pt>
                <c:pt idx="705">
                  <c:v>226.05</c:v>
                </c:pt>
                <c:pt idx="706">
                  <c:v>237.8</c:v>
                </c:pt>
                <c:pt idx="707">
                  <c:v>311.67</c:v>
                </c:pt>
                <c:pt idx="708">
                  <c:v>311</c:v>
                </c:pt>
                <c:pt idx="709">
                  <c:v>264.52999999999997</c:v>
                </c:pt>
                <c:pt idx="710">
                  <c:v>311.3</c:v>
                </c:pt>
                <c:pt idx="711">
                  <c:v>235.75</c:v>
                </c:pt>
                <c:pt idx="712">
                  <c:v>311.67</c:v>
                </c:pt>
                <c:pt idx="713">
                  <c:v>328.37</c:v>
                </c:pt>
                <c:pt idx="714">
                  <c:v>246.6</c:v>
                </c:pt>
                <c:pt idx="715">
                  <c:v>197.7</c:v>
                </c:pt>
                <c:pt idx="716">
                  <c:v>246</c:v>
                </c:pt>
                <c:pt idx="717">
                  <c:v>246.62</c:v>
                </c:pt>
                <c:pt idx="718">
                  <c:v>311.67</c:v>
                </c:pt>
                <c:pt idx="719">
                  <c:v>246.09</c:v>
                </c:pt>
                <c:pt idx="720">
                  <c:v>197.52</c:v>
                </c:pt>
                <c:pt idx="721">
                  <c:v>246</c:v>
                </c:pt>
                <c:pt idx="722">
                  <c:v>197.47</c:v>
                </c:pt>
                <c:pt idx="723">
                  <c:v>242.19</c:v>
                </c:pt>
                <c:pt idx="724">
                  <c:v>237.93</c:v>
                </c:pt>
                <c:pt idx="725">
                  <c:v>197.93</c:v>
                </c:pt>
                <c:pt idx="726">
                  <c:v>242.19</c:v>
                </c:pt>
                <c:pt idx="727">
                  <c:v>311.14999999999998</c:v>
                </c:pt>
                <c:pt idx="728">
                  <c:v>225.51</c:v>
                </c:pt>
                <c:pt idx="729">
                  <c:v>226.08</c:v>
                </c:pt>
                <c:pt idx="730">
                  <c:v>226.05</c:v>
                </c:pt>
                <c:pt idx="731">
                  <c:v>226.52</c:v>
                </c:pt>
                <c:pt idx="732">
                  <c:v>198.38</c:v>
                </c:pt>
                <c:pt idx="733">
                  <c:v>311.89</c:v>
                </c:pt>
                <c:pt idx="734">
                  <c:v>311.67</c:v>
                </c:pt>
                <c:pt idx="735">
                  <c:v>226.1</c:v>
                </c:pt>
                <c:pt idx="736">
                  <c:v>198.08</c:v>
                </c:pt>
                <c:pt idx="737">
                  <c:v>160.88999999999999</c:v>
                </c:pt>
                <c:pt idx="738">
                  <c:v>226</c:v>
                </c:pt>
                <c:pt idx="739">
                  <c:v>198.1</c:v>
                </c:pt>
                <c:pt idx="740">
                  <c:v>312</c:v>
                </c:pt>
                <c:pt idx="741">
                  <c:v>311.67</c:v>
                </c:pt>
                <c:pt idx="742">
                  <c:v>294.39999999999998</c:v>
                </c:pt>
                <c:pt idx="743">
                  <c:v>328.23</c:v>
                </c:pt>
                <c:pt idx="744">
                  <c:v>198.38</c:v>
                </c:pt>
                <c:pt idx="745">
                  <c:v>235.75</c:v>
                </c:pt>
                <c:pt idx="746">
                  <c:v>328.37</c:v>
                </c:pt>
                <c:pt idx="747">
                  <c:v>326.95999999999998</c:v>
                </c:pt>
                <c:pt idx="748">
                  <c:v>328.23</c:v>
                </c:pt>
                <c:pt idx="749">
                  <c:v>310.47000000000003</c:v>
                </c:pt>
                <c:pt idx="750">
                  <c:v>311.7</c:v>
                </c:pt>
                <c:pt idx="751">
                  <c:v>235.8</c:v>
                </c:pt>
                <c:pt idx="752">
                  <c:v>311.7</c:v>
                </c:pt>
                <c:pt idx="753">
                  <c:v>235.75</c:v>
                </c:pt>
                <c:pt idx="754">
                  <c:v>236.9</c:v>
                </c:pt>
                <c:pt idx="755">
                  <c:v>226</c:v>
                </c:pt>
                <c:pt idx="756">
                  <c:v>226.05</c:v>
                </c:pt>
                <c:pt idx="757">
                  <c:v>310.39999999999998</c:v>
                </c:pt>
                <c:pt idx="758">
                  <c:v>235.75</c:v>
                </c:pt>
                <c:pt idx="759">
                  <c:v>311.7</c:v>
                </c:pt>
                <c:pt idx="760">
                  <c:v>198.08</c:v>
                </c:pt>
                <c:pt idx="761">
                  <c:v>310.70999999999998</c:v>
                </c:pt>
                <c:pt idx="762">
                  <c:v>246.34</c:v>
                </c:pt>
                <c:pt idx="763">
                  <c:v>197.47</c:v>
                </c:pt>
                <c:pt idx="764">
                  <c:v>246.23</c:v>
                </c:pt>
                <c:pt idx="765">
                  <c:v>311.7</c:v>
                </c:pt>
                <c:pt idx="766">
                  <c:v>236.8</c:v>
                </c:pt>
                <c:pt idx="767">
                  <c:v>311.5</c:v>
                </c:pt>
                <c:pt idx="768">
                  <c:v>198.08</c:v>
                </c:pt>
                <c:pt idx="769">
                  <c:v>198</c:v>
                </c:pt>
                <c:pt idx="770">
                  <c:v>198</c:v>
                </c:pt>
                <c:pt idx="771">
                  <c:v>199.28</c:v>
                </c:pt>
                <c:pt idx="772">
                  <c:v>199.28</c:v>
                </c:pt>
                <c:pt idx="773">
                  <c:v>226</c:v>
                </c:pt>
                <c:pt idx="774">
                  <c:v>225.7</c:v>
                </c:pt>
                <c:pt idx="775">
                  <c:v>246.17</c:v>
                </c:pt>
                <c:pt idx="776">
                  <c:v>311.37</c:v>
                </c:pt>
                <c:pt idx="777">
                  <c:v>311</c:v>
                </c:pt>
                <c:pt idx="778">
                  <c:v>197.47</c:v>
                </c:pt>
                <c:pt idx="779">
                  <c:v>237</c:v>
                </c:pt>
                <c:pt idx="780">
                  <c:v>310.2</c:v>
                </c:pt>
                <c:pt idx="781">
                  <c:v>311.52</c:v>
                </c:pt>
                <c:pt idx="782">
                  <c:v>326.95999999999998</c:v>
                </c:pt>
                <c:pt idx="783">
                  <c:v>226</c:v>
                </c:pt>
                <c:pt idx="784">
                  <c:v>311.7</c:v>
                </c:pt>
                <c:pt idx="785">
                  <c:v>311.7</c:v>
                </c:pt>
                <c:pt idx="786">
                  <c:v>310.70999999999998</c:v>
                </c:pt>
                <c:pt idx="787">
                  <c:v>311.42</c:v>
                </c:pt>
                <c:pt idx="788">
                  <c:v>311.7</c:v>
                </c:pt>
                <c:pt idx="789">
                  <c:v>236.92</c:v>
                </c:pt>
                <c:pt idx="790">
                  <c:v>246.6</c:v>
                </c:pt>
                <c:pt idx="791">
                  <c:v>237.8</c:v>
                </c:pt>
                <c:pt idx="792">
                  <c:v>198.38</c:v>
                </c:pt>
                <c:pt idx="793">
                  <c:v>235.75</c:v>
                </c:pt>
                <c:pt idx="794">
                  <c:v>314.33999999999997</c:v>
                </c:pt>
                <c:pt idx="795">
                  <c:v>246.85</c:v>
                </c:pt>
                <c:pt idx="796">
                  <c:v>311.7</c:v>
                </c:pt>
                <c:pt idx="797">
                  <c:v>198</c:v>
                </c:pt>
                <c:pt idx="798">
                  <c:v>310.72000000000003</c:v>
                </c:pt>
                <c:pt idx="799">
                  <c:v>237.8</c:v>
                </c:pt>
                <c:pt idx="800">
                  <c:v>311.67</c:v>
                </c:pt>
                <c:pt idx="801">
                  <c:v>246.09</c:v>
                </c:pt>
                <c:pt idx="802">
                  <c:v>314.33999999999997</c:v>
                </c:pt>
                <c:pt idx="803">
                  <c:v>314.33999999999997</c:v>
                </c:pt>
                <c:pt idx="804">
                  <c:v>311.7</c:v>
                </c:pt>
                <c:pt idx="805">
                  <c:v>311.67</c:v>
                </c:pt>
                <c:pt idx="806">
                  <c:v>310.89999999999998</c:v>
                </c:pt>
                <c:pt idx="807">
                  <c:v>236.9</c:v>
                </c:pt>
                <c:pt idx="808">
                  <c:v>246</c:v>
                </c:pt>
                <c:pt idx="809">
                  <c:v>229.39</c:v>
                </c:pt>
                <c:pt idx="810">
                  <c:v>311.37</c:v>
                </c:pt>
                <c:pt idx="811">
                  <c:v>198.1</c:v>
                </c:pt>
                <c:pt idx="812">
                  <c:v>311.7</c:v>
                </c:pt>
                <c:pt idx="813">
                  <c:v>311.3</c:v>
                </c:pt>
                <c:pt idx="814">
                  <c:v>237</c:v>
                </c:pt>
                <c:pt idx="815">
                  <c:v>326.95999999999998</c:v>
                </c:pt>
                <c:pt idx="816">
                  <c:v>311.7</c:v>
                </c:pt>
                <c:pt idx="817">
                  <c:v>236.92</c:v>
                </c:pt>
                <c:pt idx="818">
                  <c:v>246.22</c:v>
                </c:pt>
                <c:pt idx="819">
                  <c:v>235.75</c:v>
                </c:pt>
                <c:pt idx="820">
                  <c:v>241.98</c:v>
                </c:pt>
                <c:pt idx="821">
                  <c:v>236.8</c:v>
                </c:pt>
                <c:pt idx="822">
                  <c:v>237.8</c:v>
                </c:pt>
                <c:pt idx="823">
                  <c:v>311.67</c:v>
                </c:pt>
                <c:pt idx="824">
                  <c:v>311.67</c:v>
                </c:pt>
                <c:pt idx="825">
                  <c:v>311.39999999999998</c:v>
                </c:pt>
                <c:pt idx="826">
                  <c:v>310.89999999999998</c:v>
                </c:pt>
                <c:pt idx="827">
                  <c:v>311.7</c:v>
                </c:pt>
                <c:pt idx="828">
                  <c:v>310.89999999999998</c:v>
                </c:pt>
                <c:pt idx="829">
                  <c:v>310.89999999999998</c:v>
                </c:pt>
                <c:pt idx="830">
                  <c:v>310.89999999999998</c:v>
                </c:pt>
                <c:pt idx="831">
                  <c:v>246.17</c:v>
                </c:pt>
                <c:pt idx="832">
                  <c:v>312</c:v>
                </c:pt>
                <c:pt idx="833">
                  <c:v>311.67</c:v>
                </c:pt>
                <c:pt idx="834">
                  <c:v>310.89999999999998</c:v>
                </c:pt>
                <c:pt idx="835">
                  <c:v>371.44</c:v>
                </c:pt>
                <c:pt idx="836">
                  <c:v>311.39999999999998</c:v>
                </c:pt>
                <c:pt idx="837">
                  <c:v>246</c:v>
                </c:pt>
                <c:pt idx="838">
                  <c:v>246.43</c:v>
                </c:pt>
                <c:pt idx="839">
                  <c:v>246.17</c:v>
                </c:pt>
                <c:pt idx="840">
                  <c:v>312</c:v>
                </c:pt>
                <c:pt idx="841">
                  <c:v>246.35</c:v>
                </c:pt>
                <c:pt idx="842">
                  <c:v>197.7</c:v>
                </c:pt>
                <c:pt idx="843">
                  <c:v>246.2</c:v>
                </c:pt>
                <c:pt idx="844">
                  <c:v>260.3</c:v>
                </c:pt>
                <c:pt idx="845">
                  <c:v>260.3</c:v>
                </c:pt>
                <c:pt idx="846">
                  <c:v>261.12</c:v>
                </c:pt>
                <c:pt idx="847">
                  <c:v>260.10000000000002</c:v>
                </c:pt>
                <c:pt idx="848">
                  <c:v>260.10000000000002</c:v>
                </c:pt>
                <c:pt idx="849">
                  <c:v>260</c:v>
                </c:pt>
                <c:pt idx="850">
                  <c:v>260.3</c:v>
                </c:pt>
                <c:pt idx="851">
                  <c:v>260.33999999999997</c:v>
                </c:pt>
                <c:pt idx="852">
                  <c:v>260.3</c:v>
                </c:pt>
                <c:pt idx="853">
                  <c:v>260.3</c:v>
                </c:pt>
                <c:pt idx="854">
                  <c:v>260.3</c:v>
                </c:pt>
                <c:pt idx="855">
                  <c:v>260.33999999999997</c:v>
                </c:pt>
                <c:pt idx="856">
                  <c:v>259.10000000000002</c:v>
                </c:pt>
                <c:pt idx="857">
                  <c:v>260.33999999999997</c:v>
                </c:pt>
                <c:pt idx="858">
                  <c:v>260.10000000000002</c:v>
                </c:pt>
                <c:pt idx="859">
                  <c:v>260.10000000000002</c:v>
                </c:pt>
                <c:pt idx="860">
                  <c:v>262.8</c:v>
                </c:pt>
                <c:pt idx="861">
                  <c:v>258.82</c:v>
                </c:pt>
                <c:pt idx="862">
                  <c:v>260</c:v>
                </c:pt>
                <c:pt idx="863">
                  <c:v>260</c:v>
                </c:pt>
                <c:pt idx="864">
                  <c:v>260.33999999999997</c:v>
                </c:pt>
                <c:pt idx="865">
                  <c:v>260.3</c:v>
                </c:pt>
                <c:pt idx="866">
                  <c:v>259.08</c:v>
                </c:pt>
                <c:pt idx="867">
                  <c:v>260.33999999999997</c:v>
                </c:pt>
                <c:pt idx="868">
                  <c:v>260</c:v>
                </c:pt>
                <c:pt idx="869">
                  <c:v>260.33999999999997</c:v>
                </c:pt>
                <c:pt idx="870">
                  <c:v>244.53</c:v>
                </c:pt>
                <c:pt idx="871">
                  <c:v>260.3</c:v>
                </c:pt>
                <c:pt idx="872">
                  <c:v>260.33999999999997</c:v>
                </c:pt>
                <c:pt idx="873">
                  <c:v>259.10000000000002</c:v>
                </c:pt>
                <c:pt idx="874">
                  <c:v>260.3</c:v>
                </c:pt>
                <c:pt idx="875">
                  <c:v>260.3</c:v>
                </c:pt>
                <c:pt idx="876">
                  <c:v>223.95</c:v>
                </c:pt>
                <c:pt idx="877">
                  <c:v>223.95</c:v>
                </c:pt>
                <c:pt idx="878">
                  <c:v>296.64999999999998</c:v>
                </c:pt>
                <c:pt idx="879">
                  <c:v>302.10000000000002</c:v>
                </c:pt>
                <c:pt idx="880">
                  <c:v>296</c:v>
                </c:pt>
                <c:pt idx="881">
                  <c:v>296.8</c:v>
                </c:pt>
                <c:pt idx="882">
                  <c:v>296.64999999999998</c:v>
                </c:pt>
                <c:pt idx="883">
                  <c:v>296.8</c:v>
                </c:pt>
                <c:pt idx="884">
                  <c:v>296.8</c:v>
                </c:pt>
                <c:pt idx="885">
                  <c:v>295.89</c:v>
                </c:pt>
                <c:pt idx="886">
                  <c:v>295.89</c:v>
                </c:pt>
                <c:pt idx="887">
                  <c:v>295.97000000000003</c:v>
                </c:pt>
                <c:pt idx="888">
                  <c:v>414.49</c:v>
                </c:pt>
                <c:pt idx="889">
                  <c:v>295.97000000000003</c:v>
                </c:pt>
                <c:pt idx="890">
                  <c:v>223.1</c:v>
                </c:pt>
                <c:pt idx="891">
                  <c:v>295.97000000000003</c:v>
                </c:pt>
                <c:pt idx="892">
                  <c:v>295.95999999999998</c:v>
                </c:pt>
                <c:pt idx="893">
                  <c:v>296.8</c:v>
                </c:pt>
                <c:pt idx="894">
                  <c:v>437.56</c:v>
                </c:pt>
                <c:pt idx="895">
                  <c:v>437.56</c:v>
                </c:pt>
                <c:pt idx="896">
                  <c:v>242.01</c:v>
                </c:pt>
                <c:pt idx="897">
                  <c:v>242.01</c:v>
                </c:pt>
                <c:pt idx="898">
                  <c:v>310.39999999999998</c:v>
                </c:pt>
                <c:pt idx="899">
                  <c:v>314.33999999999997</c:v>
                </c:pt>
                <c:pt idx="900">
                  <c:v>437.6</c:v>
                </c:pt>
                <c:pt idx="901">
                  <c:v>308.89999999999998</c:v>
                </c:pt>
                <c:pt idx="902">
                  <c:v>437.63</c:v>
                </c:pt>
                <c:pt idx="903">
                  <c:v>310.47000000000003</c:v>
                </c:pt>
                <c:pt idx="904">
                  <c:v>310</c:v>
                </c:pt>
                <c:pt idx="905">
                  <c:v>310</c:v>
                </c:pt>
                <c:pt idx="906">
                  <c:v>310.2</c:v>
                </c:pt>
                <c:pt idx="907">
                  <c:v>310.45999999999998</c:v>
                </c:pt>
                <c:pt idx="908">
                  <c:v>310.47000000000003</c:v>
                </c:pt>
                <c:pt idx="909">
                  <c:v>310.47000000000003</c:v>
                </c:pt>
                <c:pt idx="910">
                  <c:v>310.47000000000003</c:v>
                </c:pt>
                <c:pt idx="911">
                  <c:v>311.27</c:v>
                </c:pt>
                <c:pt idx="912">
                  <c:v>311.27</c:v>
                </c:pt>
                <c:pt idx="913">
                  <c:v>310</c:v>
                </c:pt>
                <c:pt idx="914">
                  <c:v>311.3</c:v>
                </c:pt>
                <c:pt idx="915">
                  <c:v>242</c:v>
                </c:pt>
                <c:pt idx="916">
                  <c:v>310.47000000000003</c:v>
                </c:pt>
                <c:pt idx="917">
                  <c:v>314.33999999999997</c:v>
                </c:pt>
                <c:pt idx="918">
                  <c:v>310.47000000000003</c:v>
                </c:pt>
                <c:pt idx="919">
                  <c:v>310.47000000000003</c:v>
                </c:pt>
                <c:pt idx="920">
                  <c:v>310.47000000000003</c:v>
                </c:pt>
                <c:pt idx="921">
                  <c:v>310.47000000000003</c:v>
                </c:pt>
                <c:pt idx="922">
                  <c:v>310.2</c:v>
                </c:pt>
                <c:pt idx="923">
                  <c:v>310.39999999999998</c:v>
                </c:pt>
                <c:pt idx="924">
                  <c:v>310.2</c:v>
                </c:pt>
                <c:pt idx="925">
                  <c:v>310.5</c:v>
                </c:pt>
                <c:pt idx="926">
                  <c:v>310.3</c:v>
                </c:pt>
                <c:pt idx="927">
                  <c:v>310.3</c:v>
                </c:pt>
                <c:pt idx="928">
                  <c:v>310.47000000000003</c:v>
                </c:pt>
                <c:pt idx="929">
                  <c:v>310.47000000000003</c:v>
                </c:pt>
                <c:pt idx="930">
                  <c:v>310.5</c:v>
                </c:pt>
                <c:pt idx="931">
                  <c:v>242</c:v>
                </c:pt>
                <c:pt idx="932">
                  <c:v>398.4</c:v>
                </c:pt>
                <c:pt idx="933">
                  <c:v>398.39</c:v>
                </c:pt>
                <c:pt idx="934">
                  <c:v>398.4</c:v>
                </c:pt>
                <c:pt idx="935">
                  <c:v>410.32</c:v>
                </c:pt>
                <c:pt idx="936">
                  <c:v>415.05</c:v>
                </c:pt>
                <c:pt idx="937">
                  <c:v>415.05</c:v>
                </c:pt>
                <c:pt idx="938">
                  <c:v>414.22</c:v>
                </c:pt>
                <c:pt idx="939">
                  <c:v>415.05</c:v>
                </c:pt>
                <c:pt idx="940">
                  <c:v>425.04</c:v>
                </c:pt>
                <c:pt idx="941">
                  <c:v>336</c:v>
                </c:pt>
                <c:pt idx="942">
                  <c:v>328.61</c:v>
                </c:pt>
                <c:pt idx="943">
                  <c:v>328.3</c:v>
                </c:pt>
                <c:pt idx="944">
                  <c:v>309.89999999999998</c:v>
                </c:pt>
                <c:pt idx="945">
                  <c:v>660.6</c:v>
                </c:pt>
                <c:pt idx="946">
                  <c:v>329.1</c:v>
                </c:pt>
                <c:pt idx="947">
                  <c:v>328.46</c:v>
                </c:pt>
                <c:pt idx="948">
                  <c:v>328.46</c:v>
                </c:pt>
                <c:pt idx="949">
                  <c:v>370</c:v>
                </c:pt>
                <c:pt idx="950">
                  <c:v>310.5</c:v>
                </c:pt>
                <c:pt idx="951">
                  <c:v>242.18</c:v>
                </c:pt>
                <c:pt idx="952">
                  <c:v>424.7</c:v>
                </c:pt>
                <c:pt idx="953">
                  <c:v>328.23</c:v>
                </c:pt>
                <c:pt idx="954">
                  <c:v>309.87</c:v>
                </c:pt>
                <c:pt idx="955">
                  <c:v>437.63</c:v>
                </c:pt>
                <c:pt idx="956">
                  <c:v>437.63</c:v>
                </c:pt>
                <c:pt idx="957">
                  <c:v>438</c:v>
                </c:pt>
                <c:pt idx="958">
                  <c:v>328.6</c:v>
                </c:pt>
                <c:pt idx="959">
                  <c:v>309.87</c:v>
                </c:pt>
                <c:pt idx="960">
                  <c:v>242.2</c:v>
                </c:pt>
                <c:pt idx="961">
                  <c:v>396.79</c:v>
                </c:pt>
              </c:numCache>
            </c:numRef>
          </c:xVal>
          <c:yVal>
            <c:numRef>
              <c:f>Data!$BY$6:$BY$967</c:f>
              <c:numCache>
                <c:formatCode>0.00</c:formatCode>
                <c:ptCount val="962"/>
                <c:pt idx="0">
                  <c:v>5.2</c:v>
                </c:pt>
                <c:pt idx="1">
                  <c:v>7.44</c:v>
                </c:pt>
                <c:pt idx="2">
                  <c:v>8.6280000000000001</c:v>
                </c:pt>
                <c:pt idx="3">
                  <c:v>7.8080000000000007</c:v>
                </c:pt>
                <c:pt idx="4">
                  <c:v>4.258</c:v>
                </c:pt>
                <c:pt idx="5">
                  <c:v>5.6180000000000003</c:v>
                </c:pt>
                <c:pt idx="6">
                  <c:v>8.8320000000000007</c:v>
                </c:pt>
                <c:pt idx="7">
                  <c:v>9.4619999999999997</c:v>
                </c:pt>
                <c:pt idx="8">
                  <c:v>8.6119999999999983</c:v>
                </c:pt>
                <c:pt idx="9">
                  <c:v>5.8820000000000006</c:v>
                </c:pt>
                <c:pt idx="10">
                  <c:v>10.731999999999999</c:v>
                </c:pt>
                <c:pt idx="11">
                  <c:v>10.262</c:v>
                </c:pt>
                <c:pt idx="12">
                  <c:v>3.6820000000000004</c:v>
                </c:pt>
                <c:pt idx="13">
                  <c:v>9.9220000000000006</c:v>
                </c:pt>
                <c:pt idx="14">
                  <c:v>7.7619999999999996</c:v>
                </c:pt>
                <c:pt idx="15">
                  <c:v>8.902000000000001</c:v>
                </c:pt>
                <c:pt idx="16">
                  <c:v>11.501999999999999</c:v>
                </c:pt>
                <c:pt idx="17">
                  <c:v>10.001999999999999</c:v>
                </c:pt>
                <c:pt idx="18">
                  <c:v>10.202000000000002</c:v>
                </c:pt>
                <c:pt idx="19">
                  <c:v>9.5820000000000007</c:v>
                </c:pt>
                <c:pt idx="20">
                  <c:v>9.6819999999999986</c:v>
                </c:pt>
                <c:pt idx="21">
                  <c:v>10.402000000000001</c:v>
                </c:pt>
                <c:pt idx="22">
                  <c:v>10.402000000000001</c:v>
                </c:pt>
                <c:pt idx="23">
                  <c:v>9.0919999999999987</c:v>
                </c:pt>
                <c:pt idx="24">
                  <c:v>9.8520000000000003</c:v>
                </c:pt>
                <c:pt idx="25">
                  <c:v>10.102</c:v>
                </c:pt>
                <c:pt idx="26">
                  <c:v>8.8019999999999996</c:v>
                </c:pt>
                <c:pt idx="27">
                  <c:v>10.181999999999999</c:v>
                </c:pt>
                <c:pt idx="28">
                  <c:v>9.411999999999999</c:v>
                </c:pt>
                <c:pt idx="29">
                  <c:v>9.532</c:v>
                </c:pt>
                <c:pt idx="30">
                  <c:v>4.6020000000000003</c:v>
                </c:pt>
                <c:pt idx="31">
                  <c:v>4.702</c:v>
                </c:pt>
                <c:pt idx="32">
                  <c:v>8.5519999999999996</c:v>
                </c:pt>
                <c:pt idx="33">
                  <c:v>8.5620000000000012</c:v>
                </c:pt>
                <c:pt idx="34">
                  <c:v>4.7220000000000004</c:v>
                </c:pt>
                <c:pt idx="35">
                  <c:v>6.6019999999999994</c:v>
                </c:pt>
                <c:pt idx="36">
                  <c:v>9.5120000000000005</c:v>
                </c:pt>
                <c:pt idx="37">
                  <c:v>6.9020000000000001</c:v>
                </c:pt>
                <c:pt idx="38">
                  <c:v>6.9020000000000001</c:v>
                </c:pt>
                <c:pt idx="39">
                  <c:v>5.6120000000000001</c:v>
                </c:pt>
                <c:pt idx="40">
                  <c:v>11.021999999999998</c:v>
                </c:pt>
                <c:pt idx="41">
                  <c:v>7.9620000000000006</c:v>
                </c:pt>
                <c:pt idx="42">
                  <c:v>10.122</c:v>
                </c:pt>
                <c:pt idx="43">
                  <c:v>10.882000000000001</c:v>
                </c:pt>
                <c:pt idx="44">
                  <c:v>9.6120000000000019</c:v>
                </c:pt>
                <c:pt idx="45">
                  <c:v>8.2020000000000017</c:v>
                </c:pt>
                <c:pt idx="46">
                  <c:v>10.172000000000001</c:v>
                </c:pt>
                <c:pt idx="47">
                  <c:v>10.382000000000001</c:v>
                </c:pt>
                <c:pt idx="48">
                  <c:v>10.641999999999999</c:v>
                </c:pt>
                <c:pt idx="49">
                  <c:v>4.202</c:v>
                </c:pt>
                <c:pt idx="50">
                  <c:v>11.122</c:v>
                </c:pt>
                <c:pt idx="51">
                  <c:v>7.5320000000000009</c:v>
                </c:pt>
                <c:pt idx="52">
                  <c:v>8.7620000000000005</c:v>
                </c:pt>
                <c:pt idx="53">
                  <c:v>4.9219999999999997</c:v>
                </c:pt>
                <c:pt idx="54">
                  <c:v>8.7920000000000016</c:v>
                </c:pt>
                <c:pt idx="55">
                  <c:v>5.6118811534837585</c:v>
                </c:pt>
                <c:pt idx="56">
                  <c:v>2.5520000000000005</c:v>
                </c:pt>
                <c:pt idx="57">
                  <c:v>2.5520000000000005</c:v>
                </c:pt>
                <c:pt idx="58">
                  <c:v>9.7719999999999985</c:v>
                </c:pt>
                <c:pt idx="59">
                  <c:v>10.462</c:v>
                </c:pt>
                <c:pt idx="60">
                  <c:v>10.212</c:v>
                </c:pt>
                <c:pt idx="61">
                  <c:v>8.1320000000000014</c:v>
                </c:pt>
                <c:pt idx="62">
                  <c:v>8.2719999999999985</c:v>
                </c:pt>
                <c:pt idx="63">
                  <c:v>8.4220000000000006</c:v>
                </c:pt>
                <c:pt idx="64">
                  <c:v>9.1819999999999986</c:v>
                </c:pt>
                <c:pt idx="65">
                  <c:v>9.5519999999999996</c:v>
                </c:pt>
                <c:pt idx="66">
                  <c:v>9.7020000000000017</c:v>
                </c:pt>
                <c:pt idx="67">
                  <c:v>7.5219999999999994</c:v>
                </c:pt>
                <c:pt idx="68">
                  <c:v>8.6720000000000006</c:v>
                </c:pt>
                <c:pt idx="69">
                  <c:v>10.852</c:v>
                </c:pt>
                <c:pt idx="70">
                  <c:v>6.6019999999999994</c:v>
                </c:pt>
                <c:pt idx="71">
                  <c:v>10.501999999999999</c:v>
                </c:pt>
                <c:pt idx="72">
                  <c:v>8.1320000000000014</c:v>
                </c:pt>
                <c:pt idx="73">
                  <c:v>7.0819999999999999</c:v>
                </c:pt>
                <c:pt idx="74">
                  <c:v>11.012</c:v>
                </c:pt>
                <c:pt idx="75">
                  <c:v>7.5520000000000005</c:v>
                </c:pt>
                <c:pt idx="76">
                  <c:v>8.4220000000000006</c:v>
                </c:pt>
                <c:pt idx="77">
                  <c:v>8.7900000000000009</c:v>
                </c:pt>
                <c:pt idx="78">
                  <c:v>9.48</c:v>
                </c:pt>
                <c:pt idx="79">
                  <c:v>9.4</c:v>
                </c:pt>
                <c:pt idx="80">
                  <c:v>9.49</c:v>
                </c:pt>
                <c:pt idx="81">
                  <c:v>6.07</c:v>
                </c:pt>
                <c:pt idx="82">
                  <c:v>8.66</c:v>
                </c:pt>
                <c:pt idx="83">
                  <c:v>12.34</c:v>
                </c:pt>
                <c:pt idx="84">
                  <c:v>9.3879999999999999</c:v>
                </c:pt>
                <c:pt idx="85">
                  <c:v>10.247999999999999</c:v>
                </c:pt>
                <c:pt idx="86">
                  <c:v>10.247999999999999</c:v>
                </c:pt>
                <c:pt idx="87">
                  <c:v>12.538</c:v>
                </c:pt>
                <c:pt idx="88">
                  <c:v>12.538</c:v>
                </c:pt>
                <c:pt idx="89">
                  <c:v>12.577999999999999</c:v>
                </c:pt>
                <c:pt idx="90">
                  <c:v>11.597999999999999</c:v>
                </c:pt>
                <c:pt idx="91">
                  <c:v>12.437999999999999</c:v>
                </c:pt>
                <c:pt idx="92">
                  <c:v>10.337999999999999</c:v>
                </c:pt>
                <c:pt idx="93">
                  <c:v>10.337999999999999</c:v>
                </c:pt>
                <c:pt idx="94">
                  <c:v>10.337999999999999</c:v>
                </c:pt>
                <c:pt idx="95">
                  <c:v>10.308</c:v>
                </c:pt>
                <c:pt idx="96">
                  <c:v>12.097999999999999</c:v>
                </c:pt>
                <c:pt idx="97">
                  <c:v>10.607999999999999</c:v>
                </c:pt>
                <c:pt idx="98">
                  <c:v>11.728</c:v>
                </c:pt>
                <c:pt idx="99">
                  <c:v>12.488</c:v>
                </c:pt>
                <c:pt idx="100">
                  <c:v>10.988</c:v>
                </c:pt>
                <c:pt idx="101">
                  <c:v>10.907999999999999</c:v>
                </c:pt>
                <c:pt idx="102">
                  <c:v>11.167999999999999</c:v>
                </c:pt>
                <c:pt idx="103">
                  <c:v>9.3079999999999998</c:v>
                </c:pt>
                <c:pt idx="104">
                  <c:v>9.4079999999999995</c:v>
                </c:pt>
                <c:pt idx="105">
                  <c:v>11.208</c:v>
                </c:pt>
                <c:pt idx="106">
                  <c:v>10.107999999999999</c:v>
                </c:pt>
                <c:pt idx="107">
                  <c:v>12.238</c:v>
                </c:pt>
                <c:pt idx="108">
                  <c:v>9.798</c:v>
                </c:pt>
                <c:pt idx="109">
                  <c:v>9.5579999999999998</c:v>
                </c:pt>
                <c:pt idx="110">
                  <c:v>9.5579999999999998</c:v>
                </c:pt>
                <c:pt idx="111">
                  <c:v>11.507999999999999</c:v>
                </c:pt>
                <c:pt idx="112">
                  <c:v>11.808</c:v>
                </c:pt>
                <c:pt idx="113">
                  <c:v>9.2080000000000002</c:v>
                </c:pt>
                <c:pt idx="114">
                  <c:v>10.427999999999999</c:v>
                </c:pt>
                <c:pt idx="115">
                  <c:v>11.878</c:v>
                </c:pt>
                <c:pt idx="116">
                  <c:v>11.708</c:v>
                </c:pt>
                <c:pt idx="117">
                  <c:v>8.8000000000000007</c:v>
                </c:pt>
                <c:pt idx="118">
                  <c:v>9.6</c:v>
                </c:pt>
                <c:pt idx="119">
                  <c:v>10.3</c:v>
                </c:pt>
                <c:pt idx="120">
                  <c:v>12.44</c:v>
                </c:pt>
                <c:pt idx="121">
                  <c:v>12.280000000000001</c:v>
                </c:pt>
                <c:pt idx="122">
                  <c:v>11.09</c:v>
                </c:pt>
                <c:pt idx="123">
                  <c:v>12.969999999999999</c:v>
                </c:pt>
                <c:pt idx="124">
                  <c:v>13.010000000000002</c:v>
                </c:pt>
                <c:pt idx="125">
                  <c:v>7.5799999999999992</c:v>
                </c:pt>
                <c:pt idx="126">
                  <c:v>9.9761296221214018</c:v>
                </c:pt>
                <c:pt idx="127">
                  <c:v>8.7437150027462174</c:v>
                </c:pt>
                <c:pt idx="128">
                  <c:v>7.851557396842531</c:v>
                </c:pt>
                <c:pt idx="129">
                  <c:v>11.258000000000001</c:v>
                </c:pt>
                <c:pt idx="130">
                  <c:v>12.085128551678912</c:v>
                </c:pt>
                <c:pt idx="131">
                  <c:v>8.0779999999999994</c:v>
                </c:pt>
                <c:pt idx="132">
                  <c:v>12.577999999999999</c:v>
                </c:pt>
                <c:pt idx="133">
                  <c:v>13.028</c:v>
                </c:pt>
                <c:pt idx="134">
                  <c:v>11.378</c:v>
                </c:pt>
                <c:pt idx="135">
                  <c:v>11.378</c:v>
                </c:pt>
                <c:pt idx="136">
                  <c:v>12.018000000000001</c:v>
                </c:pt>
                <c:pt idx="137">
                  <c:v>12.068</c:v>
                </c:pt>
                <c:pt idx="138">
                  <c:v>8.7279999999999998</c:v>
                </c:pt>
                <c:pt idx="139">
                  <c:v>11.618</c:v>
                </c:pt>
                <c:pt idx="140">
                  <c:v>12.178000000000001</c:v>
                </c:pt>
                <c:pt idx="141">
                  <c:v>12.178000000000001</c:v>
                </c:pt>
                <c:pt idx="142">
                  <c:v>11.618</c:v>
                </c:pt>
                <c:pt idx="143">
                  <c:v>8.1579999999999995</c:v>
                </c:pt>
                <c:pt idx="144">
                  <c:v>12.497999999999999</c:v>
                </c:pt>
                <c:pt idx="145">
                  <c:v>8.2780000000000005</c:v>
                </c:pt>
                <c:pt idx="146">
                  <c:v>3.3479999999999999</c:v>
                </c:pt>
                <c:pt idx="147">
                  <c:v>9.0080000000000009</c:v>
                </c:pt>
                <c:pt idx="148">
                  <c:v>11.228</c:v>
                </c:pt>
                <c:pt idx="149">
                  <c:v>11.738</c:v>
                </c:pt>
                <c:pt idx="150">
                  <c:v>11.898</c:v>
                </c:pt>
                <c:pt idx="151">
                  <c:v>10.958</c:v>
                </c:pt>
                <c:pt idx="152">
                  <c:v>7.8780000000000001</c:v>
                </c:pt>
                <c:pt idx="153">
                  <c:v>11.728</c:v>
                </c:pt>
                <c:pt idx="154">
                  <c:v>12.251494800022064</c:v>
                </c:pt>
                <c:pt idx="155">
                  <c:v>11.678000000000001</c:v>
                </c:pt>
                <c:pt idx="156">
                  <c:v>10.878</c:v>
                </c:pt>
                <c:pt idx="157">
                  <c:v>11.358000000000001</c:v>
                </c:pt>
                <c:pt idx="158">
                  <c:v>12.657999999999999</c:v>
                </c:pt>
                <c:pt idx="159">
                  <c:v>13.068</c:v>
                </c:pt>
                <c:pt idx="160">
                  <c:v>10.518000000000001</c:v>
                </c:pt>
                <c:pt idx="161">
                  <c:v>11.288</c:v>
                </c:pt>
                <c:pt idx="162">
                  <c:v>10.758000000000001</c:v>
                </c:pt>
                <c:pt idx="163">
                  <c:v>7.7780000000000005</c:v>
                </c:pt>
                <c:pt idx="164">
                  <c:v>9.4380000000000006</c:v>
                </c:pt>
                <c:pt idx="165">
                  <c:v>8.4480000000000004</c:v>
                </c:pt>
                <c:pt idx="166">
                  <c:v>8.4979999999999993</c:v>
                </c:pt>
                <c:pt idx="167">
                  <c:v>11.497999999999999</c:v>
                </c:pt>
                <c:pt idx="168">
                  <c:v>7.0280000000000005</c:v>
                </c:pt>
                <c:pt idx="169">
                  <c:v>9.8780000000000001</c:v>
                </c:pt>
                <c:pt idx="170">
                  <c:v>8.2580000000000009</c:v>
                </c:pt>
                <c:pt idx="171">
                  <c:v>8.6780000000000008</c:v>
                </c:pt>
                <c:pt idx="172">
                  <c:v>11.718</c:v>
                </c:pt>
                <c:pt idx="173">
                  <c:v>12.188000000000001</c:v>
                </c:pt>
                <c:pt idx="174">
                  <c:v>11.858000000000001</c:v>
                </c:pt>
                <c:pt idx="175">
                  <c:v>12.04</c:v>
                </c:pt>
                <c:pt idx="176">
                  <c:v>9.0800000000000018</c:v>
                </c:pt>
                <c:pt idx="177">
                  <c:v>9.0800000000000018</c:v>
                </c:pt>
                <c:pt idx="178">
                  <c:v>9.0800000000000018</c:v>
                </c:pt>
                <c:pt idx="179">
                  <c:v>12.129999999999999</c:v>
                </c:pt>
                <c:pt idx="180">
                  <c:v>11.54</c:v>
                </c:pt>
                <c:pt idx="181">
                  <c:v>9.870000000000001</c:v>
                </c:pt>
                <c:pt idx="182">
                  <c:v>8.2199999999999989</c:v>
                </c:pt>
                <c:pt idx="183">
                  <c:v>12.920000000000002</c:v>
                </c:pt>
                <c:pt idx="184">
                  <c:v>12.620000000000001</c:v>
                </c:pt>
                <c:pt idx="185">
                  <c:v>11.920000000000002</c:v>
                </c:pt>
                <c:pt idx="186">
                  <c:v>11.920000000000002</c:v>
                </c:pt>
                <c:pt idx="187">
                  <c:v>12.54</c:v>
                </c:pt>
                <c:pt idx="188">
                  <c:v>10.45</c:v>
                </c:pt>
                <c:pt idx="189">
                  <c:v>11.100000000000001</c:v>
                </c:pt>
                <c:pt idx="190">
                  <c:v>11.100000000000001</c:v>
                </c:pt>
                <c:pt idx="191">
                  <c:v>13.07</c:v>
                </c:pt>
                <c:pt idx="192">
                  <c:v>13.220000000000002</c:v>
                </c:pt>
                <c:pt idx="193">
                  <c:v>12.969999999999999</c:v>
                </c:pt>
                <c:pt idx="194">
                  <c:v>12.399999999999999</c:v>
                </c:pt>
                <c:pt idx="195">
                  <c:v>13.190000000000001</c:v>
                </c:pt>
                <c:pt idx="196">
                  <c:v>10.45</c:v>
                </c:pt>
                <c:pt idx="197">
                  <c:v>12.02</c:v>
                </c:pt>
                <c:pt idx="198">
                  <c:v>9.8810723343943145</c:v>
                </c:pt>
                <c:pt idx="199">
                  <c:v>10.719999999999999</c:v>
                </c:pt>
                <c:pt idx="200">
                  <c:v>10.010000000000002</c:v>
                </c:pt>
                <c:pt idx="201">
                  <c:v>11.059999999999999</c:v>
                </c:pt>
                <c:pt idx="202">
                  <c:v>11.530000000000001</c:v>
                </c:pt>
                <c:pt idx="203">
                  <c:v>11.89</c:v>
                </c:pt>
                <c:pt idx="204">
                  <c:v>9.6999999999999993</c:v>
                </c:pt>
                <c:pt idx="205">
                  <c:v>11.57</c:v>
                </c:pt>
                <c:pt idx="206">
                  <c:v>11.920000000000002</c:v>
                </c:pt>
                <c:pt idx="207">
                  <c:v>11.219999999999999</c:v>
                </c:pt>
                <c:pt idx="208">
                  <c:v>11.39</c:v>
                </c:pt>
                <c:pt idx="209">
                  <c:v>10.96</c:v>
                </c:pt>
                <c:pt idx="210">
                  <c:v>10.080000000000002</c:v>
                </c:pt>
                <c:pt idx="211">
                  <c:v>12.100000000000001</c:v>
                </c:pt>
                <c:pt idx="212">
                  <c:v>11.52</c:v>
                </c:pt>
                <c:pt idx="213">
                  <c:v>11.8</c:v>
                </c:pt>
                <c:pt idx="214">
                  <c:v>12.52</c:v>
                </c:pt>
                <c:pt idx="215">
                  <c:v>11.989999999999998</c:v>
                </c:pt>
                <c:pt idx="216">
                  <c:v>9.4200000000000017</c:v>
                </c:pt>
                <c:pt idx="217">
                  <c:v>11.129999999999999</c:v>
                </c:pt>
                <c:pt idx="218">
                  <c:v>11.600000000000001</c:v>
                </c:pt>
                <c:pt idx="219">
                  <c:v>12.05</c:v>
                </c:pt>
                <c:pt idx="220">
                  <c:v>11.66</c:v>
                </c:pt>
                <c:pt idx="221">
                  <c:v>10.57</c:v>
                </c:pt>
                <c:pt idx="222">
                  <c:v>11.059999999999999</c:v>
                </c:pt>
                <c:pt idx="223">
                  <c:v>5.1499999999999995</c:v>
                </c:pt>
                <c:pt idx="224">
                  <c:v>10.23</c:v>
                </c:pt>
                <c:pt idx="225">
                  <c:v>10.23</c:v>
                </c:pt>
                <c:pt idx="226">
                  <c:v>10.23</c:v>
                </c:pt>
                <c:pt idx="227">
                  <c:v>10.23</c:v>
                </c:pt>
                <c:pt idx="228">
                  <c:v>9.84</c:v>
                </c:pt>
                <c:pt idx="229">
                  <c:v>12.649999999999999</c:v>
                </c:pt>
                <c:pt idx="230">
                  <c:v>9.7100000000000009</c:v>
                </c:pt>
                <c:pt idx="231">
                  <c:v>11.46</c:v>
                </c:pt>
                <c:pt idx="232">
                  <c:v>11.420000000000002</c:v>
                </c:pt>
                <c:pt idx="233">
                  <c:v>11.879999999999999</c:v>
                </c:pt>
                <c:pt idx="234">
                  <c:v>13.09</c:v>
                </c:pt>
                <c:pt idx="235">
                  <c:v>13.09</c:v>
                </c:pt>
                <c:pt idx="236">
                  <c:v>9.629999999999999</c:v>
                </c:pt>
                <c:pt idx="237">
                  <c:v>12.010000000000002</c:v>
                </c:pt>
                <c:pt idx="238">
                  <c:v>12.989999999999998</c:v>
                </c:pt>
                <c:pt idx="239">
                  <c:v>8.620000000000001</c:v>
                </c:pt>
                <c:pt idx="240">
                  <c:v>12.469999999999999</c:v>
                </c:pt>
                <c:pt idx="241">
                  <c:v>12.469999999999999</c:v>
                </c:pt>
                <c:pt idx="242">
                  <c:v>10.260000000000002</c:v>
                </c:pt>
                <c:pt idx="243">
                  <c:v>9.77</c:v>
                </c:pt>
                <c:pt idx="244">
                  <c:v>12.82</c:v>
                </c:pt>
                <c:pt idx="245">
                  <c:v>10.84</c:v>
                </c:pt>
                <c:pt idx="246">
                  <c:v>9.32</c:v>
                </c:pt>
                <c:pt idx="247">
                  <c:v>12.899999999999999</c:v>
                </c:pt>
                <c:pt idx="248">
                  <c:v>13.530000000000001</c:v>
                </c:pt>
                <c:pt idx="249">
                  <c:v>12.55</c:v>
                </c:pt>
                <c:pt idx="250">
                  <c:v>9.91</c:v>
                </c:pt>
                <c:pt idx="251">
                  <c:v>7.9200000000000008</c:v>
                </c:pt>
                <c:pt idx="252">
                  <c:v>11.620000000000001</c:v>
                </c:pt>
                <c:pt idx="253">
                  <c:v>9.25</c:v>
                </c:pt>
                <c:pt idx="254">
                  <c:v>12</c:v>
                </c:pt>
                <c:pt idx="255">
                  <c:v>12.530000000000001</c:v>
                </c:pt>
                <c:pt idx="256">
                  <c:v>12.530000000000001</c:v>
                </c:pt>
                <c:pt idx="257">
                  <c:v>10.190000000000001</c:v>
                </c:pt>
                <c:pt idx="258">
                  <c:v>11.89</c:v>
                </c:pt>
                <c:pt idx="259">
                  <c:v>11.73</c:v>
                </c:pt>
                <c:pt idx="260">
                  <c:v>10.649999999999999</c:v>
                </c:pt>
                <c:pt idx="261">
                  <c:v>13.52</c:v>
                </c:pt>
                <c:pt idx="262">
                  <c:v>10.039999999999999</c:v>
                </c:pt>
                <c:pt idx="263">
                  <c:v>8.9699999999999989</c:v>
                </c:pt>
                <c:pt idx="264">
                  <c:v>9.25</c:v>
                </c:pt>
                <c:pt idx="265">
                  <c:v>9.77</c:v>
                </c:pt>
                <c:pt idx="266">
                  <c:v>10.129999999999999</c:v>
                </c:pt>
                <c:pt idx="267">
                  <c:v>10.36</c:v>
                </c:pt>
                <c:pt idx="268">
                  <c:v>11.440000000000001</c:v>
                </c:pt>
                <c:pt idx="269">
                  <c:v>12.649999999999999</c:v>
                </c:pt>
                <c:pt idx="270">
                  <c:v>2.5499999999999998</c:v>
                </c:pt>
                <c:pt idx="271">
                  <c:v>12.75</c:v>
                </c:pt>
                <c:pt idx="272">
                  <c:v>11.73</c:v>
                </c:pt>
                <c:pt idx="273">
                  <c:v>12.309999999999999</c:v>
                </c:pt>
                <c:pt idx="274">
                  <c:v>12.75</c:v>
                </c:pt>
                <c:pt idx="275">
                  <c:v>12.899999999999999</c:v>
                </c:pt>
                <c:pt idx="276">
                  <c:v>10.55</c:v>
                </c:pt>
                <c:pt idx="277">
                  <c:v>11.66</c:v>
                </c:pt>
                <c:pt idx="278">
                  <c:v>10.02</c:v>
                </c:pt>
                <c:pt idx="279">
                  <c:v>8.3000000000000007</c:v>
                </c:pt>
                <c:pt idx="280">
                  <c:v>11.8</c:v>
                </c:pt>
                <c:pt idx="281">
                  <c:v>7.4200000000000008</c:v>
                </c:pt>
                <c:pt idx="282">
                  <c:v>8.41</c:v>
                </c:pt>
                <c:pt idx="283">
                  <c:v>11.940000000000001</c:v>
                </c:pt>
                <c:pt idx="284">
                  <c:v>9.6000000000000014</c:v>
                </c:pt>
                <c:pt idx="285">
                  <c:v>9.9899999999999984</c:v>
                </c:pt>
                <c:pt idx="286">
                  <c:v>9.8999999999999986</c:v>
                </c:pt>
                <c:pt idx="287">
                  <c:v>9.6911872640935304</c:v>
                </c:pt>
                <c:pt idx="288">
                  <c:v>14.732000000000001</c:v>
                </c:pt>
                <c:pt idx="289">
                  <c:v>11.481999999999999</c:v>
                </c:pt>
                <c:pt idx="290">
                  <c:v>14.371999999999998</c:v>
                </c:pt>
                <c:pt idx="291">
                  <c:v>14.322000000000001</c:v>
                </c:pt>
                <c:pt idx="292">
                  <c:v>12.801999999999998</c:v>
                </c:pt>
                <c:pt idx="293">
                  <c:v>14.871999999999998</c:v>
                </c:pt>
                <c:pt idx="294">
                  <c:v>14.101999999999999</c:v>
                </c:pt>
                <c:pt idx="295">
                  <c:v>14.811999999999999</c:v>
                </c:pt>
                <c:pt idx="296">
                  <c:v>10.962</c:v>
                </c:pt>
                <c:pt idx="297">
                  <c:v>16.032</c:v>
                </c:pt>
                <c:pt idx="298">
                  <c:v>11.962</c:v>
                </c:pt>
                <c:pt idx="299">
                  <c:v>12.372</c:v>
                </c:pt>
                <c:pt idx="300">
                  <c:v>14.792</c:v>
                </c:pt>
                <c:pt idx="301">
                  <c:v>10.936049682486184</c:v>
                </c:pt>
                <c:pt idx="302">
                  <c:v>13.972</c:v>
                </c:pt>
                <c:pt idx="303">
                  <c:v>11.421999999999999</c:v>
                </c:pt>
                <c:pt idx="304">
                  <c:v>13.472</c:v>
                </c:pt>
                <c:pt idx="305">
                  <c:v>12.972</c:v>
                </c:pt>
                <c:pt idx="306">
                  <c:v>13.171999999999999</c:v>
                </c:pt>
                <c:pt idx="307">
                  <c:v>13.572000000000001</c:v>
                </c:pt>
                <c:pt idx="308">
                  <c:v>12.892000000000001</c:v>
                </c:pt>
                <c:pt idx="309">
                  <c:v>14.792</c:v>
                </c:pt>
                <c:pt idx="310">
                  <c:v>12.391999999999999</c:v>
                </c:pt>
                <c:pt idx="311">
                  <c:v>12.001999999999999</c:v>
                </c:pt>
                <c:pt idx="312">
                  <c:v>12.642000000000001</c:v>
                </c:pt>
                <c:pt idx="313">
                  <c:v>12.601999999999999</c:v>
                </c:pt>
                <c:pt idx="314">
                  <c:v>14.081999999999999</c:v>
                </c:pt>
                <c:pt idx="315">
                  <c:v>14.482000000000001</c:v>
                </c:pt>
                <c:pt idx="316">
                  <c:v>21.400000000000002</c:v>
                </c:pt>
                <c:pt idx="317">
                  <c:v>15.03</c:v>
                </c:pt>
                <c:pt idx="318">
                  <c:v>14.36</c:v>
                </c:pt>
                <c:pt idx="319">
                  <c:v>18.760000000000002</c:v>
                </c:pt>
                <c:pt idx="320">
                  <c:v>8.3073586301212483</c:v>
                </c:pt>
                <c:pt idx="321">
                  <c:v>10.199999999999999</c:v>
                </c:pt>
                <c:pt idx="322">
                  <c:v>12.66</c:v>
                </c:pt>
                <c:pt idx="323">
                  <c:v>15.030000000000001</c:v>
                </c:pt>
                <c:pt idx="324">
                  <c:v>18.12</c:v>
                </c:pt>
                <c:pt idx="325">
                  <c:v>14.509999999999998</c:v>
                </c:pt>
                <c:pt idx="326">
                  <c:v>13.599999999999998</c:v>
                </c:pt>
                <c:pt idx="327">
                  <c:v>13.880660771908254</c:v>
                </c:pt>
                <c:pt idx="328">
                  <c:v>11.809999999999999</c:v>
                </c:pt>
                <c:pt idx="329">
                  <c:v>12.82</c:v>
                </c:pt>
                <c:pt idx="330">
                  <c:v>16.759999999999998</c:v>
                </c:pt>
                <c:pt idx="331">
                  <c:v>12.759999999999998</c:v>
                </c:pt>
                <c:pt idx="332">
                  <c:v>12.59</c:v>
                </c:pt>
                <c:pt idx="333">
                  <c:v>13</c:v>
                </c:pt>
                <c:pt idx="334">
                  <c:v>12.89</c:v>
                </c:pt>
                <c:pt idx="335">
                  <c:v>13.21</c:v>
                </c:pt>
                <c:pt idx="336">
                  <c:v>2.6100000000000003</c:v>
                </c:pt>
                <c:pt idx="337">
                  <c:v>15.75</c:v>
                </c:pt>
                <c:pt idx="338">
                  <c:v>18.39</c:v>
                </c:pt>
                <c:pt idx="339">
                  <c:v>22.7</c:v>
                </c:pt>
                <c:pt idx="340">
                  <c:v>24.55</c:v>
                </c:pt>
                <c:pt idx="341">
                  <c:v>15.57</c:v>
                </c:pt>
                <c:pt idx="342">
                  <c:v>16.29</c:v>
                </c:pt>
                <c:pt idx="343">
                  <c:v>11.41</c:v>
                </c:pt>
                <c:pt idx="344">
                  <c:v>20.97</c:v>
                </c:pt>
                <c:pt idx="345">
                  <c:v>9.9400000000000013</c:v>
                </c:pt>
                <c:pt idx="346">
                  <c:v>14.321999999999999</c:v>
                </c:pt>
                <c:pt idx="347">
                  <c:v>8.1820000000000004</c:v>
                </c:pt>
                <c:pt idx="348">
                  <c:v>16.702000000000002</c:v>
                </c:pt>
                <c:pt idx="349">
                  <c:v>16.751999999999999</c:v>
                </c:pt>
                <c:pt idx="350">
                  <c:v>15.712</c:v>
                </c:pt>
                <c:pt idx="351">
                  <c:v>17.552</c:v>
                </c:pt>
                <c:pt idx="352">
                  <c:v>11.981999999999999</c:v>
                </c:pt>
                <c:pt idx="353">
                  <c:v>16.402000000000001</c:v>
                </c:pt>
                <c:pt idx="354">
                  <c:v>16.172000000000001</c:v>
                </c:pt>
                <c:pt idx="355">
                  <c:v>15.481999999999999</c:v>
                </c:pt>
                <c:pt idx="356">
                  <c:v>10.562000000000001</c:v>
                </c:pt>
                <c:pt idx="357">
                  <c:v>14.812000000000001</c:v>
                </c:pt>
                <c:pt idx="358">
                  <c:v>12.852</c:v>
                </c:pt>
                <c:pt idx="359">
                  <c:v>5.7520000000000007</c:v>
                </c:pt>
                <c:pt idx="360">
                  <c:v>13.992000000000001</c:v>
                </c:pt>
                <c:pt idx="361">
                  <c:v>16.102</c:v>
                </c:pt>
                <c:pt idx="362">
                  <c:v>12.731999999999999</c:v>
                </c:pt>
                <c:pt idx="363">
                  <c:v>12.792000000000002</c:v>
                </c:pt>
                <c:pt idx="364">
                  <c:v>14.672000000000001</c:v>
                </c:pt>
                <c:pt idx="365">
                  <c:v>15.431999999999999</c:v>
                </c:pt>
                <c:pt idx="366">
                  <c:v>12.452000000000002</c:v>
                </c:pt>
                <c:pt idx="367">
                  <c:v>16.091999999999999</c:v>
                </c:pt>
                <c:pt idx="368">
                  <c:v>16.372</c:v>
                </c:pt>
                <c:pt idx="369">
                  <c:v>13.972000000000001</c:v>
                </c:pt>
                <c:pt idx="370">
                  <c:v>14.012</c:v>
                </c:pt>
                <c:pt idx="371">
                  <c:v>17.362000000000002</c:v>
                </c:pt>
                <c:pt idx="372">
                  <c:v>15.742000000000001</c:v>
                </c:pt>
                <c:pt idx="373">
                  <c:v>13.501999999999999</c:v>
                </c:pt>
                <c:pt idx="374">
                  <c:v>14.612000000000002</c:v>
                </c:pt>
                <c:pt idx="375">
                  <c:v>14.931999999999999</c:v>
                </c:pt>
                <c:pt idx="376">
                  <c:v>14.762</c:v>
                </c:pt>
                <c:pt idx="377">
                  <c:v>12.782</c:v>
                </c:pt>
                <c:pt idx="378">
                  <c:v>12.552</c:v>
                </c:pt>
                <c:pt idx="379">
                  <c:v>15.821999999999999</c:v>
                </c:pt>
                <c:pt idx="380">
                  <c:v>15.821999999999999</c:v>
                </c:pt>
                <c:pt idx="381">
                  <c:v>13.751999999999999</c:v>
                </c:pt>
                <c:pt idx="382">
                  <c:v>16.362000000000002</c:v>
                </c:pt>
                <c:pt idx="383">
                  <c:v>14.911999999999999</c:v>
                </c:pt>
                <c:pt idx="384">
                  <c:v>16.422000000000001</c:v>
                </c:pt>
                <c:pt idx="385">
                  <c:v>16.462</c:v>
                </c:pt>
                <c:pt idx="386">
                  <c:v>14.382000000000001</c:v>
                </c:pt>
                <c:pt idx="387">
                  <c:v>16.272000000000002</c:v>
                </c:pt>
                <c:pt idx="388">
                  <c:v>23.202000000000002</c:v>
                </c:pt>
                <c:pt idx="389">
                  <c:v>13.102</c:v>
                </c:pt>
                <c:pt idx="390">
                  <c:v>15.251999999999999</c:v>
                </c:pt>
                <c:pt idx="391">
                  <c:v>15.952000000000002</c:v>
                </c:pt>
                <c:pt idx="392">
                  <c:v>15.821999999999999</c:v>
                </c:pt>
                <c:pt idx="393">
                  <c:v>17.341999999999999</c:v>
                </c:pt>
                <c:pt idx="394">
                  <c:v>12.091999999999999</c:v>
                </c:pt>
                <c:pt idx="395">
                  <c:v>14.411999999999999</c:v>
                </c:pt>
                <c:pt idx="396">
                  <c:v>16.612000000000002</c:v>
                </c:pt>
                <c:pt idx="397">
                  <c:v>16.902000000000001</c:v>
                </c:pt>
                <c:pt idx="398">
                  <c:v>15.141999999999999</c:v>
                </c:pt>
                <c:pt idx="399">
                  <c:v>15.141999999999999</c:v>
                </c:pt>
                <c:pt idx="400">
                  <c:v>16.972000000000001</c:v>
                </c:pt>
                <c:pt idx="401">
                  <c:v>14.952000000000002</c:v>
                </c:pt>
                <c:pt idx="402">
                  <c:v>21.112000000000002</c:v>
                </c:pt>
                <c:pt idx="403">
                  <c:v>16.071999999999999</c:v>
                </c:pt>
                <c:pt idx="404">
                  <c:v>15.782</c:v>
                </c:pt>
                <c:pt idx="405">
                  <c:v>14.762</c:v>
                </c:pt>
                <c:pt idx="406">
                  <c:v>17.341999999999999</c:v>
                </c:pt>
                <c:pt idx="407">
                  <c:v>13.052</c:v>
                </c:pt>
                <c:pt idx="408">
                  <c:v>15.532</c:v>
                </c:pt>
                <c:pt idx="409">
                  <c:v>15.652000000000001</c:v>
                </c:pt>
                <c:pt idx="410">
                  <c:v>13.832000000000001</c:v>
                </c:pt>
                <c:pt idx="411">
                  <c:v>16.411999999999999</c:v>
                </c:pt>
                <c:pt idx="412">
                  <c:v>13.641999999999999</c:v>
                </c:pt>
                <c:pt idx="413">
                  <c:v>16.952000000000002</c:v>
                </c:pt>
                <c:pt idx="414">
                  <c:v>16.472000000000001</c:v>
                </c:pt>
                <c:pt idx="415">
                  <c:v>12.891999999999999</c:v>
                </c:pt>
                <c:pt idx="416">
                  <c:v>12.462</c:v>
                </c:pt>
                <c:pt idx="417">
                  <c:v>12.492000000000001</c:v>
                </c:pt>
                <c:pt idx="418">
                  <c:v>15.262</c:v>
                </c:pt>
                <c:pt idx="419">
                  <c:v>16.262</c:v>
                </c:pt>
                <c:pt idx="420">
                  <c:v>17.812000000000001</c:v>
                </c:pt>
                <c:pt idx="421">
                  <c:v>14.782</c:v>
                </c:pt>
                <c:pt idx="422">
                  <c:v>17.292000000000002</c:v>
                </c:pt>
                <c:pt idx="423">
                  <c:v>15.452000000000002</c:v>
                </c:pt>
                <c:pt idx="424">
                  <c:v>17.192</c:v>
                </c:pt>
                <c:pt idx="425">
                  <c:v>18.452000000000002</c:v>
                </c:pt>
                <c:pt idx="426">
                  <c:v>13.282</c:v>
                </c:pt>
                <c:pt idx="427">
                  <c:v>18.312000000000001</c:v>
                </c:pt>
                <c:pt idx="428">
                  <c:v>16.452000000000002</c:v>
                </c:pt>
                <c:pt idx="429">
                  <c:v>14.382000000000001</c:v>
                </c:pt>
                <c:pt idx="430">
                  <c:v>16.172000000000001</c:v>
                </c:pt>
                <c:pt idx="431">
                  <c:v>16.251999999999999</c:v>
                </c:pt>
                <c:pt idx="432">
                  <c:v>17.102</c:v>
                </c:pt>
                <c:pt idx="433">
                  <c:v>17.442</c:v>
                </c:pt>
                <c:pt idx="434">
                  <c:v>12.731999999999999</c:v>
                </c:pt>
                <c:pt idx="435">
                  <c:v>14.582000000000001</c:v>
                </c:pt>
                <c:pt idx="436">
                  <c:v>16.582000000000001</c:v>
                </c:pt>
                <c:pt idx="437">
                  <c:v>12.402000000000001</c:v>
                </c:pt>
                <c:pt idx="438">
                  <c:v>13.372</c:v>
                </c:pt>
                <c:pt idx="439">
                  <c:v>11.152000000000001</c:v>
                </c:pt>
                <c:pt idx="440">
                  <c:v>13.052</c:v>
                </c:pt>
                <c:pt idx="441">
                  <c:v>18.862000000000002</c:v>
                </c:pt>
                <c:pt idx="442">
                  <c:v>14.532</c:v>
                </c:pt>
                <c:pt idx="443">
                  <c:v>16.492000000000001</c:v>
                </c:pt>
                <c:pt idx="444">
                  <c:v>10.391999999999999</c:v>
                </c:pt>
                <c:pt idx="445">
                  <c:v>13.571999999999999</c:v>
                </c:pt>
                <c:pt idx="446">
                  <c:v>16.751999999999999</c:v>
                </c:pt>
                <c:pt idx="447">
                  <c:v>16.751999999999999</c:v>
                </c:pt>
                <c:pt idx="448">
                  <c:v>18.352</c:v>
                </c:pt>
                <c:pt idx="449">
                  <c:v>13.202000000000002</c:v>
                </c:pt>
                <c:pt idx="450">
                  <c:v>17.141999999999999</c:v>
                </c:pt>
                <c:pt idx="451">
                  <c:v>21.672000000000001</c:v>
                </c:pt>
                <c:pt idx="452">
                  <c:v>14.492000000000001</c:v>
                </c:pt>
                <c:pt idx="453">
                  <c:v>12.102</c:v>
                </c:pt>
                <c:pt idx="454">
                  <c:v>11.802</c:v>
                </c:pt>
                <c:pt idx="455">
                  <c:v>11.552</c:v>
                </c:pt>
                <c:pt idx="456">
                  <c:v>14.552</c:v>
                </c:pt>
                <c:pt idx="457">
                  <c:v>16.132000000000001</c:v>
                </c:pt>
                <c:pt idx="458">
                  <c:v>16.422000000000001</c:v>
                </c:pt>
                <c:pt idx="459">
                  <c:v>16.152000000000001</c:v>
                </c:pt>
                <c:pt idx="460">
                  <c:v>13.812000000000001</c:v>
                </c:pt>
                <c:pt idx="461">
                  <c:v>19.832000000000001</c:v>
                </c:pt>
                <c:pt idx="462">
                  <c:v>14.422000000000001</c:v>
                </c:pt>
                <c:pt idx="463">
                  <c:v>14.422000000000001</c:v>
                </c:pt>
                <c:pt idx="464">
                  <c:v>15.402000000000001</c:v>
                </c:pt>
                <c:pt idx="465">
                  <c:v>13.952000000000002</c:v>
                </c:pt>
                <c:pt idx="466">
                  <c:v>12.481999999999999</c:v>
                </c:pt>
                <c:pt idx="467">
                  <c:v>17.411999999999999</c:v>
                </c:pt>
                <c:pt idx="468">
                  <c:v>17.472000000000001</c:v>
                </c:pt>
                <c:pt idx="469">
                  <c:v>13.902000000000001</c:v>
                </c:pt>
                <c:pt idx="470">
                  <c:v>15.902000000000001</c:v>
                </c:pt>
                <c:pt idx="471">
                  <c:v>18.652000000000001</c:v>
                </c:pt>
                <c:pt idx="472">
                  <c:v>16.501999999999999</c:v>
                </c:pt>
                <c:pt idx="473">
                  <c:v>12.632000000000001</c:v>
                </c:pt>
                <c:pt idx="474">
                  <c:v>15.832000000000001</c:v>
                </c:pt>
                <c:pt idx="475">
                  <c:v>15.202000000000002</c:v>
                </c:pt>
                <c:pt idx="476">
                  <c:v>15.481999999999999</c:v>
                </c:pt>
                <c:pt idx="477">
                  <c:v>11.512</c:v>
                </c:pt>
                <c:pt idx="478">
                  <c:v>13.391999999999999</c:v>
                </c:pt>
                <c:pt idx="479">
                  <c:v>14.751999999999999</c:v>
                </c:pt>
                <c:pt idx="480">
                  <c:v>21.802</c:v>
                </c:pt>
                <c:pt idx="481">
                  <c:v>12.391999999999999</c:v>
                </c:pt>
                <c:pt idx="482">
                  <c:v>13.332000000000001</c:v>
                </c:pt>
                <c:pt idx="483">
                  <c:v>15.272000000000002</c:v>
                </c:pt>
                <c:pt idx="484">
                  <c:v>16.702000000000002</c:v>
                </c:pt>
                <c:pt idx="485">
                  <c:v>12.251999999999999</c:v>
                </c:pt>
                <c:pt idx="486">
                  <c:v>15.751999999999999</c:v>
                </c:pt>
                <c:pt idx="487">
                  <c:v>16.812000000000001</c:v>
                </c:pt>
                <c:pt idx="488">
                  <c:v>12.852</c:v>
                </c:pt>
                <c:pt idx="489">
                  <c:v>11.911999999999999</c:v>
                </c:pt>
                <c:pt idx="490">
                  <c:v>15.341999999999999</c:v>
                </c:pt>
                <c:pt idx="491">
                  <c:v>11.412000000000001</c:v>
                </c:pt>
                <c:pt idx="492">
                  <c:v>13.352</c:v>
                </c:pt>
                <c:pt idx="493">
                  <c:v>15.052</c:v>
                </c:pt>
                <c:pt idx="494">
                  <c:v>13.411999999999999</c:v>
                </c:pt>
                <c:pt idx="495">
                  <c:v>13.442</c:v>
                </c:pt>
                <c:pt idx="496">
                  <c:v>14.582000000000001</c:v>
                </c:pt>
                <c:pt idx="497">
                  <c:v>14.582000000000001</c:v>
                </c:pt>
                <c:pt idx="498">
                  <c:v>19.001999999999999</c:v>
                </c:pt>
                <c:pt idx="499">
                  <c:v>15.862000000000002</c:v>
                </c:pt>
                <c:pt idx="500">
                  <c:v>14.222000000000001</c:v>
                </c:pt>
                <c:pt idx="501">
                  <c:v>15.472000000000001</c:v>
                </c:pt>
                <c:pt idx="502">
                  <c:v>15.672000000000001</c:v>
                </c:pt>
                <c:pt idx="503">
                  <c:v>15.742000000000001</c:v>
                </c:pt>
                <c:pt idx="504">
                  <c:v>16.862000000000002</c:v>
                </c:pt>
                <c:pt idx="505">
                  <c:v>15.411999999999999</c:v>
                </c:pt>
                <c:pt idx="506">
                  <c:v>13.952000000000002</c:v>
                </c:pt>
                <c:pt idx="507">
                  <c:v>14.922000000000001</c:v>
                </c:pt>
                <c:pt idx="508">
                  <c:v>15.852</c:v>
                </c:pt>
                <c:pt idx="509">
                  <c:v>13.522000000000002</c:v>
                </c:pt>
                <c:pt idx="510">
                  <c:v>10.872</c:v>
                </c:pt>
                <c:pt idx="511">
                  <c:v>15.402000000000001</c:v>
                </c:pt>
                <c:pt idx="512">
                  <c:v>14.722000000000001</c:v>
                </c:pt>
                <c:pt idx="513">
                  <c:v>12.612000000000002</c:v>
                </c:pt>
                <c:pt idx="514">
                  <c:v>13.452000000000002</c:v>
                </c:pt>
                <c:pt idx="515">
                  <c:v>14.452000000000002</c:v>
                </c:pt>
                <c:pt idx="516">
                  <c:v>13.141999999999999</c:v>
                </c:pt>
                <c:pt idx="517">
                  <c:v>14.442</c:v>
                </c:pt>
                <c:pt idx="518">
                  <c:v>12.792000000000002</c:v>
                </c:pt>
                <c:pt idx="519">
                  <c:v>14.411999999999999</c:v>
                </c:pt>
                <c:pt idx="520">
                  <c:v>14.341999999999999</c:v>
                </c:pt>
                <c:pt idx="521">
                  <c:v>17.652000000000001</c:v>
                </c:pt>
                <c:pt idx="522">
                  <c:v>12.341999999999999</c:v>
                </c:pt>
                <c:pt idx="523">
                  <c:v>17.091999999999999</c:v>
                </c:pt>
                <c:pt idx="524">
                  <c:v>14.222000000000001</c:v>
                </c:pt>
                <c:pt idx="525">
                  <c:v>15.362000000000002</c:v>
                </c:pt>
                <c:pt idx="526">
                  <c:v>16.082000000000001</c:v>
                </c:pt>
                <c:pt idx="527">
                  <c:v>13.852</c:v>
                </c:pt>
                <c:pt idx="528">
                  <c:v>17.492000000000001</c:v>
                </c:pt>
                <c:pt idx="529">
                  <c:v>15.272000000000002</c:v>
                </c:pt>
                <c:pt idx="530">
                  <c:v>12.672000000000001</c:v>
                </c:pt>
                <c:pt idx="531">
                  <c:v>17.722000000000001</c:v>
                </c:pt>
                <c:pt idx="532">
                  <c:v>16.832000000000001</c:v>
                </c:pt>
                <c:pt idx="533">
                  <c:v>16.911999999999999</c:v>
                </c:pt>
                <c:pt idx="534">
                  <c:v>11.302</c:v>
                </c:pt>
                <c:pt idx="535">
                  <c:v>15.902000000000001</c:v>
                </c:pt>
                <c:pt idx="536">
                  <c:v>11.212</c:v>
                </c:pt>
                <c:pt idx="537">
                  <c:v>12.772000000000002</c:v>
                </c:pt>
                <c:pt idx="538">
                  <c:v>12.962</c:v>
                </c:pt>
                <c:pt idx="539">
                  <c:v>13.481999999999999</c:v>
                </c:pt>
                <c:pt idx="540">
                  <c:v>10.272</c:v>
                </c:pt>
                <c:pt idx="541">
                  <c:v>15.661999999999999</c:v>
                </c:pt>
                <c:pt idx="542">
                  <c:v>18.042000000000002</c:v>
                </c:pt>
                <c:pt idx="543">
                  <c:v>19.152000000000001</c:v>
                </c:pt>
                <c:pt idx="544">
                  <c:v>14.862000000000002</c:v>
                </c:pt>
                <c:pt idx="545">
                  <c:v>12.852</c:v>
                </c:pt>
                <c:pt idx="546">
                  <c:v>12.852</c:v>
                </c:pt>
                <c:pt idx="547">
                  <c:v>14.341999999999999</c:v>
                </c:pt>
                <c:pt idx="548">
                  <c:v>14.102</c:v>
                </c:pt>
                <c:pt idx="549">
                  <c:v>14.102</c:v>
                </c:pt>
                <c:pt idx="550">
                  <c:v>16.157157396842528</c:v>
                </c:pt>
                <c:pt idx="551">
                  <c:v>14.282</c:v>
                </c:pt>
                <c:pt idx="552">
                  <c:v>14.302</c:v>
                </c:pt>
                <c:pt idx="553">
                  <c:v>11.422000000000001</c:v>
                </c:pt>
                <c:pt idx="554">
                  <c:v>15.832000000000001</c:v>
                </c:pt>
                <c:pt idx="555">
                  <c:v>12.122</c:v>
                </c:pt>
                <c:pt idx="556">
                  <c:v>26.891999999999999</c:v>
                </c:pt>
                <c:pt idx="557">
                  <c:v>14.712</c:v>
                </c:pt>
                <c:pt idx="558">
                  <c:v>9.9320000000000004</c:v>
                </c:pt>
                <c:pt idx="559">
                  <c:v>15.762</c:v>
                </c:pt>
                <c:pt idx="560">
                  <c:v>17.141999999999999</c:v>
                </c:pt>
                <c:pt idx="561">
                  <c:v>12.102</c:v>
                </c:pt>
                <c:pt idx="562">
                  <c:v>13.001999999999999</c:v>
                </c:pt>
                <c:pt idx="563">
                  <c:v>11.672000000000001</c:v>
                </c:pt>
                <c:pt idx="564">
                  <c:v>10.702</c:v>
                </c:pt>
                <c:pt idx="565">
                  <c:v>10.402244984278381</c:v>
                </c:pt>
                <c:pt idx="566">
                  <c:v>11.862000000000002</c:v>
                </c:pt>
                <c:pt idx="567">
                  <c:v>14.302</c:v>
                </c:pt>
                <c:pt idx="568">
                  <c:v>15.872</c:v>
                </c:pt>
                <c:pt idx="569">
                  <c:v>14.292000000000002</c:v>
                </c:pt>
                <c:pt idx="570">
                  <c:v>15.952000000000002</c:v>
                </c:pt>
                <c:pt idx="571">
                  <c:v>11.911999999999999</c:v>
                </c:pt>
                <c:pt idx="572">
                  <c:v>10.402000000000001</c:v>
                </c:pt>
                <c:pt idx="573">
                  <c:v>14.251999999999999</c:v>
                </c:pt>
                <c:pt idx="574">
                  <c:v>16.001999999999999</c:v>
                </c:pt>
                <c:pt idx="575">
                  <c:v>19.452000000000002</c:v>
                </c:pt>
                <c:pt idx="576">
                  <c:v>17.022000000000002</c:v>
                </c:pt>
                <c:pt idx="577">
                  <c:v>15.862000000000002</c:v>
                </c:pt>
                <c:pt idx="578">
                  <c:v>13.812000000000001</c:v>
                </c:pt>
                <c:pt idx="579">
                  <c:v>14.431999999999999</c:v>
                </c:pt>
                <c:pt idx="580">
                  <c:v>15.852</c:v>
                </c:pt>
                <c:pt idx="581">
                  <c:v>15.692</c:v>
                </c:pt>
                <c:pt idx="582">
                  <c:v>15.692</c:v>
                </c:pt>
                <c:pt idx="583">
                  <c:v>15.692</c:v>
                </c:pt>
                <c:pt idx="584">
                  <c:v>16.652000000000001</c:v>
                </c:pt>
                <c:pt idx="585">
                  <c:v>22.751999999999999</c:v>
                </c:pt>
                <c:pt idx="586">
                  <c:v>11.462</c:v>
                </c:pt>
                <c:pt idx="587">
                  <c:v>15.661999999999999</c:v>
                </c:pt>
                <c:pt idx="588">
                  <c:v>12.321999999999999</c:v>
                </c:pt>
                <c:pt idx="589">
                  <c:v>17.992000000000001</c:v>
                </c:pt>
                <c:pt idx="590">
                  <c:v>15.751999999999999</c:v>
                </c:pt>
                <c:pt idx="591">
                  <c:v>12.352</c:v>
                </c:pt>
                <c:pt idx="592">
                  <c:v>14.352</c:v>
                </c:pt>
                <c:pt idx="593">
                  <c:v>16.602</c:v>
                </c:pt>
                <c:pt idx="594">
                  <c:v>16.512</c:v>
                </c:pt>
                <c:pt idx="595">
                  <c:v>12.981999999999999</c:v>
                </c:pt>
                <c:pt idx="596">
                  <c:v>13.852</c:v>
                </c:pt>
                <c:pt idx="597">
                  <c:v>17.852</c:v>
                </c:pt>
                <c:pt idx="598">
                  <c:v>13.472000000000001</c:v>
                </c:pt>
                <c:pt idx="599">
                  <c:v>14.712</c:v>
                </c:pt>
                <c:pt idx="600">
                  <c:v>13.931999999999999</c:v>
                </c:pt>
                <c:pt idx="601">
                  <c:v>16.282</c:v>
                </c:pt>
                <c:pt idx="602">
                  <c:v>17.411999999999999</c:v>
                </c:pt>
                <c:pt idx="603">
                  <c:v>14.832000000000001</c:v>
                </c:pt>
                <c:pt idx="604">
                  <c:v>16.452000000000002</c:v>
                </c:pt>
                <c:pt idx="605">
                  <c:v>15.447157396842531</c:v>
                </c:pt>
                <c:pt idx="606">
                  <c:v>10.662000000000001</c:v>
                </c:pt>
                <c:pt idx="607">
                  <c:v>12.262</c:v>
                </c:pt>
                <c:pt idx="608">
                  <c:v>14.942</c:v>
                </c:pt>
                <c:pt idx="609">
                  <c:v>15.922000000000001</c:v>
                </c:pt>
                <c:pt idx="610">
                  <c:v>15.962</c:v>
                </c:pt>
                <c:pt idx="611">
                  <c:v>16.652000000000001</c:v>
                </c:pt>
                <c:pt idx="612">
                  <c:v>16.731999999999999</c:v>
                </c:pt>
                <c:pt idx="613">
                  <c:v>16.841999999999999</c:v>
                </c:pt>
                <c:pt idx="614">
                  <c:v>17.251999999999999</c:v>
                </c:pt>
                <c:pt idx="615">
                  <c:v>19.251999999999999</c:v>
                </c:pt>
                <c:pt idx="616">
                  <c:v>19.431999999999999</c:v>
                </c:pt>
                <c:pt idx="617">
                  <c:v>21.102</c:v>
                </c:pt>
                <c:pt idx="618">
                  <c:v>21.702000000000002</c:v>
                </c:pt>
                <c:pt idx="619">
                  <c:v>11.542</c:v>
                </c:pt>
                <c:pt idx="620">
                  <c:v>14.902000000000001</c:v>
                </c:pt>
                <c:pt idx="621">
                  <c:v>14.902000000000001</c:v>
                </c:pt>
                <c:pt idx="622">
                  <c:v>15.02224498427838</c:v>
                </c:pt>
                <c:pt idx="623">
                  <c:v>15.992000000000001</c:v>
                </c:pt>
                <c:pt idx="624">
                  <c:v>16.411999999999999</c:v>
                </c:pt>
                <c:pt idx="625">
                  <c:v>17.542000000000002</c:v>
                </c:pt>
                <c:pt idx="626">
                  <c:v>15.292000000000002</c:v>
                </c:pt>
                <c:pt idx="627">
                  <c:v>20.852</c:v>
                </c:pt>
                <c:pt idx="628">
                  <c:v>16.402000000000001</c:v>
                </c:pt>
                <c:pt idx="629">
                  <c:v>14.362000000000002</c:v>
                </c:pt>
                <c:pt idx="630">
                  <c:v>16.467157396842531</c:v>
                </c:pt>
                <c:pt idx="631">
                  <c:v>13.562000000000001</c:v>
                </c:pt>
                <c:pt idx="632">
                  <c:v>15.431999999999999</c:v>
                </c:pt>
                <c:pt idx="633">
                  <c:v>9.0220000000000002</c:v>
                </c:pt>
                <c:pt idx="634">
                  <c:v>14.132000000000001</c:v>
                </c:pt>
                <c:pt idx="635">
                  <c:v>11.362</c:v>
                </c:pt>
                <c:pt idx="636">
                  <c:v>14.112000000000002</c:v>
                </c:pt>
                <c:pt idx="637">
                  <c:v>14.332000000000001</c:v>
                </c:pt>
                <c:pt idx="638">
                  <c:v>17.042000000000002</c:v>
                </c:pt>
                <c:pt idx="639">
                  <c:v>18.302</c:v>
                </c:pt>
                <c:pt idx="640">
                  <c:v>18.372</c:v>
                </c:pt>
                <c:pt idx="641">
                  <c:v>19.152000000000001</c:v>
                </c:pt>
                <c:pt idx="642">
                  <c:v>15.872</c:v>
                </c:pt>
                <c:pt idx="643">
                  <c:v>12.071999999999999</c:v>
                </c:pt>
                <c:pt idx="644">
                  <c:v>15.782</c:v>
                </c:pt>
                <c:pt idx="645">
                  <c:v>16.262</c:v>
                </c:pt>
                <c:pt idx="646">
                  <c:v>18.722000000000001</c:v>
                </c:pt>
                <c:pt idx="647">
                  <c:v>14.052</c:v>
                </c:pt>
                <c:pt idx="648">
                  <c:v>14.231999999999999</c:v>
                </c:pt>
                <c:pt idx="649">
                  <c:v>13.442</c:v>
                </c:pt>
                <c:pt idx="650">
                  <c:v>19.391999999999999</c:v>
                </c:pt>
                <c:pt idx="651">
                  <c:v>15.202000000000002</c:v>
                </c:pt>
                <c:pt idx="652">
                  <c:v>14.172000000000001</c:v>
                </c:pt>
                <c:pt idx="653">
                  <c:v>14.411999999999999</c:v>
                </c:pt>
                <c:pt idx="654">
                  <c:v>21.952000000000002</c:v>
                </c:pt>
                <c:pt idx="655">
                  <c:v>9.4120000000000008</c:v>
                </c:pt>
                <c:pt idx="656">
                  <c:v>12.452000000000002</c:v>
                </c:pt>
                <c:pt idx="657">
                  <c:v>16.452000000000002</c:v>
                </c:pt>
                <c:pt idx="658">
                  <c:v>12.382000000000001</c:v>
                </c:pt>
                <c:pt idx="659">
                  <c:v>13.022000000000002</c:v>
                </c:pt>
                <c:pt idx="660">
                  <c:v>14.152000000000001</c:v>
                </c:pt>
                <c:pt idx="661">
                  <c:v>14.862000000000002</c:v>
                </c:pt>
                <c:pt idx="662">
                  <c:v>14.931999999999999</c:v>
                </c:pt>
                <c:pt idx="663">
                  <c:v>14.942</c:v>
                </c:pt>
                <c:pt idx="664">
                  <c:v>15.552</c:v>
                </c:pt>
                <c:pt idx="665">
                  <c:v>15.862000000000002</c:v>
                </c:pt>
                <c:pt idx="666">
                  <c:v>16.321999999999999</c:v>
                </c:pt>
                <c:pt idx="667">
                  <c:v>16.462</c:v>
                </c:pt>
                <c:pt idx="668">
                  <c:v>16.652000000000001</c:v>
                </c:pt>
                <c:pt idx="669">
                  <c:v>16.122</c:v>
                </c:pt>
                <c:pt idx="670">
                  <c:v>10.852</c:v>
                </c:pt>
                <c:pt idx="671">
                  <c:v>14.272000000000002</c:v>
                </c:pt>
                <c:pt idx="672">
                  <c:v>17.032</c:v>
                </c:pt>
                <c:pt idx="673">
                  <c:v>11.502000000000001</c:v>
                </c:pt>
                <c:pt idx="674">
                  <c:v>13.862000000000002</c:v>
                </c:pt>
                <c:pt idx="675">
                  <c:v>10.992000000000001</c:v>
                </c:pt>
                <c:pt idx="676">
                  <c:v>10.972</c:v>
                </c:pt>
                <c:pt idx="677">
                  <c:v>11.862000000000002</c:v>
                </c:pt>
                <c:pt idx="678">
                  <c:v>11.862000000000002</c:v>
                </c:pt>
                <c:pt idx="679">
                  <c:v>12.481999999999999</c:v>
                </c:pt>
                <c:pt idx="680">
                  <c:v>12.852</c:v>
                </c:pt>
                <c:pt idx="681">
                  <c:v>13.552</c:v>
                </c:pt>
                <c:pt idx="682">
                  <c:v>14.272000000000002</c:v>
                </c:pt>
                <c:pt idx="683">
                  <c:v>14.411999999999999</c:v>
                </c:pt>
                <c:pt idx="684">
                  <c:v>14.591999999999999</c:v>
                </c:pt>
                <c:pt idx="685">
                  <c:v>14.792000000000002</c:v>
                </c:pt>
                <c:pt idx="686">
                  <c:v>15.071999999999999</c:v>
                </c:pt>
                <c:pt idx="687">
                  <c:v>15.152000000000001</c:v>
                </c:pt>
                <c:pt idx="688">
                  <c:v>15.612000000000002</c:v>
                </c:pt>
                <c:pt idx="689">
                  <c:v>15.661999999999999</c:v>
                </c:pt>
                <c:pt idx="690">
                  <c:v>15.962</c:v>
                </c:pt>
                <c:pt idx="691">
                  <c:v>16.032</c:v>
                </c:pt>
                <c:pt idx="692">
                  <c:v>16.312000000000001</c:v>
                </c:pt>
                <c:pt idx="693">
                  <c:v>16.312000000000001</c:v>
                </c:pt>
                <c:pt idx="694">
                  <c:v>16.321999999999999</c:v>
                </c:pt>
                <c:pt idx="695">
                  <c:v>16.532</c:v>
                </c:pt>
                <c:pt idx="696">
                  <c:v>16.652000000000001</c:v>
                </c:pt>
                <c:pt idx="697">
                  <c:v>17.481999999999999</c:v>
                </c:pt>
                <c:pt idx="698">
                  <c:v>17.911999999999999</c:v>
                </c:pt>
                <c:pt idx="699">
                  <c:v>18.181999999999999</c:v>
                </c:pt>
                <c:pt idx="700">
                  <c:v>20.532</c:v>
                </c:pt>
                <c:pt idx="701">
                  <c:v>22.862000000000002</c:v>
                </c:pt>
                <c:pt idx="702">
                  <c:v>11.911999999999999</c:v>
                </c:pt>
                <c:pt idx="703">
                  <c:v>17.641999999999999</c:v>
                </c:pt>
                <c:pt idx="704">
                  <c:v>12.731999999999999</c:v>
                </c:pt>
                <c:pt idx="705">
                  <c:v>15.132000000000001</c:v>
                </c:pt>
                <c:pt idx="706">
                  <c:v>15.902000000000001</c:v>
                </c:pt>
                <c:pt idx="707">
                  <c:v>18.442</c:v>
                </c:pt>
                <c:pt idx="708">
                  <c:v>20.202000000000002</c:v>
                </c:pt>
                <c:pt idx="709">
                  <c:v>14.992000000000001</c:v>
                </c:pt>
                <c:pt idx="710">
                  <c:v>16.911999999999999</c:v>
                </c:pt>
                <c:pt idx="711">
                  <c:v>14.931999999999999</c:v>
                </c:pt>
                <c:pt idx="712">
                  <c:v>21.082000000000001</c:v>
                </c:pt>
                <c:pt idx="713">
                  <c:v>21.292000000000002</c:v>
                </c:pt>
                <c:pt idx="714">
                  <c:v>14.372</c:v>
                </c:pt>
                <c:pt idx="715">
                  <c:v>13.812000000000001</c:v>
                </c:pt>
                <c:pt idx="716">
                  <c:v>14.821999999999999</c:v>
                </c:pt>
                <c:pt idx="717">
                  <c:v>13.472000000000001</c:v>
                </c:pt>
                <c:pt idx="718">
                  <c:v>17.012</c:v>
                </c:pt>
                <c:pt idx="719">
                  <c:v>15.751999999999999</c:v>
                </c:pt>
                <c:pt idx="720">
                  <c:v>11.981999999999999</c:v>
                </c:pt>
                <c:pt idx="721">
                  <c:v>14.931999999999999</c:v>
                </c:pt>
                <c:pt idx="722">
                  <c:v>13.272000000000002</c:v>
                </c:pt>
                <c:pt idx="723">
                  <c:v>13.852</c:v>
                </c:pt>
                <c:pt idx="724">
                  <c:v>13.981999999999999</c:v>
                </c:pt>
                <c:pt idx="725">
                  <c:v>14.042000000000002</c:v>
                </c:pt>
                <c:pt idx="726">
                  <c:v>15.552</c:v>
                </c:pt>
                <c:pt idx="727">
                  <c:v>15.602</c:v>
                </c:pt>
                <c:pt idx="728">
                  <c:v>15.981999999999999</c:v>
                </c:pt>
                <c:pt idx="729">
                  <c:v>16.161999999999999</c:v>
                </c:pt>
                <c:pt idx="730">
                  <c:v>16.212</c:v>
                </c:pt>
                <c:pt idx="731">
                  <c:v>17.501999999999999</c:v>
                </c:pt>
                <c:pt idx="732">
                  <c:v>12.571999999999999</c:v>
                </c:pt>
                <c:pt idx="733">
                  <c:v>13.091999999999999</c:v>
                </c:pt>
                <c:pt idx="734">
                  <c:v>16.282</c:v>
                </c:pt>
                <c:pt idx="735">
                  <c:v>13.251999999999999</c:v>
                </c:pt>
                <c:pt idx="736">
                  <c:v>10.662000000000001</c:v>
                </c:pt>
                <c:pt idx="737">
                  <c:v>10.192</c:v>
                </c:pt>
                <c:pt idx="738">
                  <c:v>15.052</c:v>
                </c:pt>
                <c:pt idx="739">
                  <c:v>10.272</c:v>
                </c:pt>
                <c:pt idx="740">
                  <c:v>22.641999999999999</c:v>
                </c:pt>
                <c:pt idx="741">
                  <c:v>14.052</c:v>
                </c:pt>
                <c:pt idx="742">
                  <c:v>8.9216710244940813</c:v>
                </c:pt>
                <c:pt idx="743">
                  <c:v>20.532</c:v>
                </c:pt>
                <c:pt idx="744">
                  <c:v>13.352</c:v>
                </c:pt>
                <c:pt idx="745">
                  <c:v>11.452</c:v>
                </c:pt>
                <c:pt idx="746">
                  <c:v>18.891999999999999</c:v>
                </c:pt>
                <c:pt idx="747">
                  <c:v>20.731999999999999</c:v>
                </c:pt>
                <c:pt idx="748">
                  <c:v>21.722000000000001</c:v>
                </c:pt>
                <c:pt idx="749">
                  <c:v>24.062000000000001</c:v>
                </c:pt>
                <c:pt idx="750">
                  <c:v>17.402000000000001</c:v>
                </c:pt>
                <c:pt idx="751">
                  <c:v>14.452000000000002</c:v>
                </c:pt>
                <c:pt idx="752">
                  <c:v>18.852</c:v>
                </c:pt>
                <c:pt idx="753">
                  <c:v>15.852</c:v>
                </c:pt>
                <c:pt idx="754">
                  <c:v>16.552</c:v>
                </c:pt>
                <c:pt idx="755">
                  <c:v>15.112000000000002</c:v>
                </c:pt>
                <c:pt idx="756">
                  <c:v>16.082000000000001</c:v>
                </c:pt>
                <c:pt idx="757">
                  <c:v>16.202000000000002</c:v>
                </c:pt>
                <c:pt idx="758">
                  <c:v>12.152000000000001</c:v>
                </c:pt>
                <c:pt idx="759">
                  <c:v>16.552</c:v>
                </c:pt>
                <c:pt idx="760">
                  <c:v>9.2520000000000007</c:v>
                </c:pt>
                <c:pt idx="761">
                  <c:v>16.681999999999999</c:v>
                </c:pt>
                <c:pt idx="762">
                  <c:v>12.321999999999999</c:v>
                </c:pt>
                <c:pt idx="763">
                  <c:v>13.431999999999999</c:v>
                </c:pt>
                <c:pt idx="764">
                  <c:v>16.852</c:v>
                </c:pt>
                <c:pt idx="765">
                  <c:v>13.272000000000002</c:v>
                </c:pt>
                <c:pt idx="766">
                  <c:v>13.212</c:v>
                </c:pt>
                <c:pt idx="767">
                  <c:v>22.852</c:v>
                </c:pt>
                <c:pt idx="768">
                  <c:v>10.332000000000001</c:v>
                </c:pt>
                <c:pt idx="769">
                  <c:v>9.322000000000001</c:v>
                </c:pt>
                <c:pt idx="770">
                  <c:v>9.322000000000001</c:v>
                </c:pt>
                <c:pt idx="771">
                  <c:v>11.202</c:v>
                </c:pt>
                <c:pt idx="772">
                  <c:v>11.202</c:v>
                </c:pt>
                <c:pt idx="773">
                  <c:v>15.222000000000001</c:v>
                </c:pt>
                <c:pt idx="774">
                  <c:v>15.782</c:v>
                </c:pt>
                <c:pt idx="775">
                  <c:v>13.012</c:v>
                </c:pt>
                <c:pt idx="776">
                  <c:v>23.952000000000002</c:v>
                </c:pt>
                <c:pt idx="777">
                  <c:v>19.302</c:v>
                </c:pt>
                <c:pt idx="778">
                  <c:v>11.641999999999999</c:v>
                </c:pt>
                <c:pt idx="779">
                  <c:v>10.052</c:v>
                </c:pt>
                <c:pt idx="780">
                  <c:v>23.352</c:v>
                </c:pt>
                <c:pt idx="781">
                  <c:v>20.742000000000001</c:v>
                </c:pt>
                <c:pt idx="782">
                  <c:v>24.832000000000001</c:v>
                </c:pt>
                <c:pt idx="783">
                  <c:v>17.192</c:v>
                </c:pt>
                <c:pt idx="784">
                  <c:v>17.681999999999999</c:v>
                </c:pt>
                <c:pt idx="785">
                  <c:v>21.702000000000002</c:v>
                </c:pt>
                <c:pt idx="786">
                  <c:v>22.492000000000001</c:v>
                </c:pt>
                <c:pt idx="787">
                  <c:v>23.091999999999999</c:v>
                </c:pt>
                <c:pt idx="788">
                  <c:v>23.152000000000001</c:v>
                </c:pt>
                <c:pt idx="789">
                  <c:v>10.702</c:v>
                </c:pt>
                <c:pt idx="790">
                  <c:v>17.492000000000001</c:v>
                </c:pt>
                <c:pt idx="791">
                  <c:v>12.122</c:v>
                </c:pt>
                <c:pt idx="792">
                  <c:v>13.141999999999999</c:v>
                </c:pt>
                <c:pt idx="793">
                  <c:v>12.132000000000001</c:v>
                </c:pt>
                <c:pt idx="794">
                  <c:v>21.152000000000001</c:v>
                </c:pt>
                <c:pt idx="795">
                  <c:v>13.751999999999999</c:v>
                </c:pt>
                <c:pt idx="796">
                  <c:v>20.341999999999999</c:v>
                </c:pt>
                <c:pt idx="797">
                  <c:v>11.052</c:v>
                </c:pt>
                <c:pt idx="798">
                  <c:v>14.402000000000001</c:v>
                </c:pt>
                <c:pt idx="799">
                  <c:v>12.481999999999999</c:v>
                </c:pt>
                <c:pt idx="800">
                  <c:v>12.992000000000001</c:v>
                </c:pt>
                <c:pt idx="801">
                  <c:v>17.552</c:v>
                </c:pt>
                <c:pt idx="802">
                  <c:v>22.052</c:v>
                </c:pt>
                <c:pt idx="803">
                  <c:v>24.352</c:v>
                </c:pt>
                <c:pt idx="804">
                  <c:v>20.952000000000002</c:v>
                </c:pt>
                <c:pt idx="805">
                  <c:v>19.012</c:v>
                </c:pt>
                <c:pt idx="806">
                  <c:v>22.402000000000001</c:v>
                </c:pt>
                <c:pt idx="807">
                  <c:v>10.052</c:v>
                </c:pt>
                <c:pt idx="808">
                  <c:v>13.661999999999999</c:v>
                </c:pt>
                <c:pt idx="809">
                  <c:v>11.352</c:v>
                </c:pt>
                <c:pt idx="810">
                  <c:v>18.352</c:v>
                </c:pt>
                <c:pt idx="811">
                  <c:v>13.372</c:v>
                </c:pt>
                <c:pt idx="812">
                  <c:v>21.141999999999999</c:v>
                </c:pt>
                <c:pt idx="813">
                  <c:v>23.552</c:v>
                </c:pt>
                <c:pt idx="814">
                  <c:v>10.102</c:v>
                </c:pt>
                <c:pt idx="815">
                  <c:v>21.442</c:v>
                </c:pt>
                <c:pt idx="816">
                  <c:v>20.052</c:v>
                </c:pt>
                <c:pt idx="817">
                  <c:v>12.231999999999999</c:v>
                </c:pt>
                <c:pt idx="818">
                  <c:v>10.602</c:v>
                </c:pt>
                <c:pt idx="819">
                  <c:v>11.552</c:v>
                </c:pt>
                <c:pt idx="820">
                  <c:v>12.731999999999999</c:v>
                </c:pt>
                <c:pt idx="821">
                  <c:v>14.411999999999999</c:v>
                </c:pt>
                <c:pt idx="822">
                  <c:v>14.391999999999999</c:v>
                </c:pt>
                <c:pt idx="823">
                  <c:v>15.751999999999999</c:v>
                </c:pt>
                <c:pt idx="824">
                  <c:v>15.751999999999999</c:v>
                </c:pt>
                <c:pt idx="825">
                  <c:v>19.972000000000001</c:v>
                </c:pt>
                <c:pt idx="826">
                  <c:v>16.172000000000001</c:v>
                </c:pt>
                <c:pt idx="827">
                  <c:v>14.022000000000002</c:v>
                </c:pt>
                <c:pt idx="828">
                  <c:v>10.932</c:v>
                </c:pt>
                <c:pt idx="829">
                  <c:v>19.312000000000001</c:v>
                </c:pt>
                <c:pt idx="830">
                  <c:v>19.352</c:v>
                </c:pt>
                <c:pt idx="831">
                  <c:v>13.641999999999999</c:v>
                </c:pt>
                <c:pt idx="832">
                  <c:v>17.391999999999999</c:v>
                </c:pt>
                <c:pt idx="833">
                  <c:v>8.3520000000000003</c:v>
                </c:pt>
                <c:pt idx="834">
                  <c:v>14.312000000000001</c:v>
                </c:pt>
                <c:pt idx="835">
                  <c:v>22.872</c:v>
                </c:pt>
                <c:pt idx="836">
                  <c:v>19.552</c:v>
                </c:pt>
                <c:pt idx="837">
                  <c:v>18.452000000000002</c:v>
                </c:pt>
                <c:pt idx="838">
                  <c:v>14.722000000000001</c:v>
                </c:pt>
                <c:pt idx="839">
                  <c:v>18.931999999999999</c:v>
                </c:pt>
                <c:pt idx="840">
                  <c:v>19.931999999999999</c:v>
                </c:pt>
                <c:pt idx="841">
                  <c:v>14.402000000000001</c:v>
                </c:pt>
                <c:pt idx="842">
                  <c:v>13.27</c:v>
                </c:pt>
                <c:pt idx="843">
                  <c:v>14.14</c:v>
                </c:pt>
                <c:pt idx="844">
                  <c:v>18.910000000000004</c:v>
                </c:pt>
                <c:pt idx="845">
                  <c:v>12.12</c:v>
                </c:pt>
                <c:pt idx="846">
                  <c:v>14.6</c:v>
                </c:pt>
                <c:pt idx="847">
                  <c:v>17.221999999999998</c:v>
                </c:pt>
                <c:pt idx="848">
                  <c:v>17.552</c:v>
                </c:pt>
                <c:pt idx="849">
                  <c:v>10.005490973422638</c:v>
                </c:pt>
                <c:pt idx="850">
                  <c:v>14.591999999999999</c:v>
                </c:pt>
                <c:pt idx="851">
                  <c:v>17.692</c:v>
                </c:pt>
                <c:pt idx="852">
                  <c:v>19.091999999999999</c:v>
                </c:pt>
                <c:pt idx="853">
                  <c:v>18.591999999999999</c:v>
                </c:pt>
                <c:pt idx="854">
                  <c:v>16.181999999999999</c:v>
                </c:pt>
                <c:pt idx="855">
                  <c:v>14.391999999999999</c:v>
                </c:pt>
                <c:pt idx="856">
                  <c:v>10.49386234004325</c:v>
                </c:pt>
                <c:pt idx="857">
                  <c:v>18.981999999999999</c:v>
                </c:pt>
                <c:pt idx="858">
                  <c:v>15.271999999999998</c:v>
                </c:pt>
                <c:pt idx="859">
                  <c:v>17.791999999999998</c:v>
                </c:pt>
                <c:pt idx="860">
                  <c:v>20.391999999999999</c:v>
                </c:pt>
                <c:pt idx="861">
                  <c:v>13.931999999999999</c:v>
                </c:pt>
                <c:pt idx="862">
                  <c:v>7.3254909734226361</c:v>
                </c:pt>
                <c:pt idx="863">
                  <c:v>21.455490973422638</c:v>
                </c:pt>
                <c:pt idx="864">
                  <c:v>22.772599471575813</c:v>
                </c:pt>
                <c:pt idx="865">
                  <c:v>12.712</c:v>
                </c:pt>
                <c:pt idx="866">
                  <c:v>12.742000000000001</c:v>
                </c:pt>
                <c:pt idx="867">
                  <c:v>13.641999999999999</c:v>
                </c:pt>
                <c:pt idx="868">
                  <c:v>21.035490973422636</c:v>
                </c:pt>
                <c:pt idx="869">
                  <c:v>10.962</c:v>
                </c:pt>
                <c:pt idx="870">
                  <c:v>14.372</c:v>
                </c:pt>
                <c:pt idx="871">
                  <c:v>19.821999999999999</c:v>
                </c:pt>
                <c:pt idx="872">
                  <c:v>9.9319999999999986</c:v>
                </c:pt>
                <c:pt idx="873">
                  <c:v>15.44386234004325</c:v>
                </c:pt>
                <c:pt idx="874">
                  <c:v>15.372</c:v>
                </c:pt>
                <c:pt idx="875">
                  <c:v>18.922939335947095</c:v>
                </c:pt>
                <c:pt idx="876">
                  <c:v>18.572000000000003</c:v>
                </c:pt>
                <c:pt idx="877">
                  <c:v>18.459999999999997</c:v>
                </c:pt>
                <c:pt idx="878">
                  <c:v>30.04</c:v>
                </c:pt>
                <c:pt idx="879">
                  <c:v>25.9</c:v>
                </c:pt>
                <c:pt idx="880">
                  <c:v>22.4</c:v>
                </c:pt>
                <c:pt idx="881">
                  <c:v>15.847121899319365</c:v>
                </c:pt>
                <c:pt idx="882">
                  <c:v>25.028133426829907</c:v>
                </c:pt>
                <c:pt idx="883">
                  <c:v>27.277121899319368</c:v>
                </c:pt>
                <c:pt idx="884">
                  <c:v>22.117121899319368</c:v>
                </c:pt>
                <c:pt idx="885">
                  <c:v>22.83</c:v>
                </c:pt>
                <c:pt idx="886">
                  <c:v>17.453273806192868</c:v>
                </c:pt>
                <c:pt idx="887">
                  <c:v>22.7</c:v>
                </c:pt>
                <c:pt idx="888">
                  <c:v>30.71</c:v>
                </c:pt>
                <c:pt idx="889">
                  <c:v>25.349999999999998</c:v>
                </c:pt>
                <c:pt idx="890">
                  <c:v>17.509999999999998</c:v>
                </c:pt>
                <c:pt idx="891">
                  <c:v>21.91</c:v>
                </c:pt>
                <c:pt idx="892">
                  <c:v>22.049999999999997</c:v>
                </c:pt>
                <c:pt idx="893">
                  <c:v>22.529999999999998</c:v>
                </c:pt>
                <c:pt idx="894">
                  <c:v>29.266251628164454</c:v>
                </c:pt>
                <c:pt idx="895">
                  <c:v>27.016251628164454</c:v>
                </c:pt>
                <c:pt idx="896">
                  <c:v>14.884070646487384</c:v>
                </c:pt>
                <c:pt idx="897">
                  <c:v>7.6540706464873836</c:v>
                </c:pt>
                <c:pt idx="898">
                  <c:v>21.888000000000002</c:v>
                </c:pt>
                <c:pt idx="899">
                  <c:v>28.728000000000002</c:v>
                </c:pt>
                <c:pt idx="900">
                  <c:v>33.328000000000003</c:v>
                </c:pt>
                <c:pt idx="901">
                  <c:v>22.060689272697495</c:v>
                </c:pt>
                <c:pt idx="902">
                  <c:v>28.177999999999997</c:v>
                </c:pt>
                <c:pt idx="903">
                  <c:v>23.077999999999999</c:v>
                </c:pt>
                <c:pt idx="904">
                  <c:v>17.007999999999999</c:v>
                </c:pt>
                <c:pt idx="905">
                  <c:v>29.537317041448794</c:v>
                </c:pt>
                <c:pt idx="906">
                  <c:v>21.597999999999999</c:v>
                </c:pt>
                <c:pt idx="907">
                  <c:v>39.265560545145036</c:v>
                </c:pt>
                <c:pt idx="908">
                  <c:v>23.757999999999999</c:v>
                </c:pt>
                <c:pt idx="909">
                  <c:v>19.134418899528562</c:v>
                </c:pt>
                <c:pt idx="910">
                  <c:v>39.754418899528559</c:v>
                </c:pt>
                <c:pt idx="911">
                  <c:v>27.938000000000002</c:v>
                </c:pt>
                <c:pt idx="912">
                  <c:v>30.677999999999997</c:v>
                </c:pt>
                <c:pt idx="913">
                  <c:v>13.107317041448795</c:v>
                </c:pt>
                <c:pt idx="914">
                  <c:v>24.367999999999999</c:v>
                </c:pt>
                <c:pt idx="915">
                  <c:v>15.628</c:v>
                </c:pt>
                <c:pt idx="916">
                  <c:v>42.814418899528562</c:v>
                </c:pt>
                <c:pt idx="917">
                  <c:v>20.728000000000002</c:v>
                </c:pt>
                <c:pt idx="918">
                  <c:v>20.187999999999999</c:v>
                </c:pt>
                <c:pt idx="919">
                  <c:v>16.674418899528561</c:v>
                </c:pt>
                <c:pt idx="920">
                  <c:v>18.57441889952856</c:v>
                </c:pt>
                <c:pt idx="921">
                  <c:v>18.57441889952856</c:v>
                </c:pt>
                <c:pt idx="922">
                  <c:v>24.398</c:v>
                </c:pt>
                <c:pt idx="923">
                  <c:v>27.314849960245276</c:v>
                </c:pt>
                <c:pt idx="924">
                  <c:v>22.986082675540299</c:v>
                </c:pt>
                <c:pt idx="925">
                  <c:v>20.027999999999999</c:v>
                </c:pt>
                <c:pt idx="926">
                  <c:v>44.676710463620232</c:v>
                </c:pt>
                <c:pt idx="927">
                  <c:v>51.786710463620224</c:v>
                </c:pt>
                <c:pt idx="928">
                  <c:v>16.167999999999999</c:v>
                </c:pt>
                <c:pt idx="929">
                  <c:v>27.917999999999999</c:v>
                </c:pt>
                <c:pt idx="930">
                  <c:v>29.073834221035963</c:v>
                </c:pt>
                <c:pt idx="931">
                  <c:v>6.4277654779463784</c:v>
                </c:pt>
                <c:pt idx="932">
                  <c:v>37.978000000000002</c:v>
                </c:pt>
                <c:pt idx="933">
                  <c:v>36.978000000000002</c:v>
                </c:pt>
                <c:pt idx="934">
                  <c:v>40.347999999999999</c:v>
                </c:pt>
                <c:pt idx="935">
                  <c:v>32.308</c:v>
                </c:pt>
                <c:pt idx="936">
                  <c:v>42.262</c:v>
                </c:pt>
                <c:pt idx="937">
                  <c:v>37.631999999999998</c:v>
                </c:pt>
                <c:pt idx="938">
                  <c:v>45.321999999999996</c:v>
                </c:pt>
                <c:pt idx="939">
                  <c:v>38.512</c:v>
                </c:pt>
                <c:pt idx="940">
                  <c:v>13.759731661612733</c:v>
                </c:pt>
                <c:pt idx="941">
                  <c:v>16.711999999999996</c:v>
                </c:pt>
                <c:pt idx="942">
                  <c:v>29.311999999999998</c:v>
                </c:pt>
                <c:pt idx="943">
                  <c:v>32.411999999999999</c:v>
                </c:pt>
                <c:pt idx="944">
                  <c:v>23.561999999999998</c:v>
                </c:pt>
                <c:pt idx="945">
                  <c:v>45.582000000000001</c:v>
                </c:pt>
                <c:pt idx="946">
                  <c:v>18.112000000000002</c:v>
                </c:pt>
                <c:pt idx="947">
                  <c:v>20.292000000000002</c:v>
                </c:pt>
                <c:pt idx="948">
                  <c:v>33.902000000000001</c:v>
                </c:pt>
                <c:pt idx="949">
                  <c:v>30.302121324823581</c:v>
                </c:pt>
                <c:pt idx="950">
                  <c:v>12.041999999999998</c:v>
                </c:pt>
                <c:pt idx="951">
                  <c:v>4.0816593627891677</c:v>
                </c:pt>
                <c:pt idx="952">
                  <c:v>50.888916722962101</c:v>
                </c:pt>
                <c:pt idx="953">
                  <c:v>26.421999999999997</c:v>
                </c:pt>
                <c:pt idx="954">
                  <c:v>10.077320265252318</c:v>
                </c:pt>
                <c:pt idx="955">
                  <c:v>11.905278140707125</c:v>
                </c:pt>
                <c:pt idx="956">
                  <c:v>11.905278140707125</c:v>
                </c:pt>
                <c:pt idx="957">
                  <c:v>13.364362647478188</c:v>
                </c:pt>
                <c:pt idx="958">
                  <c:v>15.911999999999999</c:v>
                </c:pt>
                <c:pt idx="959">
                  <c:v>21.571999999999996</c:v>
                </c:pt>
                <c:pt idx="960">
                  <c:v>28.52146990567028</c:v>
                </c:pt>
                <c:pt idx="961">
                  <c:v>36.896000000000001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82656"/>
        <c:axId val="50584576"/>
      </c:scatterChart>
      <c:valAx>
        <c:axId val="50582656"/>
        <c:scaling>
          <c:orientation val="minMax"/>
          <c:max val="5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Area</a:t>
                </a:r>
                <a:r>
                  <a:rPr lang="en-US" baseline="0"/>
                  <a:t> (sq inches)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584576"/>
        <c:crosses val="autoZero"/>
        <c:crossBetween val="midCat"/>
      </c:valAx>
      <c:valAx>
        <c:axId val="50584576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On</a:t>
                </a:r>
                <a:r>
                  <a:rPr lang="en-US" baseline="0"/>
                  <a:t> Mode Less</a:t>
                </a:r>
              </a:p>
              <a:p>
                <a:pPr>
                  <a:defRPr/>
                </a:pPr>
                <a:r>
                  <a:rPr lang="en-US" baseline="0"/>
                  <a:t>Total Resolution Allowance  and  Additional Allowances (W)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5826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47688117932625"/>
          <c:y val="0.1086550761453022"/>
          <c:w val="0.19652307447583039"/>
          <c:h val="7.751608561706617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 Signage Displays</a:t>
            </a:r>
            <a:endParaRPr lang="en-US"/>
          </a:p>
        </c:rich>
      </c:tx>
      <c:layout>
        <c:manualLayout>
          <c:xMode val="edge"/>
          <c:yMode val="edge"/>
          <c:x val="0.32721965231521088"/>
          <c:y val="2.68691777017372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426829520325705E-2"/>
          <c:y val="0.1134220546375365"/>
          <c:w val="0.73967576887534725"/>
          <c:h val="0.75788127547886297"/>
        </c:manualLayout>
      </c:layout>
      <c:scatterChart>
        <c:scatterStyle val="lineMarker"/>
        <c:varyColors val="0"/>
        <c:ser>
          <c:idx val="9"/>
          <c:order val="0"/>
          <c:tx>
            <c:v>Limit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Monitors!$U$24:$U$394</c:f>
              <c:numCache>
                <c:formatCode>General</c:formatCode>
                <c:ptCount val="37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223</c:v>
                </c:pt>
                <c:pt idx="46">
                  <c:v>225</c:v>
                </c:pt>
                <c:pt idx="47">
                  <c:v>230</c:v>
                </c:pt>
                <c:pt idx="48">
                  <c:v>235</c:v>
                </c:pt>
                <c:pt idx="49">
                  <c:v>240</c:v>
                </c:pt>
                <c:pt idx="50">
                  <c:v>245</c:v>
                </c:pt>
                <c:pt idx="51">
                  <c:v>250</c:v>
                </c:pt>
                <c:pt idx="52">
                  <c:v>255</c:v>
                </c:pt>
                <c:pt idx="53">
                  <c:v>260</c:v>
                </c:pt>
                <c:pt idx="54">
                  <c:v>265</c:v>
                </c:pt>
                <c:pt idx="55">
                  <c:v>270</c:v>
                </c:pt>
                <c:pt idx="56">
                  <c:v>275</c:v>
                </c:pt>
                <c:pt idx="57">
                  <c:v>280</c:v>
                </c:pt>
                <c:pt idx="58">
                  <c:v>285</c:v>
                </c:pt>
                <c:pt idx="59">
                  <c:v>290</c:v>
                </c:pt>
                <c:pt idx="60">
                  <c:v>295</c:v>
                </c:pt>
                <c:pt idx="61">
                  <c:v>300</c:v>
                </c:pt>
                <c:pt idx="62">
                  <c:v>305</c:v>
                </c:pt>
                <c:pt idx="63">
                  <c:v>310</c:v>
                </c:pt>
                <c:pt idx="64">
                  <c:v>315</c:v>
                </c:pt>
                <c:pt idx="65">
                  <c:v>320</c:v>
                </c:pt>
                <c:pt idx="66">
                  <c:v>325</c:v>
                </c:pt>
                <c:pt idx="67">
                  <c:v>330</c:v>
                </c:pt>
                <c:pt idx="68">
                  <c:v>335</c:v>
                </c:pt>
                <c:pt idx="69">
                  <c:v>340</c:v>
                </c:pt>
                <c:pt idx="70">
                  <c:v>345</c:v>
                </c:pt>
                <c:pt idx="71">
                  <c:v>350</c:v>
                </c:pt>
                <c:pt idx="72">
                  <c:v>355</c:v>
                </c:pt>
                <c:pt idx="73">
                  <c:v>360</c:v>
                </c:pt>
                <c:pt idx="74">
                  <c:v>365</c:v>
                </c:pt>
                <c:pt idx="75">
                  <c:v>370</c:v>
                </c:pt>
                <c:pt idx="76">
                  <c:v>375</c:v>
                </c:pt>
                <c:pt idx="77">
                  <c:v>380</c:v>
                </c:pt>
                <c:pt idx="78">
                  <c:v>385</c:v>
                </c:pt>
                <c:pt idx="79">
                  <c:v>390</c:v>
                </c:pt>
                <c:pt idx="80">
                  <c:v>395</c:v>
                </c:pt>
                <c:pt idx="81">
                  <c:v>400</c:v>
                </c:pt>
                <c:pt idx="82">
                  <c:v>405</c:v>
                </c:pt>
                <c:pt idx="83">
                  <c:v>410</c:v>
                </c:pt>
                <c:pt idx="84">
                  <c:v>415</c:v>
                </c:pt>
                <c:pt idx="85">
                  <c:v>420</c:v>
                </c:pt>
                <c:pt idx="86">
                  <c:v>425</c:v>
                </c:pt>
                <c:pt idx="87">
                  <c:v>430</c:v>
                </c:pt>
                <c:pt idx="88">
                  <c:v>435</c:v>
                </c:pt>
                <c:pt idx="89">
                  <c:v>440</c:v>
                </c:pt>
                <c:pt idx="90">
                  <c:v>445</c:v>
                </c:pt>
                <c:pt idx="91">
                  <c:v>450</c:v>
                </c:pt>
                <c:pt idx="92">
                  <c:v>455</c:v>
                </c:pt>
                <c:pt idx="93">
                  <c:v>460</c:v>
                </c:pt>
                <c:pt idx="94">
                  <c:v>465</c:v>
                </c:pt>
                <c:pt idx="95">
                  <c:v>470</c:v>
                </c:pt>
                <c:pt idx="96">
                  <c:v>475</c:v>
                </c:pt>
                <c:pt idx="97">
                  <c:v>480</c:v>
                </c:pt>
                <c:pt idx="98">
                  <c:v>485</c:v>
                </c:pt>
                <c:pt idx="99">
                  <c:v>490</c:v>
                </c:pt>
                <c:pt idx="100">
                  <c:v>495</c:v>
                </c:pt>
                <c:pt idx="101">
                  <c:v>500</c:v>
                </c:pt>
                <c:pt idx="102">
                  <c:v>505</c:v>
                </c:pt>
                <c:pt idx="103">
                  <c:v>510</c:v>
                </c:pt>
                <c:pt idx="104">
                  <c:v>515</c:v>
                </c:pt>
                <c:pt idx="105">
                  <c:v>520</c:v>
                </c:pt>
                <c:pt idx="106">
                  <c:v>525</c:v>
                </c:pt>
                <c:pt idx="107">
                  <c:v>530</c:v>
                </c:pt>
                <c:pt idx="108">
                  <c:v>535</c:v>
                </c:pt>
                <c:pt idx="109">
                  <c:v>540</c:v>
                </c:pt>
                <c:pt idx="110">
                  <c:v>545</c:v>
                </c:pt>
                <c:pt idx="111">
                  <c:v>550</c:v>
                </c:pt>
                <c:pt idx="112">
                  <c:v>555</c:v>
                </c:pt>
                <c:pt idx="113">
                  <c:v>560</c:v>
                </c:pt>
                <c:pt idx="114">
                  <c:v>565</c:v>
                </c:pt>
                <c:pt idx="115">
                  <c:v>570</c:v>
                </c:pt>
                <c:pt idx="116">
                  <c:v>575</c:v>
                </c:pt>
                <c:pt idx="117">
                  <c:v>580</c:v>
                </c:pt>
                <c:pt idx="118">
                  <c:v>585</c:v>
                </c:pt>
                <c:pt idx="119">
                  <c:v>590</c:v>
                </c:pt>
                <c:pt idx="120">
                  <c:v>595</c:v>
                </c:pt>
                <c:pt idx="121">
                  <c:v>600</c:v>
                </c:pt>
                <c:pt idx="122">
                  <c:v>605</c:v>
                </c:pt>
                <c:pt idx="123">
                  <c:v>610</c:v>
                </c:pt>
                <c:pt idx="124">
                  <c:v>615</c:v>
                </c:pt>
                <c:pt idx="125">
                  <c:v>620</c:v>
                </c:pt>
                <c:pt idx="126">
                  <c:v>625</c:v>
                </c:pt>
                <c:pt idx="127">
                  <c:v>630</c:v>
                </c:pt>
                <c:pt idx="128">
                  <c:v>635</c:v>
                </c:pt>
                <c:pt idx="129">
                  <c:v>640</c:v>
                </c:pt>
                <c:pt idx="130">
                  <c:v>645</c:v>
                </c:pt>
                <c:pt idx="131">
                  <c:v>650</c:v>
                </c:pt>
                <c:pt idx="132">
                  <c:v>655</c:v>
                </c:pt>
                <c:pt idx="133">
                  <c:v>660</c:v>
                </c:pt>
                <c:pt idx="134">
                  <c:v>665</c:v>
                </c:pt>
                <c:pt idx="135">
                  <c:v>670</c:v>
                </c:pt>
                <c:pt idx="136">
                  <c:v>675</c:v>
                </c:pt>
                <c:pt idx="137">
                  <c:v>680</c:v>
                </c:pt>
                <c:pt idx="138">
                  <c:v>685</c:v>
                </c:pt>
                <c:pt idx="139">
                  <c:v>690</c:v>
                </c:pt>
                <c:pt idx="140">
                  <c:v>695</c:v>
                </c:pt>
                <c:pt idx="141">
                  <c:v>700</c:v>
                </c:pt>
                <c:pt idx="142">
                  <c:v>705</c:v>
                </c:pt>
                <c:pt idx="143">
                  <c:v>710</c:v>
                </c:pt>
                <c:pt idx="144">
                  <c:v>715</c:v>
                </c:pt>
                <c:pt idx="145">
                  <c:v>720</c:v>
                </c:pt>
                <c:pt idx="146">
                  <c:v>725</c:v>
                </c:pt>
                <c:pt idx="147">
                  <c:v>730</c:v>
                </c:pt>
                <c:pt idx="148">
                  <c:v>735</c:v>
                </c:pt>
                <c:pt idx="149">
                  <c:v>740</c:v>
                </c:pt>
                <c:pt idx="150">
                  <c:v>745</c:v>
                </c:pt>
                <c:pt idx="151">
                  <c:v>750</c:v>
                </c:pt>
                <c:pt idx="152">
                  <c:v>755</c:v>
                </c:pt>
                <c:pt idx="153">
                  <c:v>760</c:v>
                </c:pt>
                <c:pt idx="154">
                  <c:v>765</c:v>
                </c:pt>
                <c:pt idx="155">
                  <c:v>770</c:v>
                </c:pt>
                <c:pt idx="156">
                  <c:v>775</c:v>
                </c:pt>
                <c:pt idx="157">
                  <c:v>780</c:v>
                </c:pt>
                <c:pt idx="158">
                  <c:v>785</c:v>
                </c:pt>
                <c:pt idx="159">
                  <c:v>790</c:v>
                </c:pt>
                <c:pt idx="160">
                  <c:v>795</c:v>
                </c:pt>
                <c:pt idx="161">
                  <c:v>800</c:v>
                </c:pt>
                <c:pt idx="162">
                  <c:v>805</c:v>
                </c:pt>
                <c:pt idx="163">
                  <c:v>810</c:v>
                </c:pt>
                <c:pt idx="164">
                  <c:v>815</c:v>
                </c:pt>
                <c:pt idx="165">
                  <c:v>820</c:v>
                </c:pt>
                <c:pt idx="166">
                  <c:v>825</c:v>
                </c:pt>
                <c:pt idx="167">
                  <c:v>830</c:v>
                </c:pt>
                <c:pt idx="168">
                  <c:v>835</c:v>
                </c:pt>
                <c:pt idx="169">
                  <c:v>840</c:v>
                </c:pt>
                <c:pt idx="170">
                  <c:v>845</c:v>
                </c:pt>
                <c:pt idx="171">
                  <c:v>850</c:v>
                </c:pt>
                <c:pt idx="172">
                  <c:v>855</c:v>
                </c:pt>
                <c:pt idx="173">
                  <c:v>860</c:v>
                </c:pt>
                <c:pt idx="174">
                  <c:v>865</c:v>
                </c:pt>
                <c:pt idx="175">
                  <c:v>870</c:v>
                </c:pt>
                <c:pt idx="176">
                  <c:v>875</c:v>
                </c:pt>
                <c:pt idx="177">
                  <c:v>880</c:v>
                </c:pt>
                <c:pt idx="178">
                  <c:v>885</c:v>
                </c:pt>
                <c:pt idx="179">
                  <c:v>890</c:v>
                </c:pt>
                <c:pt idx="180">
                  <c:v>895</c:v>
                </c:pt>
                <c:pt idx="181">
                  <c:v>900</c:v>
                </c:pt>
                <c:pt idx="182">
                  <c:v>905</c:v>
                </c:pt>
                <c:pt idx="183">
                  <c:v>910</c:v>
                </c:pt>
                <c:pt idx="184">
                  <c:v>915</c:v>
                </c:pt>
                <c:pt idx="185">
                  <c:v>920</c:v>
                </c:pt>
                <c:pt idx="186">
                  <c:v>925</c:v>
                </c:pt>
                <c:pt idx="187">
                  <c:v>930</c:v>
                </c:pt>
                <c:pt idx="188">
                  <c:v>935</c:v>
                </c:pt>
                <c:pt idx="189">
                  <c:v>940</c:v>
                </c:pt>
                <c:pt idx="190">
                  <c:v>945</c:v>
                </c:pt>
                <c:pt idx="191">
                  <c:v>950</c:v>
                </c:pt>
                <c:pt idx="192">
                  <c:v>955</c:v>
                </c:pt>
                <c:pt idx="193">
                  <c:v>960</c:v>
                </c:pt>
                <c:pt idx="194">
                  <c:v>965</c:v>
                </c:pt>
                <c:pt idx="195">
                  <c:v>970</c:v>
                </c:pt>
                <c:pt idx="196">
                  <c:v>975</c:v>
                </c:pt>
                <c:pt idx="197">
                  <c:v>980</c:v>
                </c:pt>
                <c:pt idx="198">
                  <c:v>985</c:v>
                </c:pt>
                <c:pt idx="199">
                  <c:v>990</c:v>
                </c:pt>
                <c:pt idx="200">
                  <c:v>995</c:v>
                </c:pt>
                <c:pt idx="201">
                  <c:v>1000</c:v>
                </c:pt>
                <c:pt idx="202">
                  <c:v>1005</c:v>
                </c:pt>
                <c:pt idx="203">
                  <c:v>1010</c:v>
                </c:pt>
                <c:pt idx="204">
                  <c:v>1015</c:v>
                </c:pt>
                <c:pt idx="205">
                  <c:v>1020</c:v>
                </c:pt>
                <c:pt idx="206">
                  <c:v>1025</c:v>
                </c:pt>
                <c:pt idx="207">
                  <c:v>1030</c:v>
                </c:pt>
                <c:pt idx="208">
                  <c:v>1035</c:v>
                </c:pt>
                <c:pt idx="209">
                  <c:v>1040</c:v>
                </c:pt>
                <c:pt idx="210">
                  <c:v>1045</c:v>
                </c:pt>
                <c:pt idx="211">
                  <c:v>1050</c:v>
                </c:pt>
                <c:pt idx="212">
                  <c:v>1055</c:v>
                </c:pt>
                <c:pt idx="213">
                  <c:v>1060</c:v>
                </c:pt>
                <c:pt idx="214">
                  <c:v>1065</c:v>
                </c:pt>
                <c:pt idx="215">
                  <c:v>1070</c:v>
                </c:pt>
                <c:pt idx="216">
                  <c:v>1075</c:v>
                </c:pt>
                <c:pt idx="217">
                  <c:v>1080</c:v>
                </c:pt>
                <c:pt idx="218">
                  <c:v>1085</c:v>
                </c:pt>
                <c:pt idx="219">
                  <c:v>1090</c:v>
                </c:pt>
                <c:pt idx="220">
                  <c:v>1095</c:v>
                </c:pt>
                <c:pt idx="221">
                  <c:v>1100</c:v>
                </c:pt>
                <c:pt idx="222">
                  <c:v>1105</c:v>
                </c:pt>
                <c:pt idx="223">
                  <c:v>1110</c:v>
                </c:pt>
                <c:pt idx="224">
                  <c:v>1115</c:v>
                </c:pt>
                <c:pt idx="225">
                  <c:v>1120</c:v>
                </c:pt>
                <c:pt idx="226">
                  <c:v>1125</c:v>
                </c:pt>
                <c:pt idx="227">
                  <c:v>1130</c:v>
                </c:pt>
                <c:pt idx="228">
                  <c:v>1135</c:v>
                </c:pt>
                <c:pt idx="229">
                  <c:v>1140</c:v>
                </c:pt>
                <c:pt idx="230">
                  <c:v>1145</c:v>
                </c:pt>
                <c:pt idx="231">
                  <c:v>1150</c:v>
                </c:pt>
                <c:pt idx="232">
                  <c:v>1155</c:v>
                </c:pt>
                <c:pt idx="233">
                  <c:v>1160</c:v>
                </c:pt>
                <c:pt idx="234">
                  <c:v>1165</c:v>
                </c:pt>
                <c:pt idx="235">
                  <c:v>1170</c:v>
                </c:pt>
                <c:pt idx="236">
                  <c:v>1175</c:v>
                </c:pt>
                <c:pt idx="237">
                  <c:v>1180</c:v>
                </c:pt>
                <c:pt idx="238">
                  <c:v>1185</c:v>
                </c:pt>
                <c:pt idx="239">
                  <c:v>1190</c:v>
                </c:pt>
                <c:pt idx="240">
                  <c:v>1195</c:v>
                </c:pt>
                <c:pt idx="241">
                  <c:v>1200</c:v>
                </c:pt>
                <c:pt idx="242">
                  <c:v>1205</c:v>
                </c:pt>
                <c:pt idx="243">
                  <c:v>1210</c:v>
                </c:pt>
                <c:pt idx="244">
                  <c:v>1215</c:v>
                </c:pt>
                <c:pt idx="245">
                  <c:v>1220</c:v>
                </c:pt>
                <c:pt idx="246">
                  <c:v>1225</c:v>
                </c:pt>
                <c:pt idx="247">
                  <c:v>1230</c:v>
                </c:pt>
                <c:pt idx="248">
                  <c:v>1235</c:v>
                </c:pt>
                <c:pt idx="249">
                  <c:v>1240</c:v>
                </c:pt>
                <c:pt idx="250">
                  <c:v>1245</c:v>
                </c:pt>
                <c:pt idx="251">
                  <c:v>1250</c:v>
                </c:pt>
                <c:pt idx="252">
                  <c:v>1255</c:v>
                </c:pt>
                <c:pt idx="253">
                  <c:v>1260</c:v>
                </c:pt>
                <c:pt idx="254">
                  <c:v>1265</c:v>
                </c:pt>
                <c:pt idx="255">
                  <c:v>1270</c:v>
                </c:pt>
                <c:pt idx="256">
                  <c:v>1275</c:v>
                </c:pt>
                <c:pt idx="257">
                  <c:v>1280</c:v>
                </c:pt>
                <c:pt idx="258">
                  <c:v>1285</c:v>
                </c:pt>
                <c:pt idx="259">
                  <c:v>1290</c:v>
                </c:pt>
                <c:pt idx="260">
                  <c:v>1295</c:v>
                </c:pt>
                <c:pt idx="261">
                  <c:v>1300</c:v>
                </c:pt>
                <c:pt idx="262">
                  <c:v>1305</c:v>
                </c:pt>
                <c:pt idx="263">
                  <c:v>1310</c:v>
                </c:pt>
                <c:pt idx="264">
                  <c:v>1315</c:v>
                </c:pt>
                <c:pt idx="265">
                  <c:v>1320</c:v>
                </c:pt>
                <c:pt idx="266">
                  <c:v>1325</c:v>
                </c:pt>
                <c:pt idx="267">
                  <c:v>1330</c:v>
                </c:pt>
                <c:pt idx="268">
                  <c:v>1335</c:v>
                </c:pt>
                <c:pt idx="269">
                  <c:v>1340</c:v>
                </c:pt>
                <c:pt idx="270">
                  <c:v>1345</c:v>
                </c:pt>
                <c:pt idx="271">
                  <c:v>1350</c:v>
                </c:pt>
                <c:pt idx="272">
                  <c:v>1355</c:v>
                </c:pt>
                <c:pt idx="273">
                  <c:v>1360</c:v>
                </c:pt>
                <c:pt idx="274">
                  <c:v>1365</c:v>
                </c:pt>
                <c:pt idx="275">
                  <c:v>1370</c:v>
                </c:pt>
                <c:pt idx="276">
                  <c:v>1375</c:v>
                </c:pt>
                <c:pt idx="277">
                  <c:v>1380</c:v>
                </c:pt>
                <c:pt idx="278">
                  <c:v>1385</c:v>
                </c:pt>
                <c:pt idx="279">
                  <c:v>1390</c:v>
                </c:pt>
                <c:pt idx="280">
                  <c:v>1395</c:v>
                </c:pt>
                <c:pt idx="281">
                  <c:v>1400</c:v>
                </c:pt>
                <c:pt idx="282">
                  <c:v>1405</c:v>
                </c:pt>
                <c:pt idx="283">
                  <c:v>1410</c:v>
                </c:pt>
                <c:pt idx="284">
                  <c:v>1415</c:v>
                </c:pt>
                <c:pt idx="285">
                  <c:v>1420</c:v>
                </c:pt>
                <c:pt idx="286">
                  <c:v>1425</c:v>
                </c:pt>
                <c:pt idx="287">
                  <c:v>1430</c:v>
                </c:pt>
                <c:pt idx="288">
                  <c:v>1435</c:v>
                </c:pt>
                <c:pt idx="289">
                  <c:v>1440</c:v>
                </c:pt>
                <c:pt idx="290">
                  <c:v>1445</c:v>
                </c:pt>
                <c:pt idx="291">
                  <c:v>1450</c:v>
                </c:pt>
                <c:pt idx="292">
                  <c:v>1455</c:v>
                </c:pt>
                <c:pt idx="293">
                  <c:v>1460</c:v>
                </c:pt>
                <c:pt idx="294">
                  <c:v>1465</c:v>
                </c:pt>
                <c:pt idx="295">
                  <c:v>1470</c:v>
                </c:pt>
                <c:pt idx="296">
                  <c:v>1475</c:v>
                </c:pt>
                <c:pt idx="297">
                  <c:v>1480</c:v>
                </c:pt>
                <c:pt idx="298">
                  <c:v>1485</c:v>
                </c:pt>
                <c:pt idx="299">
                  <c:v>1490</c:v>
                </c:pt>
                <c:pt idx="300">
                  <c:v>1495</c:v>
                </c:pt>
                <c:pt idx="301">
                  <c:v>1500</c:v>
                </c:pt>
                <c:pt idx="302">
                  <c:v>1505</c:v>
                </c:pt>
                <c:pt idx="303">
                  <c:v>1510</c:v>
                </c:pt>
                <c:pt idx="304">
                  <c:v>1515</c:v>
                </c:pt>
                <c:pt idx="305">
                  <c:v>1520</c:v>
                </c:pt>
                <c:pt idx="306">
                  <c:v>1525</c:v>
                </c:pt>
                <c:pt idx="307">
                  <c:v>1530</c:v>
                </c:pt>
                <c:pt idx="308">
                  <c:v>1535</c:v>
                </c:pt>
                <c:pt idx="309">
                  <c:v>1540</c:v>
                </c:pt>
                <c:pt idx="310">
                  <c:v>1545</c:v>
                </c:pt>
                <c:pt idx="311">
                  <c:v>1550</c:v>
                </c:pt>
                <c:pt idx="312">
                  <c:v>1555</c:v>
                </c:pt>
                <c:pt idx="313">
                  <c:v>1560</c:v>
                </c:pt>
                <c:pt idx="314">
                  <c:v>1565</c:v>
                </c:pt>
                <c:pt idx="315">
                  <c:v>1570</c:v>
                </c:pt>
                <c:pt idx="316">
                  <c:v>1575</c:v>
                </c:pt>
                <c:pt idx="317">
                  <c:v>1580</c:v>
                </c:pt>
                <c:pt idx="318">
                  <c:v>1585</c:v>
                </c:pt>
                <c:pt idx="319">
                  <c:v>1590</c:v>
                </c:pt>
                <c:pt idx="320">
                  <c:v>1595</c:v>
                </c:pt>
                <c:pt idx="321">
                  <c:v>1600</c:v>
                </c:pt>
                <c:pt idx="322">
                  <c:v>1605</c:v>
                </c:pt>
                <c:pt idx="323">
                  <c:v>1610</c:v>
                </c:pt>
                <c:pt idx="324">
                  <c:v>1615</c:v>
                </c:pt>
                <c:pt idx="325">
                  <c:v>1620</c:v>
                </c:pt>
                <c:pt idx="326">
                  <c:v>1625</c:v>
                </c:pt>
                <c:pt idx="327">
                  <c:v>1630</c:v>
                </c:pt>
                <c:pt idx="328">
                  <c:v>1635</c:v>
                </c:pt>
                <c:pt idx="329">
                  <c:v>1640</c:v>
                </c:pt>
                <c:pt idx="330">
                  <c:v>1645</c:v>
                </c:pt>
                <c:pt idx="331">
                  <c:v>1650</c:v>
                </c:pt>
                <c:pt idx="332">
                  <c:v>1655</c:v>
                </c:pt>
                <c:pt idx="333">
                  <c:v>1660</c:v>
                </c:pt>
                <c:pt idx="334">
                  <c:v>1665</c:v>
                </c:pt>
                <c:pt idx="335">
                  <c:v>1670</c:v>
                </c:pt>
                <c:pt idx="336">
                  <c:v>1675</c:v>
                </c:pt>
                <c:pt idx="337">
                  <c:v>1680</c:v>
                </c:pt>
                <c:pt idx="338">
                  <c:v>1685</c:v>
                </c:pt>
                <c:pt idx="339">
                  <c:v>1690</c:v>
                </c:pt>
                <c:pt idx="340">
                  <c:v>1695</c:v>
                </c:pt>
                <c:pt idx="341">
                  <c:v>1700</c:v>
                </c:pt>
                <c:pt idx="342">
                  <c:v>1705</c:v>
                </c:pt>
                <c:pt idx="343">
                  <c:v>1710</c:v>
                </c:pt>
                <c:pt idx="344">
                  <c:v>1715</c:v>
                </c:pt>
                <c:pt idx="345">
                  <c:v>1720</c:v>
                </c:pt>
                <c:pt idx="346">
                  <c:v>1725</c:v>
                </c:pt>
                <c:pt idx="347">
                  <c:v>1730</c:v>
                </c:pt>
                <c:pt idx="348">
                  <c:v>1735</c:v>
                </c:pt>
                <c:pt idx="349">
                  <c:v>1740</c:v>
                </c:pt>
                <c:pt idx="350">
                  <c:v>1745</c:v>
                </c:pt>
                <c:pt idx="351">
                  <c:v>1750</c:v>
                </c:pt>
                <c:pt idx="352">
                  <c:v>1755</c:v>
                </c:pt>
                <c:pt idx="353">
                  <c:v>1760</c:v>
                </c:pt>
                <c:pt idx="354">
                  <c:v>1765</c:v>
                </c:pt>
                <c:pt idx="355">
                  <c:v>1770</c:v>
                </c:pt>
                <c:pt idx="356">
                  <c:v>1775</c:v>
                </c:pt>
                <c:pt idx="357">
                  <c:v>1780</c:v>
                </c:pt>
                <c:pt idx="358">
                  <c:v>1785</c:v>
                </c:pt>
                <c:pt idx="359">
                  <c:v>1790</c:v>
                </c:pt>
                <c:pt idx="360">
                  <c:v>1795</c:v>
                </c:pt>
                <c:pt idx="361">
                  <c:v>1800</c:v>
                </c:pt>
                <c:pt idx="362">
                  <c:v>1805</c:v>
                </c:pt>
                <c:pt idx="363">
                  <c:v>1810</c:v>
                </c:pt>
                <c:pt idx="364">
                  <c:v>1815</c:v>
                </c:pt>
                <c:pt idx="365">
                  <c:v>1820</c:v>
                </c:pt>
                <c:pt idx="366">
                  <c:v>1825</c:v>
                </c:pt>
                <c:pt idx="367">
                  <c:v>1830</c:v>
                </c:pt>
                <c:pt idx="368">
                  <c:v>1835</c:v>
                </c:pt>
                <c:pt idx="369">
                  <c:v>1840</c:v>
                </c:pt>
                <c:pt idx="370">
                  <c:v>1845</c:v>
                </c:pt>
              </c:numCache>
            </c:numRef>
          </c:xVal>
          <c:yVal>
            <c:numRef>
              <c:f>Signage!$T$23:$T$389</c:f>
              <c:numCache>
                <c:formatCode>General</c:formatCode>
                <c:ptCount val="367"/>
                <c:pt idx="0">
                  <c:v>-2.1727755592463787</c:v>
                </c:pt>
                <c:pt idx="1">
                  <c:v>-1.7666493754666419</c:v>
                </c:pt>
                <c:pt idx="2">
                  <c:v>0.26935699405282332</c:v>
                </c:pt>
                <c:pt idx="3">
                  <c:v>0.67749375247972399</c:v>
                </c:pt>
                <c:pt idx="4">
                  <c:v>1.085895510610233</c:v>
                </c:pt>
                <c:pt idx="5">
                  <c:v>1.4945420874866322</c:v>
                </c:pt>
                <c:pt idx="6">
                  <c:v>1.9034132534538433</c:v>
                </c:pt>
                <c:pt idx="7">
                  <c:v>2.3124887341447811</c:v>
                </c:pt>
                <c:pt idx="8">
                  <c:v>2.7217482144845868</c:v>
                </c:pt>
                <c:pt idx="9">
                  <c:v>3.1311713427120851</c:v>
                </c:pt>
                <c:pt idx="10">
                  <c:v>3.5407377344167479</c:v>
                </c:pt>
                <c:pt idx="11">
                  <c:v>3.9504269765895041</c:v>
                </c:pt>
                <c:pt idx="12">
                  <c:v>4.3602186316856644</c:v>
                </c:pt>
                <c:pt idx="13">
                  <c:v>4.7700922416982561</c:v>
                </c:pt>
                <c:pt idx="14">
                  <c:v>5.1800273322400443</c:v>
                </c:pt>
                <c:pt idx="15">
                  <c:v>5.5900034166325012</c:v>
                </c:pt>
                <c:pt idx="16">
                  <c:v>6</c:v>
                </c:pt>
                <c:pt idx="17">
                  <c:v>6.4099965833674997</c:v>
                </c:pt>
                <c:pt idx="18">
                  <c:v>6.8199726677599566</c:v>
                </c:pt>
                <c:pt idx="19">
                  <c:v>7.2299077583017439</c:v>
                </c:pt>
                <c:pt idx="20">
                  <c:v>7.6397813683143365</c:v>
                </c:pt>
                <c:pt idx="21">
                  <c:v>8.0495730234104972</c:v>
                </c:pt>
                <c:pt idx="22">
                  <c:v>8.4592622655832521</c:v>
                </c:pt>
                <c:pt idx="23">
                  <c:v>8.8688286572879154</c:v>
                </c:pt>
                <c:pt idx="24">
                  <c:v>9.2782517855154136</c:v>
                </c:pt>
                <c:pt idx="25">
                  <c:v>9.6875112658552212</c:v>
                </c:pt>
                <c:pt idx="26">
                  <c:v>10.096586746546159</c:v>
                </c:pt>
                <c:pt idx="27">
                  <c:v>10.505457912513368</c:v>
                </c:pt>
                <c:pt idx="28">
                  <c:v>10.914104489389768</c:v>
                </c:pt>
                <c:pt idx="29">
                  <c:v>11.322506247520277</c:v>
                </c:pt>
                <c:pt idx="30">
                  <c:v>11.730643005947176</c:v>
                </c:pt>
                <c:pt idx="31">
                  <c:v>12.138494636374926</c:v>
                </c:pt>
                <c:pt idx="32">
                  <c:v>12.546041067112771</c:v>
                </c:pt>
                <c:pt idx="33">
                  <c:v>12.953262286993564</c:v>
                </c:pt>
                <c:pt idx="34">
                  <c:v>13.360138349267128</c:v>
                </c:pt>
                <c:pt idx="35">
                  <c:v>13.766649375466642</c:v>
                </c:pt>
                <c:pt idx="36">
                  <c:v>14.172775559246379</c:v>
                </c:pt>
                <c:pt idx="37">
                  <c:v>14.578497170189344</c:v>
                </c:pt>
                <c:pt idx="38">
                  <c:v>14.983794557583224</c:v>
                </c:pt>
                <c:pt idx="39">
                  <c:v>15.388648154163116</c:v>
                </c:pt>
                <c:pt idx="40">
                  <c:v>15.793038479819643</c:v>
                </c:pt>
                <c:pt idx="41">
                  <c:v>16.03544223534152</c:v>
                </c:pt>
                <c:pt idx="42">
                  <c:v>16.196946145270889</c:v>
                </c:pt>
                <c:pt idx="43">
                  <c:v>16.600351855696779</c:v>
                </c:pt>
                <c:pt idx="44">
                  <c:v>17.003236414334513</c:v>
                </c:pt>
                <c:pt idx="45">
                  <c:v>17.405580726033559</c:v>
                </c:pt>
                <c:pt idx="46">
                  <c:v>17.807365800769063</c:v>
                </c:pt>
                <c:pt idx="47">
                  <c:v>18.208572757112076</c:v>
                </c:pt>
                <c:pt idx="48">
                  <c:v>18.609182825655598</c:v>
                </c:pt>
                <c:pt idx="49">
                  <c:v>19.009177352394914</c:v>
                </c:pt>
                <c:pt idx="50">
                  <c:v>19.40853780206114</c:v>
                </c:pt>
                <c:pt idx="51">
                  <c:v>19.807245761406808</c:v>
                </c:pt>
                <c:pt idx="52">
                  <c:v>20.205282942442128</c:v>
                </c:pt>
                <c:pt idx="53">
                  <c:v>20.602631185621078</c:v>
                </c:pt>
                <c:pt idx="54">
                  <c:v>20.999272462975931</c:v>
                </c:pt>
                <c:pt idx="55">
                  <c:v>21.395188881199402</c:v>
                </c:pt>
                <c:pt idx="56">
                  <c:v>21.790362684673205</c:v>
                </c:pt>
                <c:pt idx="57">
                  <c:v>22.184776258442131</c:v>
                </c:pt>
                <c:pt idx="58">
                  <c:v>22.578412131132644</c:v>
                </c:pt>
                <c:pt idx="59">
                  <c:v>22.971252977815116</c:v>
                </c:pt>
                <c:pt idx="60">
                  <c:v>23.363281622808731</c:v>
                </c:pt>
                <c:pt idx="61">
                  <c:v>23.754481042428363</c:v>
                </c:pt>
                <c:pt idx="62">
                  <c:v>24.144834367672406</c:v>
                </c:pt>
                <c:pt idx="63">
                  <c:v>24.534324886851017</c:v>
                </c:pt>
                <c:pt idx="64">
                  <c:v>24.922936048153876</c:v>
                </c:pt>
                <c:pt idx="65">
                  <c:v>25.310651462156834</c:v>
                </c:pt>
                <c:pt idx="66">
                  <c:v>25.697454904266781</c:v>
                </c:pt>
                <c:pt idx="67">
                  <c:v>26.083330317104149</c:v>
                </c:pt>
                <c:pt idx="68">
                  <c:v>26.468261812822401</c:v>
                </c:pt>
                <c:pt idx="69">
                  <c:v>26.852233675364079</c:v>
                </c:pt>
                <c:pt idx="70">
                  <c:v>27.235230362652757</c:v>
                </c:pt>
                <c:pt idx="71">
                  <c:v>27.617236508720673</c:v>
                </c:pt>
                <c:pt idx="72">
                  <c:v>27.998236925771312</c:v>
                </c:pt>
                <c:pt idx="73">
                  <c:v>28.378216606176885</c:v>
                </c:pt>
                <c:pt idx="74">
                  <c:v>28.75716072441007</c:v>
                </c:pt>
                <c:pt idx="75">
                  <c:v>29.135054638909999</c:v>
                </c:pt>
                <c:pt idx="76">
                  <c:v>29.511883893881887</c:v>
                </c:pt>
                <c:pt idx="77">
                  <c:v>29.887634221030464</c:v>
                </c:pt>
                <c:pt idx="78">
                  <c:v>30.262291541226645</c:v>
                </c:pt>
                <c:pt idx="79">
                  <c:v>30.635841966107638</c:v>
                </c:pt>
                <c:pt idx="80">
                  <c:v>31.0082717996101</c:v>
                </c:pt>
                <c:pt idx="81">
                  <c:v>31.379567539436358</c:v>
                </c:pt>
                <c:pt idx="82">
                  <c:v>31.749715878453799</c:v>
                </c:pt>
                <c:pt idx="83">
                  <c:v>32.118703706027212</c:v>
                </c:pt>
                <c:pt idx="84">
                  <c:v>32.486518109284205</c:v>
                </c:pt>
                <c:pt idx="85">
                  <c:v>32.853146374313837</c:v>
                </c:pt>
                <c:pt idx="86">
                  <c:v>33.218575987298522</c:v>
                </c:pt>
                <c:pt idx="87">
                  <c:v>33.582794635579248</c:v>
                </c:pt>
                <c:pt idx="88">
                  <c:v>33.945790208654444</c:v>
                </c:pt>
                <c:pt idx="89">
                  <c:v>34.307550799112704</c:v>
                </c:pt>
                <c:pt idx="90">
                  <c:v>34.668064703499418</c:v>
                </c:pt>
                <c:pt idx="91">
                  <c:v>35.027320423117771</c:v>
                </c:pt>
                <c:pt idx="92">
                  <c:v>35.38530666476445</c:v>
                </c:pt>
                <c:pt idx="93">
                  <c:v>35.742012341400191</c:v>
                </c:pt>
                <c:pt idx="94">
                  <c:v>36.097426572755765</c:v>
                </c:pt>
                <c:pt idx="95">
                  <c:v>36.451538685873636</c:v>
                </c:pt>
                <c:pt idx="96">
                  <c:v>36.804338215585823</c:v>
                </c:pt>
                <c:pt idx="97">
                  <c:v>37.155814904928441</c:v>
                </c:pt>
                <c:pt idx="98">
                  <c:v>37.505958705493256</c:v>
                </c:pt>
                <c:pt idx="99">
                  <c:v>37.854759777717007</c:v>
                </c:pt>
                <c:pt idx="100">
                  <c:v>38.202208491108799</c:v>
                </c:pt>
                <c:pt idx="101">
                  <c:v>38.548295424416359</c:v>
                </c:pt>
                <c:pt idx="102">
                  <c:v>38.893011365731567</c:v>
                </c:pt>
                <c:pt idx="103">
                  <c:v>39.236347312535962</c:v>
                </c:pt>
                <c:pt idx="104">
                  <c:v>39.578294471686938</c:v>
                </c:pt>
                <c:pt idx="105">
                  <c:v>39.918844259345079</c:v>
                </c:pt>
                <c:pt idx="106">
                  <c:v>40.257988300843678</c:v>
                </c:pt>
                <c:pt idx="107">
                  <c:v>40.595718430500654</c:v>
                </c:pt>
                <c:pt idx="108">
                  <c:v>40.93202669137419</c:v>
                </c:pt>
                <c:pt idx="109">
                  <c:v>41.266905334962317</c:v>
                </c:pt>
                <c:pt idx="110">
                  <c:v>41.600346820847498</c:v>
                </c:pt>
                <c:pt idx="111">
                  <c:v>41.932343816286952</c:v>
                </c:pt>
                <c:pt idx="112">
                  <c:v>42.262889195749537</c:v>
                </c:pt>
                <c:pt idx="113">
                  <c:v>42.591976040399928</c:v>
                </c:pt>
                <c:pt idx="114">
                  <c:v>42.919597637530991</c:v>
                </c:pt>
                <c:pt idx="115">
                  <c:v>43.245747479945237</c:v>
                </c:pt>
                <c:pt idx="116">
                  <c:v>43.570419265286262</c:v>
                </c:pt>
                <c:pt idx="117">
                  <c:v>43.893606895320801</c:v>
                </c:pt>
                <c:pt idx="118">
                  <c:v>44.215304475172637</c:v>
                </c:pt>
                <c:pt idx="119">
                  <c:v>44.535506312509085</c:v>
                </c:pt>
                <c:pt idx="120">
                  <c:v>44.854206916680923</c:v>
                </c:pt>
                <c:pt idx="121">
                  <c:v>45.171400997816839</c:v>
                </c:pt>
                <c:pt idx="122">
                  <c:v>45.487083465873262</c:v>
                </c:pt>
                <c:pt idx="123">
                  <c:v>45.801249429640464</c:v>
                </c:pt>
                <c:pt idx="124">
                  <c:v>46.11389419570606</c:v>
                </c:pt>
                <c:pt idx="125">
                  <c:v>46.425013267376606</c:v>
                </c:pt>
                <c:pt idx="126">
                  <c:v>46.734602343558535</c:v>
                </c:pt>
                <c:pt idx="127">
                  <c:v>47.042657317599286</c:v>
                </c:pt>
                <c:pt idx="128">
                  <c:v>47.349174276089506</c:v>
                </c:pt>
                <c:pt idx="129">
                  <c:v>47.654149497627486</c:v>
                </c:pt>
                <c:pt idx="130">
                  <c:v>47.957579451546707</c:v>
                </c:pt>
                <c:pt idx="131">
                  <c:v>48.259460796607591</c:v>
                </c:pt>
                <c:pt idx="132">
                  <c:v>48.559790379654224</c:v>
                </c:pt>
                <c:pt idx="133">
                  <c:v>48.858565234237311</c:v>
                </c:pt>
                <c:pt idx="134">
                  <c:v>49.155782579204292</c:v>
                </c:pt>
                <c:pt idx="135">
                  <c:v>49.451439817257409</c:v>
                </c:pt>
                <c:pt idx="136">
                  <c:v>49.745534533481013</c:v>
                </c:pt>
                <c:pt idx="137">
                  <c:v>50.038064493838895</c:v>
                </c:pt>
                <c:pt idx="138">
                  <c:v>50.329027643642704</c:v>
                </c:pt>
                <c:pt idx="139">
                  <c:v>50.618422105992522</c:v>
                </c:pt>
                <c:pt idx="140">
                  <c:v>50.906246180190429</c:v>
                </c:pt>
                <c:pt idx="141">
                  <c:v>51.192498340128054</c:v>
                </c:pt>
                <c:pt idx="142">
                  <c:v>51.477177232649346</c:v>
                </c:pt>
                <c:pt idx="143">
                  <c:v>51.760281675889196</c:v>
                </c:pt>
                <c:pt idx="144">
                  <c:v>52.041810657589046</c:v>
                </c:pt>
                <c:pt idx="145">
                  <c:v>52.321763333390457</c:v>
                </c:pt>
                <c:pt idx="146">
                  <c:v>52.600139025107623</c:v>
                </c:pt>
                <c:pt idx="147">
                  <c:v>52.87693721897962</c:v>
                </c:pt>
                <c:pt idx="148">
                  <c:v>53.152157563903579</c:v>
                </c:pt>
                <c:pt idx="149">
                  <c:v>53.425799869649474</c:v>
                </c:pt>
                <c:pt idx="150">
                  <c:v>53.697864105057626</c:v>
                </c:pt>
                <c:pt idx="151">
                  <c:v>53.968350396219769</c:v>
                </c:pt>
                <c:pt idx="152">
                  <c:v>54.237259024644651</c:v>
                </c:pt>
                <c:pt idx="153">
                  <c:v>54.504590425408949</c:v>
                </c:pt>
                <c:pt idx="154">
                  <c:v>54.770345185294602</c:v>
                </c:pt>
                <c:pt idx="155">
                  <c:v>55.034524040913183</c:v>
                </c:pt>
                <c:pt idx="156">
                  <c:v>55.297127876818372</c:v>
                </c:pt>
                <c:pt idx="157">
                  <c:v>55.558157723607415</c:v>
                </c:pt>
                <c:pt idx="158">
                  <c:v>55.817614756012226</c:v>
                </c:pt>
                <c:pt idx="159">
                  <c:v>56.075500290981232</c:v>
                </c:pt>
                <c:pt idx="160">
                  <c:v>56.331815785752497</c:v>
                </c:pt>
                <c:pt idx="161">
                  <c:v>56.586562835919331</c:v>
                </c:pt>
                <c:pt idx="162">
                  <c:v>56.839743173488671</c:v>
                </c:pt>
                <c:pt idx="163">
                  <c:v>57.091358664933615</c:v>
                </c:pt>
                <c:pt idx="164">
                  <c:v>57.341411309240392</c:v>
                </c:pt>
                <c:pt idx="165">
                  <c:v>57.589903235950906</c:v>
                </c:pt>
                <c:pt idx="166">
                  <c:v>57.836836703201307</c:v>
                </c:pt>
                <c:pt idx="167">
                  <c:v>58.082214095757557</c:v>
                </c:pt>
                <c:pt idx="168">
                  <c:v>58.326037923048723</c:v>
                </c:pt>
                <c:pt idx="169">
                  <c:v>58.568310817198409</c:v>
                </c:pt>
                <c:pt idx="170">
                  <c:v>58.809035531055578</c:v>
                </c:pt>
                <c:pt idx="171">
                  <c:v>59.048214936224866</c:v>
                </c:pt>
                <c:pt idx="172">
                  <c:v>59.285852021097476</c:v>
                </c:pt>
                <c:pt idx="173">
                  <c:v>59.521949888883178</c:v>
                </c:pt>
                <c:pt idx="174">
                  <c:v>59.756511755644048</c:v>
                </c:pt>
                <c:pt idx="175">
                  <c:v>59.989540948330585</c:v>
                </c:pt>
                <c:pt idx="176">
                  <c:v>60.221040902820931</c:v>
                </c:pt>
                <c:pt idx="177">
                  <c:v>60.45101516196361</c:v>
                </c:pt>
                <c:pt idx="178">
                  <c:v>60.679467373624611</c:v>
                </c:pt>
                <c:pt idx="179">
                  <c:v>60.906401288739197</c:v>
                </c:pt>
                <c:pt idx="180">
                  <c:v>61.131820759369134</c:v>
                </c:pt>
                <c:pt idx="181">
                  <c:v>61.355729736765838</c:v>
                </c:pt>
                <c:pt idx="182">
                  <c:v>61.578132269440012</c:v>
                </c:pt>
                <c:pt idx="183">
                  <c:v>61.799032501238266</c:v>
                </c:pt>
                <c:pt idx="184">
                  <c:v>62.018434669427251</c:v>
                </c:pt>
                <c:pt idx="185">
                  <c:v>62.236343102785753</c:v>
                </c:pt>
                <c:pt idx="186">
                  <c:v>62.45276221970542</c:v>
                </c:pt>
                <c:pt idx="187">
                  <c:v>62.667696526300318</c:v>
                </c:pt>
                <c:pt idx="188">
                  <c:v>62.881150614525865</c:v>
                </c:pt>
                <c:pt idx="189">
                  <c:v>63.093129160307875</c:v>
                </c:pt>
                <c:pt idx="190">
                  <c:v>63.303636921681587</c:v>
                </c:pt>
                <c:pt idx="191">
                  <c:v>63.512678736941616</c:v>
                </c:pt>
                <c:pt idx="192">
                  <c:v>63.720259522802927</c:v>
                </c:pt>
                <c:pt idx="193">
                  <c:v>63.926384272573287</c:v>
                </c:pt>
                <c:pt idx="194">
                  <c:v>64.1310580543377</c:v>
                </c:pt>
                <c:pt idx="195">
                  <c:v>64.334286009154923</c:v>
                </c:pt>
                <c:pt idx="196">
                  <c:v>64.536073349266744</c:v>
                </c:pt>
                <c:pt idx="197">
                  <c:v>64.736425356320012</c:v>
                </c:pt>
                <c:pt idx="198">
                  <c:v>64.935347379601993</c:v>
                </c:pt>
                <c:pt idx="199">
                  <c:v>65.132844834289386</c:v>
                </c:pt>
                <c:pt idx="200">
                  <c:v>65.328923199710971</c:v>
                </c:pt>
                <c:pt idx="201">
                  <c:v>65.523588017624633</c:v>
                </c:pt>
                <c:pt idx="202">
                  <c:v>65.71684489050854</c:v>
                </c:pt>
                <c:pt idx="203">
                  <c:v>65.908699479867394</c:v>
                </c:pt>
                <c:pt idx="204">
                  <c:v>66.099157504553148</c:v>
                </c:pt>
                <c:pt idx="205">
                  <c:v>66.288224739101267</c:v>
                </c:pt>
                <c:pt idx="206">
                  <c:v>66.47590701208216</c:v>
                </c:pt>
                <c:pt idx="207">
                  <c:v>66.662210204468352</c:v>
                </c:pt>
                <c:pt idx="208">
                  <c:v>66.84714024801734</c:v>
                </c:pt>
                <c:pt idx="209">
                  <c:v>67.030703123670662</c:v>
                </c:pt>
                <c:pt idx="210">
                  <c:v>67.212904859968916</c:v>
                </c:pt>
                <c:pt idx="211">
                  <c:v>67.393751531483304</c:v>
                </c:pt>
                <c:pt idx="212">
                  <c:v>67.573249257263711</c:v>
                </c:pt>
                <c:pt idx="213">
                  <c:v>67.751404199303266</c:v>
                </c:pt>
                <c:pt idx="214">
                  <c:v>67.928222561019993</c:v>
                </c:pt>
                <c:pt idx="215">
                  <c:v>68.103710585755152</c:v>
                </c:pt>
                <c:pt idx="216">
                  <c:v>68.277874555288861</c:v>
                </c:pt>
                <c:pt idx="217">
                  <c:v>68.45072078837272</c:v>
                </c:pt>
                <c:pt idx="218">
                  <c:v>68.622255639279814</c:v>
                </c:pt>
                <c:pt idx="219">
                  <c:v>68.792485496371995</c:v>
                </c:pt>
                <c:pt idx="220">
                  <c:v>68.961416780684843</c:v>
                </c:pt>
                <c:pt idx="221">
                  <c:v>69.129055944529824</c:v>
                </c:pt>
                <c:pt idx="222">
                  <c:v>69.295409470114322</c:v>
                </c:pt>
                <c:pt idx="223">
                  <c:v>69.46048386817904</c:v>
                </c:pt>
                <c:pt idx="224">
                  <c:v>69.624285676653585</c:v>
                </c:pt>
                <c:pt idx="225">
                  <c:v>69.786821459329161</c:v>
                </c:pt>
                <c:pt idx="226">
                  <c:v>69.948097804549505</c:v>
                </c:pt>
                <c:pt idx="227">
                  <c:v>70.108121323919477</c:v>
                </c:pt>
                <c:pt idx="228">
                  <c:v>70.266898651031411</c:v>
                </c:pt>
                <c:pt idx="229">
                  <c:v>70.424436440209377</c:v>
                </c:pt>
                <c:pt idx="230">
                  <c:v>70.580741365271194</c:v>
                </c:pt>
                <c:pt idx="231">
                  <c:v>70.735820118308396</c:v>
                </c:pt>
                <c:pt idx="232">
                  <c:v>70.889679408483786</c:v>
                </c:pt>
                <c:pt idx="233">
                  <c:v>71.042325960847066</c:v>
                </c:pt>
                <c:pt idx="234">
                  <c:v>71.193766515168036</c:v>
                </c:pt>
                <c:pt idx="235">
                  <c:v>71.344007824787596</c:v>
                </c:pt>
                <c:pt idx="236">
                  <c:v>71.49305665548647</c:v>
                </c:pt>
                <c:pt idx="237">
                  <c:v>71.640919784371633</c:v>
                </c:pt>
                <c:pt idx="238">
                  <c:v>71.787603998780241</c:v>
                </c:pt>
                <c:pt idx="239">
                  <c:v>71.933116095201157</c:v>
                </c:pt>
                <c:pt idx="240">
                  <c:v>72.077462878214178</c:v>
                </c:pt>
                <c:pt idx="241">
                  <c:v>72.220651159446376</c:v>
                </c:pt>
                <c:pt idx="242">
                  <c:v>72.362687756546038</c:v>
                </c:pt>
                <c:pt idx="243">
                  <c:v>72.503579492173884</c:v>
                </c:pt>
                <c:pt idx="244">
                  <c:v>72.643333193011344</c:v>
                </c:pt>
                <c:pt idx="245">
                  <c:v>72.781955688786255</c:v>
                </c:pt>
                <c:pt idx="246">
                  <c:v>72.919453811315293</c:v>
                </c:pt>
                <c:pt idx="247">
                  <c:v>73.0558343935636</c:v>
                </c:pt>
                <c:pt idx="248">
                  <c:v>73.191104268721148</c:v>
                </c:pt>
                <c:pt idx="249">
                  <c:v>73.325270269295942</c:v>
                </c:pt>
                <c:pt idx="250">
                  <c:v>73.458339226223728</c:v>
                </c:pt>
                <c:pt idx="251">
                  <c:v>73.590317967994608</c:v>
                </c:pt>
                <c:pt idx="252">
                  <c:v>73.721213319795524</c:v>
                </c:pt>
                <c:pt idx="253">
                  <c:v>73.851032102669663</c:v>
                </c:pt>
                <c:pt idx="254">
                  <c:v>73.979781132691741</c:v>
                </c:pt>
                <c:pt idx="255">
                  <c:v>74.107467220159322</c:v>
                </c:pt>
                <c:pt idx="256">
                  <c:v>74.234097168800474</c:v>
                </c:pt>
                <c:pt idx="257">
                  <c:v>74.359677774996726</c:v>
                </c:pt>
                <c:pt idx="258">
                  <c:v>74.484215827022311</c:v>
                </c:pt>
                <c:pt idx="259">
                  <c:v>74.607718104298485</c:v>
                </c:pt>
                <c:pt idx="260">
                  <c:v>74.730191376663697</c:v>
                </c:pt>
                <c:pt idx="261">
                  <c:v>74.851642403658786</c:v>
                </c:pt>
                <c:pt idx="262">
                  <c:v>74.972077933827549</c:v>
                </c:pt>
                <c:pt idx="263">
                  <c:v>75.091504704032218</c:v>
                </c:pt>
                <c:pt idx="264">
                  <c:v>75.209929438783931</c:v>
                </c:pt>
                <c:pt idx="265">
                  <c:v>75.327358849587796</c:v>
                </c:pt>
                <c:pt idx="266">
                  <c:v>75.44379963430282</c:v>
                </c:pt>
                <c:pt idx="267">
                  <c:v>75.55925847651605</c:v>
                </c:pt>
                <c:pt idx="268">
                  <c:v>75.673742044931231</c:v>
                </c:pt>
                <c:pt idx="269">
                  <c:v>75.787256992771404</c:v>
                </c:pt>
                <c:pt idx="270">
                  <c:v>75.8998099571957</c:v>
                </c:pt>
                <c:pt idx="271">
                  <c:v>76.011407558729971</c:v>
                </c:pt>
                <c:pt idx="272">
                  <c:v>76.122056400711102</c:v>
                </c:pt>
                <c:pt idx="273">
                  <c:v>76.231763068744783</c:v>
                </c:pt>
                <c:pt idx="274">
                  <c:v>76.340534130176906</c:v>
                </c:pt>
                <c:pt idx="275">
                  <c:v>76.448376133577995</c:v>
                </c:pt>
                <c:pt idx="276">
                  <c:v>76.555295608240883</c:v>
                </c:pt>
                <c:pt idx="277">
                  <c:v>76.661299063691132</c:v>
                </c:pt>
                <c:pt idx="278">
                  <c:v>76.76639298921053</c:v>
                </c:pt>
                <c:pt idx="279">
                  <c:v>76.870583853372906</c:v>
                </c:pt>
                <c:pt idx="280">
                  <c:v>76.973878103592597</c:v>
                </c:pt>
                <c:pt idx="281">
                  <c:v>77.076282165685129</c:v>
                </c:pt>
                <c:pt idx="282">
                  <c:v>77.177802443440115</c:v>
                </c:pt>
                <c:pt idx="283">
                  <c:v>77.278445318206096</c:v>
                </c:pt>
                <c:pt idx="284">
                  <c:v>77.378217148487181</c:v>
                </c:pt>
                <c:pt idx="285">
                  <c:v>77.477124269551467</c:v>
                </c:pt>
                <c:pt idx="286">
                  <c:v>77.575172993050941</c:v>
                </c:pt>
                <c:pt idx="287">
                  <c:v>77.67236960665258</c:v>
                </c:pt>
                <c:pt idx="288">
                  <c:v>77.768720373680921</c:v>
                </c:pt>
                <c:pt idx="289">
                  <c:v>77.86423153277147</c:v>
                </c:pt>
                <c:pt idx="290">
                  <c:v>77.958909297535101</c:v>
                </c:pt>
                <c:pt idx="291">
                  <c:v>78.052759856233038</c:v>
                </c:pt>
                <c:pt idx="292">
                  <c:v>78.145789371462769</c:v>
                </c:pt>
                <c:pt idx="293">
                  <c:v>78.238003979853758</c:v>
                </c:pt>
                <c:pt idx="294">
                  <c:v>78.329409791774154</c:v>
                </c:pt>
                <c:pt idx="295">
                  <c:v>78.420012891047023</c:v>
                </c:pt>
                <c:pt idx="296">
                  <c:v>78.509819334676791</c:v>
                </c:pt>
                <c:pt idx="297">
                  <c:v>78.598835152585522</c:v>
                </c:pt>
                <c:pt idx="298">
                  <c:v>78.68706634735868</c:v>
                </c:pt>
                <c:pt idx="299">
                  <c:v>78.774518894000551</c:v>
                </c:pt>
                <c:pt idx="300">
                  <c:v>78.861198739698878</c:v>
                </c:pt>
                <c:pt idx="301">
                  <c:v>78.947111803598773</c:v>
                </c:pt>
                <c:pt idx="302">
                  <c:v>79.03226397658571</c:v>
                </c:pt>
                <c:pt idx="303">
                  <c:v>79.116661121077286</c:v>
                </c:pt>
                <c:pt idx="304">
                  <c:v>79.200309070823806</c:v>
                </c:pt>
                <c:pt idx="305">
                  <c:v>79.28321363071754</c:v>
                </c:pt>
                <c:pt idx="306">
                  <c:v>79.36538057661032</c:v>
                </c:pt>
                <c:pt idx="307">
                  <c:v>79.446815655139503</c:v>
                </c:pt>
                <c:pt idx="308">
                  <c:v>79.527524583562084</c:v>
                </c:pt>
                <c:pt idx="309">
                  <c:v>79.607513049596989</c:v>
                </c:pt>
                <c:pt idx="310">
                  <c:v>79.686786711274891</c:v>
                </c:pt>
                <c:pt idx="311">
                  <c:v>79.765351196796303</c:v>
                </c:pt>
                <c:pt idx="312">
                  <c:v>79.843212104396699</c:v>
                </c:pt>
                <c:pt idx="313">
                  <c:v>79.920375002219629</c:v>
                </c:pt>
                <c:pt idx="314">
                  <c:v>79.996845428196806</c:v>
                </c:pt>
                <c:pt idx="315">
                  <c:v>80.072628889935544</c:v>
                </c:pt>
                <c:pt idx="316">
                  <c:v>80.147730864613308</c:v>
                </c:pt>
                <c:pt idx="317">
                  <c:v>80.222156798879041</c:v>
                </c:pt>
                <c:pt idx="318">
                  <c:v>80.295912108761513</c:v>
                </c:pt>
                <c:pt idx="319">
                  <c:v>80.369002179584044</c:v>
                </c:pt>
                <c:pt idx="320">
                  <c:v>80.441432365886143</c:v>
                </c:pt>
                <c:pt idx="321">
                  <c:v>80.513207991351237</c:v>
                </c:pt>
                <c:pt idx="322">
                  <c:v>80.584334348740853</c:v>
                </c:pt>
                <c:pt idx="323">
                  <c:v>80.654816699834967</c:v>
                </c:pt>
                <c:pt idx="324">
                  <c:v>80.724660275378355</c:v>
                </c:pt>
                <c:pt idx="325">
                  <c:v>80.793870275032816</c:v>
                </c:pt>
                <c:pt idx="326">
                  <c:v>80.862451867335366</c:v>
                </c:pt>
                <c:pt idx="327">
                  <c:v>80.93041018966187</c:v>
                </c:pt>
                <c:pt idx="328">
                  <c:v>80.997750348196504</c:v>
                </c:pt>
                <c:pt idx="329">
                  <c:v>81.06447741790646</c:v>
                </c:pt>
                <c:pt idx="330">
                  <c:v>81.130596442521977</c:v>
                </c:pt>
                <c:pt idx="331">
                  <c:v>81.196112434521879</c:v>
                </c:pt>
                <c:pt idx="332">
                  <c:v>81.261030375123752</c:v>
                </c:pt>
                <c:pt idx="333">
                  <c:v>81.325355214279483</c:v>
                </c:pt>
                <c:pt idx="334">
                  <c:v>81.389091870675699</c:v>
                </c:pt>
                <c:pt idx="335">
                  <c:v>81.452245231738544</c:v>
                </c:pt>
                <c:pt idx="336">
                  <c:v>81.514820153643726</c:v>
                </c:pt>
                <c:pt idx="337">
                  <c:v>81.576821461330638</c:v>
                </c:pt>
                <c:pt idx="338">
                  <c:v>81.638253948521296</c:v>
                </c:pt>
                <c:pt idx="339">
                  <c:v>81.699122377743265</c:v>
                </c:pt>
                <c:pt idx="340">
                  <c:v>81.759431480357293</c:v>
                </c:pt>
                <c:pt idx="341">
                  <c:v>81.81918595658864</c:v>
                </c:pt>
                <c:pt idx="342">
                  <c:v>81.878390475562782</c:v>
                </c:pt>
                <c:pt idx="343">
                  <c:v>81.937049675344966</c:v>
                </c:pt>
                <c:pt idx="344">
                  <c:v>81.99516816298366</c:v>
                </c:pt>
                <c:pt idx="345">
                  <c:v>82.052750514557687</c:v>
                </c:pt>
                <c:pt idx="346">
                  <c:v>82.109801275227085</c:v>
                </c:pt>
                <c:pt idx="347">
                  <c:v>82.166324959287678</c:v>
                </c:pt>
                <c:pt idx="348">
                  <c:v>82.222326050228887</c:v>
                </c:pt>
                <c:pt idx="349">
                  <c:v>82.277809000795173</c:v>
                </c:pt>
                <c:pt idx="350">
                  <c:v>82.332778233050661</c:v>
                </c:pt>
                <c:pt idx="351">
                  <c:v>82.387238138447088</c:v>
                </c:pt>
                <c:pt idx="352">
                  <c:v>82.441193077894781</c:v>
                </c:pt>
                <c:pt idx="353">
                  <c:v>82.49464738183687</c:v>
                </c:pt>
                <c:pt idx="354">
                  <c:v>82.547605350326251</c:v>
                </c:pt>
                <c:pt idx="355">
                  <c:v>82.600071253105654</c:v>
                </c:pt>
                <c:pt idx="356">
                  <c:v>82.652049329690442</c:v>
                </c:pt>
                <c:pt idx="357">
                  <c:v>82.70354378945413</c:v>
                </c:pt>
                <c:pt idx="358">
                  <c:v>82.754558811716535</c:v>
                </c:pt>
                <c:pt idx="359">
                  <c:v>82.805098545834753</c:v>
                </c:pt>
                <c:pt idx="360">
                  <c:v>82.855167111296197</c:v>
                </c:pt>
                <c:pt idx="361">
                  <c:v>82.904768597814538</c:v>
                </c:pt>
                <c:pt idx="362">
                  <c:v>82.953907065427728</c:v>
                </c:pt>
                <c:pt idx="363">
                  <c:v>83.002586544598358</c:v>
                </c:pt>
                <c:pt idx="364">
                  <c:v>83.050811036316361</c:v>
                </c:pt>
                <c:pt idx="365">
                  <c:v>83.098584512203658</c:v>
                </c:pt>
                <c:pt idx="366">
                  <c:v>83.145910914621183</c:v>
                </c:pt>
              </c:numCache>
            </c:numRef>
          </c:yVal>
          <c:smooth val="0"/>
        </c:ser>
        <c:ser>
          <c:idx val="1"/>
          <c:order val="1"/>
          <c:tx>
            <c:v>ENERGY STAR V6 Signage Displays</c:v>
          </c:tx>
          <c:spPr>
            <a:ln>
              <a:noFill/>
            </a:ln>
          </c:spPr>
          <c:marker>
            <c:symbol val="triang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Data!$V$968:$V$1119</c:f>
              <c:numCache>
                <c:formatCode>General</c:formatCode>
                <c:ptCount val="152"/>
                <c:pt idx="0">
                  <c:v>1296</c:v>
                </c:pt>
                <c:pt idx="1">
                  <c:v>358.89</c:v>
                </c:pt>
                <c:pt idx="2">
                  <c:v>350.6</c:v>
                </c:pt>
                <c:pt idx="3">
                  <c:v>424.19</c:v>
                </c:pt>
                <c:pt idx="4">
                  <c:v>425.26</c:v>
                </c:pt>
                <c:pt idx="5">
                  <c:v>424.25</c:v>
                </c:pt>
                <c:pt idx="6">
                  <c:v>398.16</c:v>
                </c:pt>
                <c:pt idx="7">
                  <c:v>1066.3599999999999</c:v>
                </c:pt>
                <c:pt idx="8">
                  <c:v>683.8</c:v>
                </c:pt>
                <c:pt idx="9">
                  <c:v>1275.67</c:v>
                </c:pt>
                <c:pt idx="10">
                  <c:v>903.69</c:v>
                </c:pt>
                <c:pt idx="11">
                  <c:v>425.27</c:v>
                </c:pt>
                <c:pt idx="12">
                  <c:v>753.96</c:v>
                </c:pt>
                <c:pt idx="13">
                  <c:v>425.27</c:v>
                </c:pt>
                <c:pt idx="14">
                  <c:v>904</c:v>
                </c:pt>
                <c:pt idx="15">
                  <c:v>683.8</c:v>
                </c:pt>
                <c:pt idx="16">
                  <c:v>903.69</c:v>
                </c:pt>
                <c:pt idx="17">
                  <c:v>425.27</c:v>
                </c:pt>
                <c:pt idx="18">
                  <c:v>425.27</c:v>
                </c:pt>
                <c:pt idx="19">
                  <c:v>437.22</c:v>
                </c:pt>
                <c:pt idx="20">
                  <c:v>753.96</c:v>
                </c:pt>
                <c:pt idx="21">
                  <c:v>753.96</c:v>
                </c:pt>
                <c:pt idx="22">
                  <c:v>1275.67</c:v>
                </c:pt>
                <c:pt idx="23">
                  <c:v>903.69</c:v>
                </c:pt>
                <c:pt idx="24">
                  <c:v>683.8</c:v>
                </c:pt>
                <c:pt idx="25">
                  <c:v>1275.67</c:v>
                </c:pt>
                <c:pt idx="26">
                  <c:v>750.74</c:v>
                </c:pt>
                <c:pt idx="27">
                  <c:v>942.44</c:v>
                </c:pt>
                <c:pt idx="28">
                  <c:v>754.48</c:v>
                </c:pt>
                <c:pt idx="29">
                  <c:v>683.8</c:v>
                </c:pt>
                <c:pt idx="30">
                  <c:v>750.74</c:v>
                </c:pt>
                <c:pt idx="31">
                  <c:v>1275.67</c:v>
                </c:pt>
                <c:pt idx="32">
                  <c:v>425.27</c:v>
                </c:pt>
                <c:pt idx="33">
                  <c:v>942.44</c:v>
                </c:pt>
                <c:pt idx="34">
                  <c:v>1275.67</c:v>
                </c:pt>
                <c:pt idx="35">
                  <c:v>425.27</c:v>
                </c:pt>
                <c:pt idx="36">
                  <c:v>683.8</c:v>
                </c:pt>
                <c:pt idx="37">
                  <c:v>942.44</c:v>
                </c:pt>
                <c:pt idx="38">
                  <c:v>425.27</c:v>
                </c:pt>
                <c:pt idx="39">
                  <c:v>425.27</c:v>
                </c:pt>
                <c:pt idx="40">
                  <c:v>750.74</c:v>
                </c:pt>
                <c:pt idx="41">
                  <c:v>754</c:v>
                </c:pt>
                <c:pt idx="42">
                  <c:v>1275.67</c:v>
                </c:pt>
                <c:pt idx="43">
                  <c:v>425.27</c:v>
                </c:pt>
                <c:pt idx="44">
                  <c:v>1276</c:v>
                </c:pt>
                <c:pt idx="45">
                  <c:v>904</c:v>
                </c:pt>
                <c:pt idx="46">
                  <c:v>423.5</c:v>
                </c:pt>
                <c:pt idx="47">
                  <c:v>423.5</c:v>
                </c:pt>
                <c:pt idx="48">
                  <c:v>1276.27</c:v>
                </c:pt>
                <c:pt idx="49">
                  <c:v>1276.27</c:v>
                </c:pt>
                <c:pt idx="50">
                  <c:v>1276.27</c:v>
                </c:pt>
                <c:pt idx="51">
                  <c:v>753.96</c:v>
                </c:pt>
                <c:pt idx="52">
                  <c:v>903.8</c:v>
                </c:pt>
                <c:pt idx="53">
                  <c:v>903.8</c:v>
                </c:pt>
                <c:pt idx="54">
                  <c:v>1275.67</c:v>
                </c:pt>
                <c:pt idx="55">
                  <c:v>968.73</c:v>
                </c:pt>
                <c:pt idx="56">
                  <c:v>942.44</c:v>
                </c:pt>
                <c:pt idx="57">
                  <c:v>968.73</c:v>
                </c:pt>
                <c:pt idx="58">
                  <c:v>1275.67</c:v>
                </c:pt>
                <c:pt idx="59">
                  <c:v>753.96</c:v>
                </c:pt>
                <c:pt idx="60">
                  <c:v>1275.67</c:v>
                </c:pt>
                <c:pt idx="61">
                  <c:v>903.69</c:v>
                </c:pt>
                <c:pt idx="62">
                  <c:v>1275.67</c:v>
                </c:pt>
                <c:pt idx="63">
                  <c:v>1275.67</c:v>
                </c:pt>
                <c:pt idx="64">
                  <c:v>1275.67</c:v>
                </c:pt>
                <c:pt idx="65">
                  <c:v>1275.67</c:v>
                </c:pt>
                <c:pt idx="66">
                  <c:v>942.44</c:v>
                </c:pt>
                <c:pt idx="67">
                  <c:v>1275.67</c:v>
                </c:pt>
                <c:pt idx="68">
                  <c:v>1275.67</c:v>
                </c:pt>
                <c:pt idx="69">
                  <c:v>754.48</c:v>
                </c:pt>
                <c:pt idx="70">
                  <c:v>942.44</c:v>
                </c:pt>
                <c:pt idx="71">
                  <c:v>754.48</c:v>
                </c:pt>
                <c:pt idx="72">
                  <c:v>941.7</c:v>
                </c:pt>
                <c:pt idx="73">
                  <c:v>750.74</c:v>
                </c:pt>
                <c:pt idx="74">
                  <c:v>754.48</c:v>
                </c:pt>
                <c:pt idx="75">
                  <c:v>903.69</c:v>
                </c:pt>
                <c:pt idx="76">
                  <c:v>1516.95</c:v>
                </c:pt>
                <c:pt idx="77">
                  <c:v>942.32</c:v>
                </c:pt>
                <c:pt idx="78">
                  <c:v>1275.67</c:v>
                </c:pt>
                <c:pt idx="79">
                  <c:v>754.5</c:v>
                </c:pt>
                <c:pt idx="80">
                  <c:v>754.5</c:v>
                </c:pt>
                <c:pt idx="81">
                  <c:v>904</c:v>
                </c:pt>
                <c:pt idx="82">
                  <c:v>903.69</c:v>
                </c:pt>
                <c:pt idx="83">
                  <c:v>751</c:v>
                </c:pt>
                <c:pt idx="84">
                  <c:v>902.25</c:v>
                </c:pt>
                <c:pt idx="85">
                  <c:v>903.69</c:v>
                </c:pt>
                <c:pt idx="86">
                  <c:v>903.69</c:v>
                </c:pt>
                <c:pt idx="87">
                  <c:v>903.69</c:v>
                </c:pt>
                <c:pt idx="88">
                  <c:v>751</c:v>
                </c:pt>
                <c:pt idx="89">
                  <c:v>903.6</c:v>
                </c:pt>
                <c:pt idx="90">
                  <c:v>943.2</c:v>
                </c:pt>
                <c:pt idx="91">
                  <c:v>1275.08</c:v>
                </c:pt>
                <c:pt idx="92">
                  <c:v>1276</c:v>
                </c:pt>
                <c:pt idx="93">
                  <c:v>1276</c:v>
                </c:pt>
                <c:pt idx="94">
                  <c:v>1275.7</c:v>
                </c:pt>
                <c:pt idx="95">
                  <c:v>942.4</c:v>
                </c:pt>
                <c:pt idx="96">
                  <c:v>1047.01</c:v>
                </c:pt>
                <c:pt idx="97">
                  <c:v>1276</c:v>
                </c:pt>
                <c:pt idx="98">
                  <c:v>425.32</c:v>
                </c:pt>
                <c:pt idx="99">
                  <c:v>423.5</c:v>
                </c:pt>
                <c:pt idx="100">
                  <c:v>753.96</c:v>
                </c:pt>
                <c:pt idx="101">
                  <c:v>753.96</c:v>
                </c:pt>
                <c:pt idx="102">
                  <c:v>753.96</c:v>
                </c:pt>
                <c:pt idx="103">
                  <c:v>904</c:v>
                </c:pt>
                <c:pt idx="104">
                  <c:v>1275.67</c:v>
                </c:pt>
                <c:pt idx="105">
                  <c:v>683.8</c:v>
                </c:pt>
                <c:pt idx="106">
                  <c:v>1275.67</c:v>
                </c:pt>
                <c:pt idx="107">
                  <c:v>683.8</c:v>
                </c:pt>
                <c:pt idx="108">
                  <c:v>903.69</c:v>
                </c:pt>
                <c:pt idx="109">
                  <c:v>1276</c:v>
                </c:pt>
                <c:pt idx="110">
                  <c:v>1275.08</c:v>
                </c:pt>
                <c:pt idx="111">
                  <c:v>1275.08</c:v>
                </c:pt>
                <c:pt idx="112">
                  <c:v>1275.08</c:v>
                </c:pt>
                <c:pt idx="113">
                  <c:v>1275.08</c:v>
                </c:pt>
                <c:pt idx="114">
                  <c:v>902.25</c:v>
                </c:pt>
                <c:pt idx="115">
                  <c:v>1275.67</c:v>
                </c:pt>
                <c:pt idx="116">
                  <c:v>1275.68</c:v>
                </c:pt>
                <c:pt idx="117">
                  <c:v>903.8</c:v>
                </c:pt>
                <c:pt idx="118">
                  <c:v>1275.67</c:v>
                </c:pt>
                <c:pt idx="119">
                  <c:v>1275.67</c:v>
                </c:pt>
                <c:pt idx="120">
                  <c:v>903.68</c:v>
                </c:pt>
                <c:pt idx="121">
                  <c:v>904</c:v>
                </c:pt>
                <c:pt idx="122">
                  <c:v>754.47</c:v>
                </c:pt>
                <c:pt idx="123">
                  <c:v>903</c:v>
                </c:pt>
                <c:pt idx="124">
                  <c:v>942.44</c:v>
                </c:pt>
                <c:pt idx="125">
                  <c:v>1005.29</c:v>
                </c:pt>
                <c:pt idx="126">
                  <c:v>1275.67</c:v>
                </c:pt>
                <c:pt idx="127">
                  <c:v>1275.67</c:v>
                </c:pt>
                <c:pt idx="128">
                  <c:v>750.74</c:v>
                </c:pt>
                <c:pt idx="129">
                  <c:v>1275.67</c:v>
                </c:pt>
                <c:pt idx="130">
                  <c:v>968.73</c:v>
                </c:pt>
                <c:pt idx="131">
                  <c:v>942.44</c:v>
                </c:pt>
                <c:pt idx="132">
                  <c:v>1275.67</c:v>
                </c:pt>
                <c:pt idx="133">
                  <c:v>1275.67</c:v>
                </c:pt>
                <c:pt idx="134">
                  <c:v>903.69</c:v>
                </c:pt>
                <c:pt idx="135">
                  <c:v>1276</c:v>
                </c:pt>
                <c:pt idx="136">
                  <c:v>683.68</c:v>
                </c:pt>
                <c:pt idx="137">
                  <c:v>903.69</c:v>
                </c:pt>
                <c:pt idx="138">
                  <c:v>906.26</c:v>
                </c:pt>
                <c:pt idx="139">
                  <c:v>903.8</c:v>
                </c:pt>
                <c:pt idx="140">
                  <c:v>942.32</c:v>
                </c:pt>
                <c:pt idx="141">
                  <c:v>1275.67</c:v>
                </c:pt>
                <c:pt idx="142">
                  <c:v>1275.67</c:v>
                </c:pt>
                <c:pt idx="143">
                  <c:v>942.44</c:v>
                </c:pt>
                <c:pt idx="144">
                  <c:v>1275.68</c:v>
                </c:pt>
                <c:pt idx="145">
                  <c:v>1275.67</c:v>
                </c:pt>
                <c:pt idx="146">
                  <c:v>754.48</c:v>
                </c:pt>
                <c:pt idx="147">
                  <c:v>754.48</c:v>
                </c:pt>
                <c:pt idx="148">
                  <c:v>1275.67</c:v>
                </c:pt>
                <c:pt idx="149">
                  <c:v>1540.1</c:v>
                </c:pt>
                <c:pt idx="150">
                  <c:v>1275.67</c:v>
                </c:pt>
                <c:pt idx="151">
                  <c:v>904</c:v>
                </c:pt>
              </c:numCache>
            </c:numRef>
          </c:xVal>
          <c:yVal>
            <c:numRef>
              <c:f>Data!$CA$968:$CA$1119</c:f>
              <c:numCache>
                <c:formatCode>0.00</c:formatCode>
                <c:ptCount val="152"/>
                <c:pt idx="0">
                  <c:v>42.332800000000006</c:v>
                </c:pt>
                <c:pt idx="1">
                  <c:v>50.436593875</c:v>
                </c:pt>
                <c:pt idx="2">
                  <c:v>55.330032999999993</c:v>
                </c:pt>
                <c:pt idx="3">
                  <c:v>34.455379000000001</c:v>
                </c:pt>
                <c:pt idx="4">
                  <c:v>35.888485000000003</c:v>
                </c:pt>
                <c:pt idx="5">
                  <c:v>25.755312500000002</c:v>
                </c:pt>
                <c:pt idx="6">
                  <c:v>59.058300000000003</c:v>
                </c:pt>
                <c:pt idx="7">
                  <c:v>204.11927420000001</c:v>
                </c:pt>
                <c:pt idx="8">
                  <c:v>46.794399999999996</c:v>
                </c:pt>
                <c:pt idx="9">
                  <c:v>64.935207500000004</c:v>
                </c:pt>
                <c:pt idx="10">
                  <c:v>48.3224175</c:v>
                </c:pt>
                <c:pt idx="11">
                  <c:v>38.120950000000001</c:v>
                </c:pt>
                <c:pt idx="12">
                  <c:v>59.090203700000004</c:v>
                </c:pt>
                <c:pt idx="13">
                  <c:v>43.388406750000001</c:v>
                </c:pt>
                <c:pt idx="14">
                  <c:v>99.858339999999998</c:v>
                </c:pt>
                <c:pt idx="15">
                  <c:v>57.12735</c:v>
                </c:pt>
                <c:pt idx="16">
                  <c:v>65.44474249999999</c:v>
                </c:pt>
                <c:pt idx="17">
                  <c:v>15.80188835</c:v>
                </c:pt>
                <c:pt idx="18">
                  <c:v>29.248007250000004</c:v>
                </c:pt>
                <c:pt idx="19">
                  <c:v>28.417954999999999</c:v>
                </c:pt>
                <c:pt idx="20">
                  <c:v>41.660203699999997</c:v>
                </c:pt>
                <c:pt idx="21">
                  <c:v>51.950203700000003</c:v>
                </c:pt>
                <c:pt idx="22">
                  <c:v>72.367682500000001</c:v>
                </c:pt>
                <c:pt idx="23">
                  <c:v>65.395775500000013</c:v>
                </c:pt>
                <c:pt idx="24">
                  <c:v>59.758305000000007</c:v>
                </c:pt>
                <c:pt idx="25">
                  <c:v>95.007666749999999</c:v>
                </c:pt>
                <c:pt idx="26">
                  <c:v>63.999521949999995</c:v>
                </c:pt>
                <c:pt idx="27">
                  <c:v>70.997922599999995</c:v>
                </c:pt>
                <c:pt idx="28">
                  <c:v>58.522465399999994</c:v>
                </c:pt>
                <c:pt idx="29">
                  <c:v>62.106904999999998</c:v>
                </c:pt>
                <c:pt idx="30">
                  <c:v>68.757603799999998</c:v>
                </c:pt>
                <c:pt idx="31">
                  <c:v>80.796331999999992</c:v>
                </c:pt>
                <c:pt idx="32">
                  <c:v>41.306910999999999</c:v>
                </c:pt>
                <c:pt idx="33">
                  <c:v>79.318759999999997</c:v>
                </c:pt>
                <c:pt idx="34">
                  <c:v>88.94590740000001</c:v>
                </c:pt>
                <c:pt idx="35">
                  <c:v>54.107018425</c:v>
                </c:pt>
                <c:pt idx="36">
                  <c:v>56.414499999999997</c:v>
                </c:pt>
                <c:pt idx="37">
                  <c:v>79.319758500000006</c:v>
                </c:pt>
                <c:pt idx="38">
                  <c:v>44.516786750000001</c:v>
                </c:pt>
                <c:pt idx="39">
                  <c:v>44.361624750000004</c:v>
                </c:pt>
                <c:pt idx="40">
                  <c:v>73.73287950000001</c:v>
                </c:pt>
                <c:pt idx="41">
                  <c:v>115.7123</c:v>
                </c:pt>
                <c:pt idx="42">
                  <c:v>91.600157499999995</c:v>
                </c:pt>
                <c:pt idx="43">
                  <c:v>44.879804999999998</c:v>
                </c:pt>
                <c:pt idx="44">
                  <c:v>123.98615000000001</c:v>
                </c:pt>
                <c:pt idx="45">
                  <c:v>55.852060000000002</c:v>
                </c:pt>
                <c:pt idx="46">
                  <c:v>27.779374999999998</c:v>
                </c:pt>
                <c:pt idx="47">
                  <c:v>27.779374999999998</c:v>
                </c:pt>
                <c:pt idx="48">
                  <c:v>42.968340425000008</c:v>
                </c:pt>
                <c:pt idx="49">
                  <c:v>42.968340425000008</c:v>
                </c:pt>
                <c:pt idx="50">
                  <c:v>42.968340425000008</c:v>
                </c:pt>
                <c:pt idx="51">
                  <c:v>46.665044999999999</c:v>
                </c:pt>
                <c:pt idx="52">
                  <c:v>40.276173999999997</c:v>
                </c:pt>
                <c:pt idx="53">
                  <c:v>40.276173999999997</c:v>
                </c:pt>
                <c:pt idx="54">
                  <c:v>82.029093950000004</c:v>
                </c:pt>
                <c:pt idx="55">
                  <c:v>59.830122500000002</c:v>
                </c:pt>
                <c:pt idx="56">
                  <c:v>60.049719899999992</c:v>
                </c:pt>
                <c:pt idx="57">
                  <c:v>65.248884500000003</c:v>
                </c:pt>
                <c:pt idx="58">
                  <c:v>84.61001985</c:v>
                </c:pt>
                <c:pt idx="59">
                  <c:v>34.709352999999993</c:v>
                </c:pt>
                <c:pt idx="60">
                  <c:v>80.380831724999993</c:v>
                </c:pt>
                <c:pt idx="61">
                  <c:v>62.089207499999993</c:v>
                </c:pt>
                <c:pt idx="62">
                  <c:v>76.172834874999992</c:v>
                </c:pt>
                <c:pt idx="63">
                  <c:v>78.726727150000002</c:v>
                </c:pt>
                <c:pt idx="64">
                  <c:v>84.675270499999996</c:v>
                </c:pt>
                <c:pt idx="65">
                  <c:v>82.683920000000001</c:v>
                </c:pt>
                <c:pt idx="66">
                  <c:v>45.03834719999999</c:v>
                </c:pt>
                <c:pt idx="67">
                  <c:v>75.300157499999997</c:v>
                </c:pt>
                <c:pt idx="68">
                  <c:v>85.700157499999989</c:v>
                </c:pt>
                <c:pt idx="69">
                  <c:v>88.210047000000003</c:v>
                </c:pt>
                <c:pt idx="70">
                  <c:v>97.675016099999993</c:v>
                </c:pt>
                <c:pt idx="71">
                  <c:v>86.092574200000001</c:v>
                </c:pt>
                <c:pt idx="72">
                  <c:v>70.997811500000012</c:v>
                </c:pt>
                <c:pt idx="73">
                  <c:v>64.229771149999991</c:v>
                </c:pt>
                <c:pt idx="74">
                  <c:v>73.469389200000009</c:v>
                </c:pt>
                <c:pt idx="75">
                  <c:v>68.840036975000004</c:v>
                </c:pt>
                <c:pt idx="76">
                  <c:v>117.165971375</c:v>
                </c:pt>
                <c:pt idx="77">
                  <c:v>94.173770000000005</c:v>
                </c:pt>
                <c:pt idx="78">
                  <c:v>119.5731475</c:v>
                </c:pt>
                <c:pt idx="79">
                  <c:v>45.196424999999991</c:v>
                </c:pt>
                <c:pt idx="80">
                  <c:v>42.287828750000003</c:v>
                </c:pt>
                <c:pt idx="81">
                  <c:v>68.206860000000006</c:v>
                </c:pt>
                <c:pt idx="82">
                  <c:v>80.369904375000004</c:v>
                </c:pt>
                <c:pt idx="83">
                  <c:v>77.081912500000001</c:v>
                </c:pt>
                <c:pt idx="84">
                  <c:v>55.0390625</c:v>
                </c:pt>
                <c:pt idx="85">
                  <c:v>81.7004625</c:v>
                </c:pt>
                <c:pt idx="86">
                  <c:v>103.9004625</c:v>
                </c:pt>
                <c:pt idx="87">
                  <c:v>78.744927499999989</c:v>
                </c:pt>
                <c:pt idx="88">
                  <c:v>80.58791500000001</c:v>
                </c:pt>
                <c:pt idx="89">
                  <c:v>53.780150000000006</c:v>
                </c:pt>
                <c:pt idx="90">
                  <c:v>65.679174000000003</c:v>
                </c:pt>
                <c:pt idx="91">
                  <c:v>74.728615700000006</c:v>
                </c:pt>
                <c:pt idx="92">
                  <c:v>55.303709999999995</c:v>
                </c:pt>
                <c:pt idx="93">
                  <c:v>55.303709999999995</c:v>
                </c:pt>
                <c:pt idx="94">
                  <c:v>54.290612500000002</c:v>
                </c:pt>
                <c:pt idx="95">
                  <c:v>40.569839999999999</c:v>
                </c:pt>
                <c:pt idx="96">
                  <c:v>27.115240174999997</c:v>
                </c:pt>
                <c:pt idx="97">
                  <c:v>111.04266999999999</c:v>
                </c:pt>
                <c:pt idx="98">
                  <c:v>36.813209000000001</c:v>
                </c:pt>
                <c:pt idx="99">
                  <c:v>43.405425000000001</c:v>
                </c:pt>
                <c:pt idx="100">
                  <c:v>55.541363899999993</c:v>
                </c:pt>
                <c:pt idx="101">
                  <c:v>55.541363899999993</c:v>
                </c:pt>
                <c:pt idx="102">
                  <c:v>58.523216999999995</c:v>
                </c:pt>
                <c:pt idx="103">
                  <c:v>106.6664</c:v>
                </c:pt>
                <c:pt idx="104">
                  <c:v>130.91606867500002</c:v>
                </c:pt>
                <c:pt idx="105">
                  <c:v>61.052475000000001</c:v>
                </c:pt>
                <c:pt idx="106">
                  <c:v>120.54836082499997</c:v>
                </c:pt>
                <c:pt idx="107">
                  <c:v>90.857500000000002</c:v>
                </c:pt>
                <c:pt idx="108">
                  <c:v>111.74501999999998</c:v>
                </c:pt>
                <c:pt idx="109">
                  <c:v>65.68516000000001</c:v>
                </c:pt>
                <c:pt idx="110">
                  <c:v>64.415946999999989</c:v>
                </c:pt>
                <c:pt idx="111">
                  <c:v>64.415946999999989</c:v>
                </c:pt>
                <c:pt idx="112">
                  <c:v>64.415946999999989</c:v>
                </c:pt>
                <c:pt idx="113">
                  <c:v>64.415946999999989</c:v>
                </c:pt>
                <c:pt idx="114">
                  <c:v>40.472420625000005</c:v>
                </c:pt>
                <c:pt idx="115">
                  <c:v>82.979626749999994</c:v>
                </c:pt>
                <c:pt idx="116">
                  <c:v>68.963655999999986</c:v>
                </c:pt>
                <c:pt idx="117">
                  <c:v>46.773853500000001</c:v>
                </c:pt>
                <c:pt idx="118">
                  <c:v>81.831091274999991</c:v>
                </c:pt>
                <c:pt idx="119">
                  <c:v>68.466068675000002</c:v>
                </c:pt>
                <c:pt idx="120">
                  <c:v>44.068560000000005</c:v>
                </c:pt>
                <c:pt idx="121">
                  <c:v>57.979680000000002</c:v>
                </c:pt>
                <c:pt idx="122">
                  <c:v>77.22390759999999</c:v>
                </c:pt>
                <c:pt idx="123">
                  <c:v>89.787980000000005</c:v>
                </c:pt>
                <c:pt idx="124">
                  <c:v>82.35296550000001</c:v>
                </c:pt>
                <c:pt idx="125">
                  <c:v>84.896149374999993</c:v>
                </c:pt>
                <c:pt idx="126">
                  <c:v>115.67827042499999</c:v>
                </c:pt>
                <c:pt idx="127">
                  <c:v>116.74887</c:v>
                </c:pt>
                <c:pt idx="128">
                  <c:v>76.082649950000004</c:v>
                </c:pt>
                <c:pt idx="129">
                  <c:v>67.062404450000002</c:v>
                </c:pt>
                <c:pt idx="130">
                  <c:v>61.982803750000002</c:v>
                </c:pt>
                <c:pt idx="131">
                  <c:v>63.493267599999996</c:v>
                </c:pt>
                <c:pt idx="132">
                  <c:v>77.878612500000003</c:v>
                </c:pt>
                <c:pt idx="133">
                  <c:v>70.249212074999974</c:v>
                </c:pt>
                <c:pt idx="134">
                  <c:v>52.311810000000001</c:v>
                </c:pt>
                <c:pt idx="135">
                  <c:v>163.69515000000001</c:v>
                </c:pt>
                <c:pt idx="136">
                  <c:v>58.262000000000008</c:v>
                </c:pt>
                <c:pt idx="137">
                  <c:v>72.611625000000004</c:v>
                </c:pt>
                <c:pt idx="138">
                  <c:v>74.015250000000009</c:v>
                </c:pt>
                <c:pt idx="139">
                  <c:v>92.111800000000002</c:v>
                </c:pt>
                <c:pt idx="140">
                  <c:v>83.278171999999998</c:v>
                </c:pt>
                <c:pt idx="141">
                  <c:v>131.97330499999998</c:v>
                </c:pt>
                <c:pt idx="142">
                  <c:v>86.139528475000006</c:v>
                </c:pt>
                <c:pt idx="143">
                  <c:v>64.026786599999994</c:v>
                </c:pt>
                <c:pt idx="144">
                  <c:v>83.062000000000012</c:v>
                </c:pt>
                <c:pt idx="145">
                  <c:v>88.362374999999986</c:v>
                </c:pt>
                <c:pt idx="146">
                  <c:v>60.850454600000006</c:v>
                </c:pt>
                <c:pt idx="147">
                  <c:v>60.850454600000006</c:v>
                </c:pt>
                <c:pt idx="148">
                  <c:v>82.474242550000014</c:v>
                </c:pt>
                <c:pt idx="149">
                  <c:v>99.344749999999976</c:v>
                </c:pt>
                <c:pt idx="150">
                  <c:v>50.186809999999994</c:v>
                </c:pt>
                <c:pt idx="151">
                  <c:v>177.08706000000001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708224"/>
        <c:axId val="88710528"/>
      </c:scatterChart>
      <c:valAx>
        <c:axId val="88708224"/>
        <c:scaling>
          <c:orientation val="minMax"/>
          <c:max val="2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Area</a:t>
                </a:r>
                <a:r>
                  <a:rPr lang="en-US" baseline="0"/>
                  <a:t> (sq inches)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10528"/>
        <c:crosses val="autoZero"/>
        <c:crossBetween val="midCat"/>
      </c:valAx>
      <c:valAx>
        <c:axId val="88710528"/>
        <c:scaling>
          <c:orientation val="minMax"/>
          <c:max val="12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On</a:t>
                </a:r>
                <a:r>
                  <a:rPr lang="en-US" baseline="0"/>
                  <a:t> Mode Less Total Luminance Allowance (W)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8708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754144655968639"/>
          <c:y val="0.10201616676346371"/>
          <c:w val="0.2009322169257326"/>
          <c:h val="0.2463953798989989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</xdr:row>
      <xdr:rowOff>38100</xdr:rowOff>
    </xdr:from>
    <xdr:to>
      <xdr:col>14</xdr:col>
      <xdr:colOff>628650</xdr:colOff>
      <xdr:row>26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0</xdr:row>
      <xdr:rowOff>9525</xdr:rowOff>
    </xdr:from>
    <xdr:to>
      <xdr:col>15</xdr:col>
      <xdr:colOff>38100</xdr:colOff>
      <xdr:row>28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5060/Documents/TVs/Dataset%20January%202014/Televisions_V7_Dataset_April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et"/>
      <sheetName val="OriginalData"/>
      <sheetName val="OnMode"/>
      <sheetName val="StandbyActiveLow"/>
      <sheetName val="LG Final Rule"/>
      <sheetName val="LG NOPR"/>
      <sheetName val="Luminance"/>
      <sheetName val="SonyStanby"/>
      <sheetName val="LG4K"/>
      <sheetName val="LG2K"/>
      <sheetName val="AllVariables"/>
      <sheetName val="ABCInterpDiff"/>
      <sheetName val="SmartTV"/>
      <sheetName val="WiFi"/>
      <sheetName val="WiFiEnabled"/>
      <sheetName val="UHDABC"/>
      <sheetName val="HDONNLYABC"/>
      <sheetName val="REGDATASET"/>
      <sheetName val="Passive"/>
      <sheetName val="active"/>
      <sheetName val="OtherUHDData"/>
      <sheetName val="Sheet1"/>
      <sheetName val="Sheet2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1</v>
          </cell>
        </row>
        <row r="15">
          <cell r="C15">
            <v>1</v>
          </cell>
        </row>
        <row r="16">
          <cell r="C16">
            <v>1</v>
          </cell>
        </row>
        <row r="17">
          <cell r="C17">
            <v>1</v>
          </cell>
        </row>
        <row r="18">
          <cell r="C18">
            <v>1</v>
          </cell>
        </row>
        <row r="19">
          <cell r="C19">
            <v>1</v>
          </cell>
        </row>
        <row r="20">
          <cell r="C20">
            <v>1</v>
          </cell>
        </row>
        <row r="21">
          <cell r="C21">
            <v>1</v>
          </cell>
        </row>
        <row r="22">
          <cell r="C22">
            <v>1</v>
          </cell>
        </row>
        <row r="23">
          <cell r="C23">
            <v>1</v>
          </cell>
        </row>
        <row r="24">
          <cell r="C24">
            <v>1</v>
          </cell>
        </row>
        <row r="25">
          <cell r="C25">
            <v>1</v>
          </cell>
        </row>
        <row r="26">
          <cell r="C26">
            <v>1</v>
          </cell>
        </row>
        <row r="27">
          <cell r="C27">
            <v>1</v>
          </cell>
        </row>
        <row r="28">
          <cell r="C28">
            <v>1</v>
          </cell>
        </row>
        <row r="29">
          <cell r="C29">
            <v>1</v>
          </cell>
        </row>
        <row r="30">
          <cell r="C30">
            <v>1</v>
          </cell>
        </row>
        <row r="31">
          <cell r="C31">
            <v>1</v>
          </cell>
        </row>
        <row r="32">
          <cell r="C32">
            <v>1</v>
          </cell>
        </row>
        <row r="33">
          <cell r="C33">
            <v>1</v>
          </cell>
        </row>
        <row r="34">
          <cell r="C34">
            <v>1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1</v>
          </cell>
        </row>
        <row r="38">
          <cell r="C38">
            <v>1</v>
          </cell>
        </row>
        <row r="39">
          <cell r="C39">
            <v>1</v>
          </cell>
        </row>
        <row r="40">
          <cell r="C40">
            <v>1</v>
          </cell>
        </row>
        <row r="41">
          <cell r="C41">
            <v>1</v>
          </cell>
        </row>
        <row r="42">
          <cell r="C42">
            <v>1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  <row r="69">
          <cell r="C69">
            <v>1</v>
          </cell>
        </row>
        <row r="70">
          <cell r="C70">
            <v>1</v>
          </cell>
        </row>
        <row r="71">
          <cell r="C71">
            <v>1</v>
          </cell>
        </row>
        <row r="72">
          <cell r="C72">
            <v>1</v>
          </cell>
        </row>
        <row r="73">
          <cell r="C73">
            <v>1</v>
          </cell>
        </row>
        <row r="74">
          <cell r="C74">
            <v>1</v>
          </cell>
        </row>
        <row r="75">
          <cell r="C75">
            <v>1</v>
          </cell>
        </row>
        <row r="76">
          <cell r="C76">
            <v>1</v>
          </cell>
        </row>
        <row r="77">
          <cell r="C77">
            <v>1</v>
          </cell>
        </row>
        <row r="78">
          <cell r="C78">
            <v>1</v>
          </cell>
        </row>
        <row r="79">
          <cell r="C79">
            <v>1</v>
          </cell>
        </row>
        <row r="80">
          <cell r="C80">
            <v>1</v>
          </cell>
        </row>
        <row r="81">
          <cell r="C81">
            <v>1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  <row r="88">
          <cell r="C88">
            <v>1</v>
          </cell>
        </row>
        <row r="89">
          <cell r="C89">
            <v>1</v>
          </cell>
        </row>
        <row r="90">
          <cell r="C90">
            <v>1</v>
          </cell>
        </row>
        <row r="91">
          <cell r="C91">
            <v>1</v>
          </cell>
        </row>
        <row r="92">
          <cell r="C92">
            <v>1</v>
          </cell>
        </row>
        <row r="93">
          <cell r="C93">
            <v>1</v>
          </cell>
        </row>
        <row r="94">
          <cell r="C94">
            <v>1</v>
          </cell>
        </row>
        <row r="95">
          <cell r="C95">
            <v>1</v>
          </cell>
        </row>
        <row r="96">
          <cell r="C96">
            <v>1</v>
          </cell>
        </row>
        <row r="97">
          <cell r="C97">
            <v>1</v>
          </cell>
        </row>
        <row r="98">
          <cell r="C98">
            <v>1</v>
          </cell>
        </row>
        <row r="99">
          <cell r="C99">
            <v>1</v>
          </cell>
        </row>
        <row r="100">
          <cell r="C100">
            <v>1</v>
          </cell>
        </row>
        <row r="101">
          <cell r="C101">
            <v>1</v>
          </cell>
        </row>
        <row r="102">
          <cell r="C102">
            <v>1</v>
          </cell>
        </row>
        <row r="103">
          <cell r="C103">
            <v>1</v>
          </cell>
        </row>
        <row r="104">
          <cell r="C104">
            <v>1</v>
          </cell>
        </row>
        <row r="105">
          <cell r="C105">
            <v>1</v>
          </cell>
        </row>
        <row r="106">
          <cell r="C106">
            <v>1</v>
          </cell>
        </row>
        <row r="107">
          <cell r="C107">
            <v>1</v>
          </cell>
        </row>
        <row r="108">
          <cell r="C108">
            <v>1</v>
          </cell>
        </row>
        <row r="109">
          <cell r="C109">
            <v>1</v>
          </cell>
        </row>
        <row r="110">
          <cell r="C110">
            <v>1</v>
          </cell>
        </row>
        <row r="111">
          <cell r="C111">
            <v>1</v>
          </cell>
        </row>
        <row r="112">
          <cell r="C112">
            <v>1</v>
          </cell>
        </row>
        <row r="113">
          <cell r="C113">
            <v>1</v>
          </cell>
        </row>
        <row r="114">
          <cell r="C114">
            <v>1</v>
          </cell>
        </row>
        <row r="115">
          <cell r="C115">
            <v>1</v>
          </cell>
        </row>
        <row r="116">
          <cell r="C116">
            <v>1</v>
          </cell>
        </row>
        <row r="117">
          <cell r="C117">
            <v>1</v>
          </cell>
        </row>
        <row r="118">
          <cell r="C118">
            <v>1</v>
          </cell>
        </row>
        <row r="119">
          <cell r="C119">
            <v>1</v>
          </cell>
        </row>
        <row r="120">
          <cell r="C120">
            <v>1</v>
          </cell>
        </row>
        <row r="121">
          <cell r="C121">
            <v>1</v>
          </cell>
        </row>
        <row r="122">
          <cell r="C122">
            <v>1</v>
          </cell>
        </row>
        <row r="123">
          <cell r="C123">
            <v>1</v>
          </cell>
        </row>
        <row r="124">
          <cell r="C124">
            <v>1</v>
          </cell>
        </row>
        <row r="125">
          <cell r="C125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2">
          <cell r="C132">
            <v>1</v>
          </cell>
        </row>
        <row r="133">
          <cell r="C133">
            <v>1</v>
          </cell>
        </row>
        <row r="134">
          <cell r="C134">
            <v>1</v>
          </cell>
        </row>
        <row r="135">
          <cell r="C135">
            <v>1</v>
          </cell>
        </row>
        <row r="136">
          <cell r="C136">
            <v>1</v>
          </cell>
        </row>
        <row r="137">
          <cell r="C137">
            <v>1</v>
          </cell>
        </row>
        <row r="138">
          <cell r="C138">
            <v>1</v>
          </cell>
        </row>
        <row r="139">
          <cell r="C139">
            <v>1</v>
          </cell>
        </row>
        <row r="140">
          <cell r="C140">
            <v>1</v>
          </cell>
        </row>
        <row r="141">
          <cell r="C141">
            <v>1</v>
          </cell>
        </row>
        <row r="142">
          <cell r="C142">
            <v>1</v>
          </cell>
        </row>
        <row r="143">
          <cell r="C143">
            <v>1</v>
          </cell>
        </row>
        <row r="144">
          <cell r="C144">
            <v>1</v>
          </cell>
        </row>
        <row r="145">
          <cell r="C145">
            <v>1</v>
          </cell>
        </row>
        <row r="146">
          <cell r="C146">
            <v>1</v>
          </cell>
        </row>
        <row r="147">
          <cell r="C147">
            <v>1</v>
          </cell>
        </row>
        <row r="148">
          <cell r="C148">
            <v>1</v>
          </cell>
        </row>
        <row r="149">
          <cell r="C149">
            <v>1</v>
          </cell>
        </row>
        <row r="150">
          <cell r="C150">
            <v>1</v>
          </cell>
        </row>
        <row r="151">
          <cell r="C151">
            <v>1</v>
          </cell>
        </row>
        <row r="152">
          <cell r="C152">
            <v>1</v>
          </cell>
        </row>
        <row r="153">
          <cell r="C153">
            <v>1</v>
          </cell>
        </row>
        <row r="154">
          <cell r="C154">
            <v>1</v>
          </cell>
        </row>
        <row r="155">
          <cell r="C155">
            <v>1</v>
          </cell>
        </row>
        <row r="156">
          <cell r="C156">
            <v>1</v>
          </cell>
        </row>
        <row r="157">
          <cell r="C157">
            <v>1</v>
          </cell>
        </row>
        <row r="158">
          <cell r="C158">
            <v>1</v>
          </cell>
        </row>
        <row r="159">
          <cell r="C159">
            <v>1</v>
          </cell>
        </row>
        <row r="160">
          <cell r="C160">
            <v>1</v>
          </cell>
        </row>
        <row r="161">
          <cell r="C161">
            <v>1</v>
          </cell>
        </row>
        <row r="162">
          <cell r="C162">
            <v>1</v>
          </cell>
        </row>
        <row r="163">
          <cell r="C163">
            <v>1</v>
          </cell>
        </row>
        <row r="164">
          <cell r="C164">
            <v>1</v>
          </cell>
        </row>
        <row r="165">
          <cell r="C165">
            <v>1</v>
          </cell>
        </row>
        <row r="166">
          <cell r="C166">
            <v>1</v>
          </cell>
        </row>
        <row r="167">
          <cell r="C167">
            <v>1</v>
          </cell>
        </row>
        <row r="168">
          <cell r="C168">
            <v>1</v>
          </cell>
        </row>
        <row r="169">
          <cell r="C169">
            <v>1</v>
          </cell>
        </row>
        <row r="170">
          <cell r="C170">
            <v>1</v>
          </cell>
        </row>
        <row r="171">
          <cell r="C171">
            <v>1</v>
          </cell>
        </row>
        <row r="172">
          <cell r="C172">
            <v>1</v>
          </cell>
        </row>
        <row r="173">
          <cell r="C173">
            <v>1</v>
          </cell>
        </row>
        <row r="174">
          <cell r="C174">
            <v>1</v>
          </cell>
        </row>
        <row r="175">
          <cell r="C175">
            <v>1</v>
          </cell>
        </row>
        <row r="176">
          <cell r="C176">
            <v>1</v>
          </cell>
        </row>
        <row r="177">
          <cell r="C177">
            <v>1</v>
          </cell>
        </row>
        <row r="178">
          <cell r="C178">
            <v>1</v>
          </cell>
        </row>
        <row r="179">
          <cell r="C179">
            <v>1</v>
          </cell>
        </row>
        <row r="180">
          <cell r="C180">
            <v>1</v>
          </cell>
        </row>
        <row r="181">
          <cell r="C181">
            <v>1</v>
          </cell>
        </row>
        <row r="182">
          <cell r="C182">
            <v>1</v>
          </cell>
        </row>
        <row r="183">
          <cell r="C183">
            <v>1</v>
          </cell>
        </row>
        <row r="184">
          <cell r="C184">
            <v>1</v>
          </cell>
        </row>
        <row r="185">
          <cell r="C185">
            <v>1</v>
          </cell>
        </row>
        <row r="186">
          <cell r="C186">
            <v>1</v>
          </cell>
        </row>
        <row r="187">
          <cell r="C187">
            <v>1</v>
          </cell>
        </row>
        <row r="188">
          <cell r="C188">
            <v>1</v>
          </cell>
        </row>
        <row r="189">
          <cell r="C189">
            <v>1</v>
          </cell>
        </row>
        <row r="190">
          <cell r="C190">
            <v>1</v>
          </cell>
        </row>
        <row r="191">
          <cell r="C191">
            <v>1</v>
          </cell>
        </row>
        <row r="192">
          <cell r="C192">
            <v>1</v>
          </cell>
        </row>
        <row r="193">
          <cell r="C193">
            <v>1</v>
          </cell>
        </row>
        <row r="194">
          <cell r="C194">
            <v>1</v>
          </cell>
        </row>
        <row r="195">
          <cell r="C195">
            <v>1</v>
          </cell>
        </row>
        <row r="196">
          <cell r="C196">
            <v>1</v>
          </cell>
        </row>
        <row r="197">
          <cell r="C197">
            <v>1</v>
          </cell>
        </row>
        <row r="198">
          <cell r="C198">
            <v>1</v>
          </cell>
        </row>
        <row r="199">
          <cell r="C199">
            <v>1</v>
          </cell>
        </row>
        <row r="200">
          <cell r="C200">
            <v>1</v>
          </cell>
        </row>
        <row r="201">
          <cell r="C201">
            <v>1</v>
          </cell>
        </row>
        <row r="202">
          <cell r="C202">
            <v>1</v>
          </cell>
        </row>
        <row r="203">
          <cell r="C203">
            <v>1</v>
          </cell>
        </row>
        <row r="204">
          <cell r="C204">
            <v>1</v>
          </cell>
        </row>
        <row r="205">
          <cell r="C205">
            <v>1</v>
          </cell>
        </row>
        <row r="206">
          <cell r="C206">
            <v>1</v>
          </cell>
        </row>
        <row r="207">
          <cell r="C207">
            <v>1</v>
          </cell>
        </row>
        <row r="208">
          <cell r="C208">
            <v>1</v>
          </cell>
        </row>
        <row r="209">
          <cell r="C209">
            <v>1</v>
          </cell>
        </row>
        <row r="210">
          <cell r="C210">
            <v>1</v>
          </cell>
        </row>
        <row r="211">
          <cell r="C211">
            <v>1</v>
          </cell>
        </row>
        <row r="212">
          <cell r="C212">
            <v>1</v>
          </cell>
        </row>
        <row r="213">
          <cell r="C213">
            <v>1</v>
          </cell>
        </row>
        <row r="214">
          <cell r="C214">
            <v>1</v>
          </cell>
        </row>
        <row r="215">
          <cell r="C215">
            <v>1</v>
          </cell>
        </row>
        <row r="216">
          <cell r="C216">
            <v>1</v>
          </cell>
        </row>
        <row r="217">
          <cell r="C217">
            <v>1</v>
          </cell>
        </row>
        <row r="218">
          <cell r="C218">
            <v>1</v>
          </cell>
        </row>
        <row r="219">
          <cell r="C219">
            <v>1</v>
          </cell>
        </row>
        <row r="220">
          <cell r="C220">
            <v>1</v>
          </cell>
        </row>
        <row r="221">
          <cell r="C221">
            <v>1</v>
          </cell>
        </row>
        <row r="222">
          <cell r="C222">
            <v>1</v>
          </cell>
        </row>
        <row r="223">
          <cell r="C223">
            <v>1</v>
          </cell>
        </row>
        <row r="224">
          <cell r="C224">
            <v>1</v>
          </cell>
        </row>
        <row r="225">
          <cell r="C225">
            <v>1</v>
          </cell>
        </row>
        <row r="226">
          <cell r="C226">
            <v>1</v>
          </cell>
        </row>
        <row r="227">
          <cell r="C227">
            <v>1</v>
          </cell>
        </row>
        <row r="228">
          <cell r="C228">
            <v>1</v>
          </cell>
        </row>
        <row r="229">
          <cell r="C229">
            <v>1</v>
          </cell>
        </row>
        <row r="230">
          <cell r="C230">
            <v>1</v>
          </cell>
        </row>
        <row r="231">
          <cell r="C231">
            <v>1</v>
          </cell>
        </row>
        <row r="232">
          <cell r="C232">
            <v>1</v>
          </cell>
        </row>
        <row r="233">
          <cell r="C233">
            <v>1</v>
          </cell>
        </row>
        <row r="234">
          <cell r="C234">
            <v>1</v>
          </cell>
        </row>
        <row r="235">
          <cell r="C235">
            <v>1</v>
          </cell>
        </row>
        <row r="236">
          <cell r="C236">
            <v>1</v>
          </cell>
        </row>
        <row r="237">
          <cell r="C237">
            <v>1</v>
          </cell>
        </row>
        <row r="238">
          <cell r="C238">
            <v>1</v>
          </cell>
        </row>
        <row r="239">
          <cell r="C239">
            <v>1</v>
          </cell>
        </row>
        <row r="240">
          <cell r="C240">
            <v>1</v>
          </cell>
        </row>
        <row r="241">
          <cell r="C241">
            <v>1</v>
          </cell>
        </row>
        <row r="242">
          <cell r="C242">
            <v>1</v>
          </cell>
        </row>
        <row r="243">
          <cell r="C243">
            <v>1</v>
          </cell>
        </row>
        <row r="244">
          <cell r="C244">
            <v>1</v>
          </cell>
        </row>
        <row r="245">
          <cell r="C245">
            <v>1</v>
          </cell>
        </row>
        <row r="246">
          <cell r="C246">
            <v>1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1</v>
          </cell>
        </row>
        <row r="250">
          <cell r="C250">
            <v>1</v>
          </cell>
        </row>
        <row r="251">
          <cell r="C251">
            <v>1</v>
          </cell>
        </row>
        <row r="252">
          <cell r="C252">
            <v>1</v>
          </cell>
        </row>
        <row r="253">
          <cell r="C253">
            <v>1</v>
          </cell>
        </row>
        <row r="254">
          <cell r="C254">
            <v>1</v>
          </cell>
        </row>
        <row r="255">
          <cell r="C255">
            <v>1</v>
          </cell>
        </row>
        <row r="256">
          <cell r="C256">
            <v>1</v>
          </cell>
        </row>
        <row r="257">
          <cell r="C257">
            <v>1</v>
          </cell>
        </row>
        <row r="258">
          <cell r="C258">
            <v>1</v>
          </cell>
        </row>
        <row r="259">
          <cell r="C259">
            <v>1</v>
          </cell>
        </row>
        <row r="260">
          <cell r="C260">
            <v>1</v>
          </cell>
        </row>
        <row r="261">
          <cell r="C261">
            <v>1</v>
          </cell>
        </row>
        <row r="262">
          <cell r="C262">
            <v>1</v>
          </cell>
        </row>
        <row r="263">
          <cell r="C263">
            <v>1</v>
          </cell>
        </row>
        <row r="264">
          <cell r="C264">
            <v>1</v>
          </cell>
        </row>
        <row r="265">
          <cell r="C265">
            <v>1</v>
          </cell>
        </row>
        <row r="266">
          <cell r="C266">
            <v>1</v>
          </cell>
        </row>
        <row r="267">
          <cell r="C267">
            <v>1</v>
          </cell>
        </row>
        <row r="268">
          <cell r="C268">
            <v>1</v>
          </cell>
        </row>
        <row r="269">
          <cell r="C269">
            <v>1</v>
          </cell>
        </row>
        <row r="270">
          <cell r="C270">
            <v>1</v>
          </cell>
        </row>
        <row r="271">
          <cell r="C271">
            <v>1</v>
          </cell>
        </row>
        <row r="272">
          <cell r="C272">
            <v>1</v>
          </cell>
        </row>
        <row r="273">
          <cell r="C273">
            <v>1</v>
          </cell>
        </row>
        <row r="274">
          <cell r="C274">
            <v>1</v>
          </cell>
        </row>
        <row r="275">
          <cell r="C275">
            <v>1</v>
          </cell>
        </row>
        <row r="276">
          <cell r="C276">
            <v>1</v>
          </cell>
        </row>
        <row r="277">
          <cell r="C277">
            <v>1</v>
          </cell>
        </row>
        <row r="278">
          <cell r="C278">
            <v>1</v>
          </cell>
        </row>
        <row r="279">
          <cell r="C279">
            <v>1</v>
          </cell>
        </row>
        <row r="280">
          <cell r="C280">
            <v>1</v>
          </cell>
        </row>
        <row r="281">
          <cell r="C281">
            <v>1</v>
          </cell>
        </row>
        <row r="282">
          <cell r="C282">
            <v>1</v>
          </cell>
        </row>
        <row r="283">
          <cell r="C283">
            <v>1</v>
          </cell>
        </row>
        <row r="284">
          <cell r="C284">
            <v>1</v>
          </cell>
        </row>
        <row r="285">
          <cell r="C285">
            <v>1</v>
          </cell>
        </row>
        <row r="286">
          <cell r="C286">
            <v>1</v>
          </cell>
        </row>
        <row r="287">
          <cell r="C287">
            <v>1</v>
          </cell>
        </row>
        <row r="288">
          <cell r="C288">
            <v>1</v>
          </cell>
        </row>
        <row r="289">
          <cell r="C289">
            <v>1</v>
          </cell>
        </row>
        <row r="290">
          <cell r="C290">
            <v>1</v>
          </cell>
        </row>
        <row r="291">
          <cell r="C291">
            <v>1</v>
          </cell>
        </row>
        <row r="292">
          <cell r="C292">
            <v>1</v>
          </cell>
        </row>
        <row r="293">
          <cell r="C293">
            <v>1</v>
          </cell>
        </row>
        <row r="294">
          <cell r="C294">
            <v>1</v>
          </cell>
        </row>
        <row r="295">
          <cell r="C295">
            <v>1</v>
          </cell>
        </row>
        <row r="296">
          <cell r="C296">
            <v>1</v>
          </cell>
        </row>
        <row r="297">
          <cell r="C297">
            <v>1</v>
          </cell>
        </row>
        <row r="298">
          <cell r="C298">
            <v>1</v>
          </cell>
        </row>
        <row r="299">
          <cell r="C299">
            <v>1</v>
          </cell>
        </row>
        <row r="300">
          <cell r="C300">
            <v>1</v>
          </cell>
        </row>
        <row r="301">
          <cell r="C301">
            <v>1</v>
          </cell>
        </row>
        <row r="302">
          <cell r="C302">
            <v>1</v>
          </cell>
        </row>
        <row r="303">
          <cell r="C303">
            <v>1</v>
          </cell>
        </row>
        <row r="304">
          <cell r="C304">
            <v>1</v>
          </cell>
        </row>
        <row r="305">
          <cell r="C305">
            <v>1</v>
          </cell>
        </row>
        <row r="306">
          <cell r="C306">
            <v>1</v>
          </cell>
        </row>
        <row r="307">
          <cell r="C307">
            <v>1</v>
          </cell>
        </row>
        <row r="308">
          <cell r="C308">
            <v>1</v>
          </cell>
        </row>
        <row r="309">
          <cell r="C309">
            <v>1</v>
          </cell>
        </row>
        <row r="310">
          <cell r="C310">
            <v>1</v>
          </cell>
        </row>
        <row r="311">
          <cell r="C311">
            <v>1</v>
          </cell>
        </row>
        <row r="312">
          <cell r="C312">
            <v>1</v>
          </cell>
        </row>
        <row r="313">
          <cell r="C313">
            <v>1</v>
          </cell>
        </row>
        <row r="314">
          <cell r="C314">
            <v>1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1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1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1</v>
          </cell>
        </row>
        <row r="330">
          <cell r="C330">
            <v>1</v>
          </cell>
        </row>
        <row r="331">
          <cell r="C331">
            <v>1</v>
          </cell>
        </row>
        <row r="332">
          <cell r="C332">
            <v>1</v>
          </cell>
        </row>
        <row r="333">
          <cell r="C333">
            <v>1</v>
          </cell>
        </row>
        <row r="334">
          <cell r="C334">
            <v>1</v>
          </cell>
        </row>
        <row r="335">
          <cell r="C335">
            <v>1</v>
          </cell>
        </row>
        <row r="336">
          <cell r="C336">
            <v>1</v>
          </cell>
        </row>
        <row r="337">
          <cell r="C337">
            <v>1</v>
          </cell>
        </row>
        <row r="338">
          <cell r="C338">
            <v>1</v>
          </cell>
        </row>
        <row r="339">
          <cell r="C339">
            <v>1</v>
          </cell>
        </row>
        <row r="340">
          <cell r="C340">
            <v>1</v>
          </cell>
        </row>
        <row r="341">
          <cell r="C341">
            <v>1</v>
          </cell>
        </row>
        <row r="342">
          <cell r="C342">
            <v>1</v>
          </cell>
        </row>
        <row r="343">
          <cell r="C343">
            <v>1</v>
          </cell>
        </row>
        <row r="344">
          <cell r="C344">
            <v>1</v>
          </cell>
        </row>
        <row r="345">
          <cell r="C345">
            <v>1</v>
          </cell>
        </row>
        <row r="346">
          <cell r="C346">
            <v>1</v>
          </cell>
        </row>
        <row r="347">
          <cell r="C347">
            <v>1</v>
          </cell>
        </row>
        <row r="348">
          <cell r="C348">
            <v>1</v>
          </cell>
        </row>
        <row r="349">
          <cell r="C349">
            <v>1</v>
          </cell>
        </row>
        <row r="350">
          <cell r="C350">
            <v>1</v>
          </cell>
        </row>
        <row r="351">
          <cell r="C351">
            <v>1</v>
          </cell>
        </row>
        <row r="352">
          <cell r="C352">
            <v>1</v>
          </cell>
        </row>
        <row r="353">
          <cell r="C353">
            <v>1</v>
          </cell>
        </row>
        <row r="354">
          <cell r="C354">
            <v>1</v>
          </cell>
        </row>
        <row r="355">
          <cell r="C355">
            <v>1</v>
          </cell>
        </row>
        <row r="356">
          <cell r="C356">
            <v>1</v>
          </cell>
        </row>
        <row r="357">
          <cell r="C357">
            <v>1</v>
          </cell>
        </row>
        <row r="358">
          <cell r="C358">
            <v>1</v>
          </cell>
        </row>
        <row r="359">
          <cell r="C359">
            <v>1</v>
          </cell>
        </row>
        <row r="360">
          <cell r="C360">
            <v>1</v>
          </cell>
        </row>
        <row r="361">
          <cell r="C361">
            <v>1</v>
          </cell>
        </row>
        <row r="362">
          <cell r="C362">
            <v>1</v>
          </cell>
        </row>
        <row r="363">
          <cell r="C363">
            <v>1</v>
          </cell>
        </row>
        <row r="364">
          <cell r="C364">
            <v>1</v>
          </cell>
        </row>
        <row r="365">
          <cell r="C365">
            <v>1</v>
          </cell>
        </row>
        <row r="366">
          <cell r="C366">
            <v>1</v>
          </cell>
        </row>
        <row r="367">
          <cell r="C367">
            <v>1</v>
          </cell>
        </row>
        <row r="368">
          <cell r="C368">
            <v>1</v>
          </cell>
        </row>
        <row r="369">
          <cell r="C369">
            <v>1</v>
          </cell>
        </row>
        <row r="370">
          <cell r="C370">
            <v>1</v>
          </cell>
        </row>
        <row r="371">
          <cell r="C371">
            <v>1</v>
          </cell>
        </row>
        <row r="372">
          <cell r="C372">
            <v>1</v>
          </cell>
        </row>
        <row r="373">
          <cell r="C373">
            <v>1</v>
          </cell>
        </row>
        <row r="374">
          <cell r="C374">
            <v>1</v>
          </cell>
        </row>
        <row r="375">
          <cell r="C375">
            <v>1</v>
          </cell>
        </row>
        <row r="376">
          <cell r="C376">
            <v>1</v>
          </cell>
        </row>
        <row r="377">
          <cell r="C377">
            <v>1</v>
          </cell>
        </row>
        <row r="378">
          <cell r="C378">
            <v>1</v>
          </cell>
        </row>
        <row r="379">
          <cell r="C379">
            <v>1</v>
          </cell>
        </row>
        <row r="380">
          <cell r="C380">
            <v>1</v>
          </cell>
        </row>
        <row r="381">
          <cell r="C381">
            <v>1</v>
          </cell>
        </row>
        <row r="382">
          <cell r="C382">
            <v>1</v>
          </cell>
        </row>
        <row r="383">
          <cell r="C383">
            <v>1</v>
          </cell>
        </row>
        <row r="384">
          <cell r="C384">
            <v>1</v>
          </cell>
        </row>
        <row r="385">
          <cell r="C385">
            <v>1</v>
          </cell>
        </row>
        <row r="386">
          <cell r="C386">
            <v>1</v>
          </cell>
        </row>
        <row r="387">
          <cell r="C387">
            <v>1</v>
          </cell>
        </row>
        <row r="388">
          <cell r="C388">
            <v>1</v>
          </cell>
        </row>
        <row r="389">
          <cell r="C389">
            <v>1</v>
          </cell>
        </row>
        <row r="390">
          <cell r="C390">
            <v>1</v>
          </cell>
        </row>
        <row r="391">
          <cell r="C391">
            <v>1</v>
          </cell>
        </row>
        <row r="392">
          <cell r="C392">
            <v>1</v>
          </cell>
        </row>
        <row r="393">
          <cell r="C393">
            <v>1</v>
          </cell>
        </row>
        <row r="394">
          <cell r="C394">
            <v>1</v>
          </cell>
        </row>
        <row r="395">
          <cell r="C395">
            <v>1</v>
          </cell>
        </row>
        <row r="396">
          <cell r="C396">
            <v>1</v>
          </cell>
        </row>
        <row r="397">
          <cell r="C397">
            <v>1</v>
          </cell>
        </row>
        <row r="398">
          <cell r="C398">
            <v>1</v>
          </cell>
        </row>
        <row r="399">
          <cell r="C399">
            <v>1</v>
          </cell>
        </row>
        <row r="400">
          <cell r="C400">
            <v>1</v>
          </cell>
        </row>
        <row r="401">
          <cell r="C401">
            <v>1</v>
          </cell>
        </row>
        <row r="402">
          <cell r="C402">
            <v>1</v>
          </cell>
        </row>
        <row r="403">
          <cell r="C403">
            <v>1</v>
          </cell>
        </row>
        <row r="404">
          <cell r="C404">
            <v>1</v>
          </cell>
        </row>
        <row r="405">
          <cell r="C405">
            <v>1</v>
          </cell>
        </row>
        <row r="406">
          <cell r="C406">
            <v>1</v>
          </cell>
        </row>
        <row r="407">
          <cell r="C407">
            <v>1</v>
          </cell>
        </row>
        <row r="408">
          <cell r="C408">
            <v>1</v>
          </cell>
        </row>
        <row r="409">
          <cell r="C409">
            <v>1</v>
          </cell>
        </row>
        <row r="410">
          <cell r="C410">
            <v>1</v>
          </cell>
        </row>
        <row r="411">
          <cell r="C411">
            <v>1</v>
          </cell>
        </row>
        <row r="412">
          <cell r="C412">
            <v>1</v>
          </cell>
        </row>
        <row r="413">
          <cell r="C413">
            <v>1</v>
          </cell>
        </row>
        <row r="414">
          <cell r="C414">
            <v>1</v>
          </cell>
        </row>
        <row r="415">
          <cell r="C415">
            <v>1</v>
          </cell>
        </row>
        <row r="416">
          <cell r="C416">
            <v>1</v>
          </cell>
        </row>
        <row r="417">
          <cell r="C417">
            <v>1</v>
          </cell>
        </row>
        <row r="418">
          <cell r="C418">
            <v>1</v>
          </cell>
        </row>
        <row r="419">
          <cell r="C419">
            <v>1</v>
          </cell>
        </row>
        <row r="420">
          <cell r="C420">
            <v>1</v>
          </cell>
        </row>
        <row r="421">
          <cell r="C421">
            <v>1</v>
          </cell>
        </row>
        <row r="422">
          <cell r="C422">
            <v>1</v>
          </cell>
        </row>
        <row r="423">
          <cell r="C423">
            <v>1</v>
          </cell>
        </row>
        <row r="424">
          <cell r="C424">
            <v>1</v>
          </cell>
        </row>
        <row r="425">
          <cell r="C425">
            <v>1</v>
          </cell>
        </row>
        <row r="426">
          <cell r="C426">
            <v>1</v>
          </cell>
        </row>
        <row r="427">
          <cell r="C427">
            <v>1</v>
          </cell>
        </row>
        <row r="428">
          <cell r="C428">
            <v>1</v>
          </cell>
        </row>
        <row r="429">
          <cell r="C429">
            <v>1</v>
          </cell>
        </row>
        <row r="430">
          <cell r="C430">
            <v>1</v>
          </cell>
        </row>
        <row r="431">
          <cell r="C431">
            <v>1</v>
          </cell>
        </row>
        <row r="432">
          <cell r="C432">
            <v>1</v>
          </cell>
        </row>
        <row r="433">
          <cell r="C433">
            <v>1</v>
          </cell>
        </row>
        <row r="434">
          <cell r="C434">
            <v>1</v>
          </cell>
        </row>
        <row r="435">
          <cell r="C435">
            <v>1</v>
          </cell>
        </row>
        <row r="436">
          <cell r="C436">
            <v>1</v>
          </cell>
        </row>
        <row r="437">
          <cell r="C437">
            <v>1</v>
          </cell>
        </row>
        <row r="438">
          <cell r="C438">
            <v>1</v>
          </cell>
        </row>
        <row r="439">
          <cell r="C439">
            <v>1</v>
          </cell>
        </row>
        <row r="440">
          <cell r="C440">
            <v>1</v>
          </cell>
        </row>
        <row r="441">
          <cell r="C441">
            <v>1</v>
          </cell>
        </row>
        <row r="442">
          <cell r="C442">
            <v>1</v>
          </cell>
        </row>
        <row r="443">
          <cell r="C443">
            <v>1</v>
          </cell>
        </row>
        <row r="444">
          <cell r="C444">
            <v>1</v>
          </cell>
        </row>
        <row r="445">
          <cell r="C445">
            <v>1</v>
          </cell>
        </row>
        <row r="446">
          <cell r="C446">
            <v>1</v>
          </cell>
        </row>
        <row r="447">
          <cell r="C447">
            <v>1</v>
          </cell>
        </row>
        <row r="448">
          <cell r="C448">
            <v>1</v>
          </cell>
        </row>
        <row r="449">
          <cell r="C449">
            <v>1</v>
          </cell>
        </row>
        <row r="450">
          <cell r="C450">
            <v>1</v>
          </cell>
        </row>
        <row r="451">
          <cell r="C451">
            <v>1</v>
          </cell>
        </row>
        <row r="452">
          <cell r="C452">
            <v>1</v>
          </cell>
        </row>
        <row r="453">
          <cell r="C453">
            <v>1</v>
          </cell>
        </row>
        <row r="454">
          <cell r="C454">
            <v>1</v>
          </cell>
        </row>
        <row r="455">
          <cell r="C455">
            <v>1</v>
          </cell>
        </row>
        <row r="456">
          <cell r="C456">
            <v>1</v>
          </cell>
        </row>
        <row r="457">
          <cell r="C457">
            <v>1</v>
          </cell>
        </row>
        <row r="458">
          <cell r="C458">
            <v>1</v>
          </cell>
        </row>
        <row r="459">
          <cell r="C459">
            <v>1</v>
          </cell>
        </row>
        <row r="460">
          <cell r="C460">
            <v>1</v>
          </cell>
        </row>
        <row r="461">
          <cell r="C461">
            <v>1</v>
          </cell>
        </row>
        <row r="462">
          <cell r="C462">
            <v>1</v>
          </cell>
        </row>
        <row r="463">
          <cell r="C463">
            <v>1</v>
          </cell>
        </row>
        <row r="464">
          <cell r="C464">
            <v>1</v>
          </cell>
        </row>
        <row r="465">
          <cell r="C465">
            <v>1</v>
          </cell>
        </row>
        <row r="466">
          <cell r="C466">
            <v>1</v>
          </cell>
        </row>
        <row r="467">
          <cell r="C467">
            <v>1</v>
          </cell>
        </row>
        <row r="468">
          <cell r="C468">
            <v>1</v>
          </cell>
        </row>
        <row r="469">
          <cell r="C469">
            <v>1</v>
          </cell>
        </row>
        <row r="470">
          <cell r="C470">
            <v>1</v>
          </cell>
        </row>
        <row r="471">
          <cell r="C471">
            <v>1</v>
          </cell>
        </row>
        <row r="472">
          <cell r="C472">
            <v>1</v>
          </cell>
        </row>
        <row r="473">
          <cell r="C473">
            <v>1</v>
          </cell>
        </row>
        <row r="474">
          <cell r="C474">
            <v>1</v>
          </cell>
        </row>
        <row r="475">
          <cell r="C475">
            <v>1</v>
          </cell>
        </row>
        <row r="476">
          <cell r="C476">
            <v>1</v>
          </cell>
        </row>
        <row r="477">
          <cell r="C477">
            <v>1</v>
          </cell>
        </row>
        <row r="478">
          <cell r="C478">
            <v>1</v>
          </cell>
        </row>
        <row r="479">
          <cell r="C479">
            <v>1</v>
          </cell>
        </row>
        <row r="480">
          <cell r="C480">
            <v>1</v>
          </cell>
        </row>
        <row r="481">
          <cell r="C481">
            <v>1</v>
          </cell>
        </row>
        <row r="482">
          <cell r="C482">
            <v>1</v>
          </cell>
        </row>
        <row r="483">
          <cell r="C483">
            <v>1</v>
          </cell>
        </row>
        <row r="484">
          <cell r="C484">
            <v>1</v>
          </cell>
        </row>
        <row r="485">
          <cell r="C485">
            <v>1</v>
          </cell>
        </row>
        <row r="486">
          <cell r="C486">
            <v>1</v>
          </cell>
        </row>
        <row r="487">
          <cell r="C487">
            <v>1</v>
          </cell>
        </row>
        <row r="488">
          <cell r="C488">
            <v>1</v>
          </cell>
        </row>
        <row r="489">
          <cell r="C489">
            <v>1</v>
          </cell>
        </row>
        <row r="490">
          <cell r="C490">
            <v>1</v>
          </cell>
        </row>
        <row r="491">
          <cell r="C491">
            <v>1</v>
          </cell>
        </row>
        <row r="492">
          <cell r="C492">
            <v>1</v>
          </cell>
        </row>
        <row r="493">
          <cell r="C493">
            <v>1</v>
          </cell>
        </row>
        <row r="494">
          <cell r="C494">
            <v>1</v>
          </cell>
        </row>
        <row r="495">
          <cell r="C495">
            <v>1</v>
          </cell>
        </row>
        <row r="496">
          <cell r="C496">
            <v>1</v>
          </cell>
        </row>
        <row r="497">
          <cell r="C497">
            <v>1</v>
          </cell>
        </row>
        <row r="498">
          <cell r="C498">
            <v>1</v>
          </cell>
        </row>
        <row r="499">
          <cell r="C499">
            <v>1</v>
          </cell>
        </row>
        <row r="500">
          <cell r="C500">
            <v>1</v>
          </cell>
        </row>
        <row r="501">
          <cell r="C501">
            <v>1</v>
          </cell>
        </row>
        <row r="502">
          <cell r="C502">
            <v>1</v>
          </cell>
        </row>
        <row r="503">
          <cell r="C503">
            <v>1</v>
          </cell>
        </row>
        <row r="504">
          <cell r="C504">
            <v>1</v>
          </cell>
        </row>
        <row r="505">
          <cell r="C505">
            <v>1</v>
          </cell>
        </row>
        <row r="506">
          <cell r="C506">
            <v>1</v>
          </cell>
        </row>
        <row r="507">
          <cell r="C507">
            <v>1</v>
          </cell>
        </row>
        <row r="508">
          <cell r="C508">
            <v>1</v>
          </cell>
        </row>
        <row r="509">
          <cell r="C509">
            <v>1</v>
          </cell>
        </row>
        <row r="510">
          <cell r="C510">
            <v>1</v>
          </cell>
        </row>
        <row r="511">
          <cell r="C511">
            <v>1</v>
          </cell>
        </row>
        <row r="512">
          <cell r="C512">
            <v>1</v>
          </cell>
        </row>
        <row r="513">
          <cell r="C513">
            <v>1</v>
          </cell>
        </row>
        <row r="514">
          <cell r="C514">
            <v>1</v>
          </cell>
        </row>
        <row r="515">
          <cell r="C515">
            <v>1</v>
          </cell>
        </row>
        <row r="516">
          <cell r="C516">
            <v>1</v>
          </cell>
        </row>
        <row r="517">
          <cell r="C517">
            <v>1</v>
          </cell>
        </row>
        <row r="518">
          <cell r="C518">
            <v>1</v>
          </cell>
        </row>
        <row r="519">
          <cell r="C519">
            <v>1</v>
          </cell>
        </row>
        <row r="520">
          <cell r="C520">
            <v>1</v>
          </cell>
        </row>
        <row r="521">
          <cell r="C521">
            <v>1</v>
          </cell>
        </row>
        <row r="522">
          <cell r="C522">
            <v>1</v>
          </cell>
        </row>
        <row r="523">
          <cell r="C523">
            <v>1</v>
          </cell>
        </row>
        <row r="524">
          <cell r="C524">
            <v>1</v>
          </cell>
        </row>
        <row r="525">
          <cell r="C525">
            <v>1</v>
          </cell>
        </row>
        <row r="526">
          <cell r="C526">
            <v>1</v>
          </cell>
        </row>
        <row r="527">
          <cell r="C527">
            <v>1</v>
          </cell>
        </row>
        <row r="528">
          <cell r="C528">
            <v>1</v>
          </cell>
        </row>
        <row r="529">
          <cell r="C529">
            <v>1</v>
          </cell>
        </row>
        <row r="530">
          <cell r="C530">
            <v>1</v>
          </cell>
        </row>
        <row r="531">
          <cell r="C531">
            <v>1</v>
          </cell>
        </row>
        <row r="532">
          <cell r="C532">
            <v>1</v>
          </cell>
        </row>
        <row r="533">
          <cell r="C533">
            <v>1</v>
          </cell>
        </row>
        <row r="534">
          <cell r="C534">
            <v>1</v>
          </cell>
        </row>
        <row r="535">
          <cell r="C535">
            <v>1</v>
          </cell>
        </row>
        <row r="536">
          <cell r="C536">
            <v>1</v>
          </cell>
        </row>
        <row r="537">
          <cell r="C537">
            <v>1</v>
          </cell>
        </row>
        <row r="538">
          <cell r="C538">
            <v>1</v>
          </cell>
        </row>
        <row r="539">
          <cell r="C539">
            <v>1</v>
          </cell>
        </row>
        <row r="540">
          <cell r="C540">
            <v>1</v>
          </cell>
        </row>
        <row r="541">
          <cell r="C541">
            <v>1</v>
          </cell>
        </row>
        <row r="542">
          <cell r="C542">
            <v>1</v>
          </cell>
        </row>
        <row r="543">
          <cell r="C543">
            <v>1</v>
          </cell>
        </row>
        <row r="544">
          <cell r="C544">
            <v>1</v>
          </cell>
        </row>
        <row r="545">
          <cell r="C545">
            <v>1</v>
          </cell>
        </row>
        <row r="546">
          <cell r="C546">
            <v>1</v>
          </cell>
        </row>
        <row r="547">
          <cell r="C547">
            <v>1</v>
          </cell>
        </row>
        <row r="548">
          <cell r="C548">
            <v>1</v>
          </cell>
        </row>
        <row r="549">
          <cell r="C549">
            <v>1</v>
          </cell>
        </row>
        <row r="550">
          <cell r="C550">
            <v>1</v>
          </cell>
        </row>
        <row r="551">
          <cell r="C551">
            <v>1</v>
          </cell>
        </row>
        <row r="552">
          <cell r="C552">
            <v>1</v>
          </cell>
        </row>
        <row r="553">
          <cell r="C553">
            <v>1</v>
          </cell>
        </row>
        <row r="554">
          <cell r="C554">
            <v>1</v>
          </cell>
        </row>
        <row r="555">
          <cell r="C555">
            <v>1</v>
          </cell>
        </row>
        <row r="556">
          <cell r="C556">
            <v>1</v>
          </cell>
        </row>
        <row r="557">
          <cell r="C557">
            <v>1</v>
          </cell>
        </row>
        <row r="558">
          <cell r="C558">
            <v>1</v>
          </cell>
        </row>
        <row r="559">
          <cell r="C559">
            <v>1</v>
          </cell>
        </row>
        <row r="560">
          <cell r="C560">
            <v>1</v>
          </cell>
        </row>
        <row r="561">
          <cell r="C561">
            <v>1</v>
          </cell>
        </row>
        <row r="562">
          <cell r="C562">
            <v>1</v>
          </cell>
        </row>
        <row r="563">
          <cell r="C563">
            <v>1</v>
          </cell>
        </row>
        <row r="564">
          <cell r="C564">
            <v>1</v>
          </cell>
        </row>
        <row r="565">
          <cell r="C565">
            <v>1</v>
          </cell>
        </row>
        <row r="566">
          <cell r="C566">
            <v>1</v>
          </cell>
        </row>
        <row r="567">
          <cell r="C567">
            <v>1</v>
          </cell>
        </row>
        <row r="568">
          <cell r="C568">
            <v>1</v>
          </cell>
        </row>
        <row r="569">
          <cell r="C569">
            <v>1</v>
          </cell>
        </row>
        <row r="570">
          <cell r="C570">
            <v>1</v>
          </cell>
        </row>
        <row r="571">
          <cell r="C571">
            <v>1</v>
          </cell>
        </row>
        <row r="572">
          <cell r="C572">
            <v>1</v>
          </cell>
        </row>
        <row r="573">
          <cell r="C573">
            <v>1</v>
          </cell>
        </row>
        <row r="574">
          <cell r="C574">
            <v>1</v>
          </cell>
        </row>
        <row r="575">
          <cell r="C575">
            <v>1</v>
          </cell>
        </row>
        <row r="576">
          <cell r="C576">
            <v>1</v>
          </cell>
        </row>
        <row r="577">
          <cell r="C577">
            <v>1</v>
          </cell>
        </row>
        <row r="578">
          <cell r="C578">
            <v>1</v>
          </cell>
        </row>
        <row r="579">
          <cell r="C579">
            <v>1</v>
          </cell>
        </row>
        <row r="580">
          <cell r="C580">
            <v>1</v>
          </cell>
        </row>
        <row r="581">
          <cell r="C581">
            <v>1</v>
          </cell>
        </row>
        <row r="582">
          <cell r="C582">
            <v>1</v>
          </cell>
        </row>
        <row r="583">
          <cell r="C583">
            <v>1</v>
          </cell>
        </row>
        <row r="584">
          <cell r="C584">
            <v>1</v>
          </cell>
        </row>
        <row r="585">
          <cell r="C585">
            <v>1</v>
          </cell>
        </row>
        <row r="586">
          <cell r="C586">
            <v>1</v>
          </cell>
        </row>
        <row r="587">
          <cell r="C587">
            <v>1</v>
          </cell>
        </row>
        <row r="588">
          <cell r="C588">
            <v>1</v>
          </cell>
        </row>
        <row r="589">
          <cell r="C589">
            <v>1</v>
          </cell>
        </row>
        <row r="590">
          <cell r="C590">
            <v>1</v>
          </cell>
        </row>
        <row r="591">
          <cell r="C591">
            <v>1</v>
          </cell>
        </row>
        <row r="592">
          <cell r="C592">
            <v>1</v>
          </cell>
        </row>
        <row r="593">
          <cell r="C593">
            <v>1</v>
          </cell>
        </row>
        <row r="594">
          <cell r="C594">
            <v>1</v>
          </cell>
        </row>
        <row r="595">
          <cell r="C595">
            <v>1</v>
          </cell>
        </row>
        <row r="596">
          <cell r="C596">
            <v>1</v>
          </cell>
        </row>
        <row r="597">
          <cell r="C597">
            <v>1</v>
          </cell>
        </row>
        <row r="598">
          <cell r="C598">
            <v>1</v>
          </cell>
        </row>
        <row r="599">
          <cell r="C599">
            <v>1</v>
          </cell>
        </row>
        <row r="600">
          <cell r="C600">
            <v>1</v>
          </cell>
        </row>
        <row r="601">
          <cell r="C601">
            <v>1</v>
          </cell>
        </row>
        <row r="602">
          <cell r="C602">
            <v>1</v>
          </cell>
        </row>
        <row r="603">
          <cell r="C603">
            <v>1</v>
          </cell>
        </row>
        <row r="604">
          <cell r="C604">
            <v>1</v>
          </cell>
        </row>
        <row r="605">
          <cell r="C605">
            <v>1</v>
          </cell>
        </row>
        <row r="606">
          <cell r="C606">
            <v>1</v>
          </cell>
        </row>
        <row r="607">
          <cell r="C607">
            <v>1</v>
          </cell>
        </row>
        <row r="608">
          <cell r="C608">
            <v>1</v>
          </cell>
        </row>
        <row r="609">
          <cell r="C609">
            <v>1</v>
          </cell>
        </row>
        <row r="610">
          <cell r="C610">
            <v>1</v>
          </cell>
        </row>
        <row r="611">
          <cell r="C611">
            <v>1</v>
          </cell>
        </row>
        <row r="612">
          <cell r="C612">
            <v>1</v>
          </cell>
        </row>
        <row r="613">
          <cell r="C613">
            <v>1</v>
          </cell>
        </row>
        <row r="614">
          <cell r="C614">
            <v>1</v>
          </cell>
        </row>
        <row r="615">
          <cell r="C615">
            <v>1</v>
          </cell>
        </row>
        <row r="616">
          <cell r="C616">
            <v>1</v>
          </cell>
        </row>
        <row r="617">
          <cell r="C617">
            <v>1</v>
          </cell>
        </row>
        <row r="618">
          <cell r="C618">
            <v>1</v>
          </cell>
        </row>
        <row r="619">
          <cell r="C619">
            <v>1</v>
          </cell>
        </row>
        <row r="620">
          <cell r="C620">
            <v>1</v>
          </cell>
        </row>
        <row r="621">
          <cell r="C621">
            <v>1</v>
          </cell>
        </row>
        <row r="622">
          <cell r="C622">
            <v>1</v>
          </cell>
        </row>
        <row r="623">
          <cell r="C623">
            <v>1</v>
          </cell>
        </row>
        <row r="624">
          <cell r="C624">
            <v>1</v>
          </cell>
        </row>
        <row r="625">
          <cell r="C625">
            <v>1</v>
          </cell>
        </row>
        <row r="626">
          <cell r="C626">
            <v>1</v>
          </cell>
        </row>
        <row r="627">
          <cell r="C627">
            <v>1</v>
          </cell>
        </row>
        <row r="628">
          <cell r="C628">
            <v>1</v>
          </cell>
        </row>
        <row r="629">
          <cell r="C629">
            <v>1</v>
          </cell>
        </row>
        <row r="630">
          <cell r="C630">
            <v>1</v>
          </cell>
        </row>
        <row r="631">
          <cell r="C631">
            <v>1</v>
          </cell>
        </row>
        <row r="632">
          <cell r="C632">
            <v>1</v>
          </cell>
        </row>
        <row r="633">
          <cell r="C633">
            <v>1</v>
          </cell>
        </row>
        <row r="634">
          <cell r="C634">
            <v>1</v>
          </cell>
        </row>
        <row r="635">
          <cell r="C635">
            <v>1</v>
          </cell>
        </row>
        <row r="636">
          <cell r="C636">
            <v>1</v>
          </cell>
        </row>
        <row r="637">
          <cell r="C637">
            <v>1</v>
          </cell>
        </row>
        <row r="638">
          <cell r="C638">
            <v>1</v>
          </cell>
        </row>
        <row r="639">
          <cell r="C639">
            <v>1</v>
          </cell>
        </row>
        <row r="640">
          <cell r="C640">
            <v>1</v>
          </cell>
        </row>
        <row r="641">
          <cell r="C641">
            <v>1</v>
          </cell>
        </row>
        <row r="642">
          <cell r="C642">
            <v>1</v>
          </cell>
        </row>
        <row r="643">
          <cell r="C643">
            <v>1</v>
          </cell>
        </row>
        <row r="644">
          <cell r="C644">
            <v>1</v>
          </cell>
        </row>
        <row r="645">
          <cell r="C645">
            <v>1</v>
          </cell>
        </row>
        <row r="646">
          <cell r="C646">
            <v>1</v>
          </cell>
        </row>
        <row r="647">
          <cell r="C647">
            <v>1</v>
          </cell>
        </row>
        <row r="648">
          <cell r="C648">
            <v>1</v>
          </cell>
        </row>
        <row r="649">
          <cell r="C649">
            <v>1</v>
          </cell>
        </row>
        <row r="650">
          <cell r="C650">
            <v>1</v>
          </cell>
        </row>
        <row r="651">
          <cell r="C651">
            <v>1</v>
          </cell>
        </row>
        <row r="652">
          <cell r="C652">
            <v>1</v>
          </cell>
        </row>
        <row r="653">
          <cell r="C653">
            <v>1</v>
          </cell>
        </row>
        <row r="654">
          <cell r="C654">
            <v>1</v>
          </cell>
        </row>
        <row r="655">
          <cell r="C655">
            <v>1</v>
          </cell>
        </row>
        <row r="656">
          <cell r="C656">
            <v>1</v>
          </cell>
        </row>
        <row r="657">
          <cell r="C657">
            <v>1</v>
          </cell>
        </row>
        <row r="658">
          <cell r="C658">
            <v>1</v>
          </cell>
        </row>
        <row r="659">
          <cell r="C659">
            <v>1</v>
          </cell>
        </row>
        <row r="660">
          <cell r="C660">
            <v>1</v>
          </cell>
        </row>
        <row r="661">
          <cell r="C661">
            <v>1</v>
          </cell>
        </row>
        <row r="662">
          <cell r="C662">
            <v>1</v>
          </cell>
        </row>
        <row r="663">
          <cell r="C663">
            <v>1</v>
          </cell>
        </row>
        <row r="664">
          <cell r="C664">
            <v>1</v>
          </cell>
        </row>
        <row r="665">
          <cell r="C665">
            <v>1</v>
          </cell>
        </row>
        <row r="666">
          <cell r="C666">
            <v>1</v>
          </cell>
        </row>
        <row r="667">
          <cell r="C667">
            <v>1</v>
          </cell>
        </row>
        <row r="668">
          <cell r="C668">
            <v>1</v>
          </cell>
        </row>
        <row r="669">
          <cell r="C669">
            <v>1</v>
          </cell>
        </row>
        <row r="670">
          <cell r="C670">
            <v>1</v>
          </cell>
        </row>
        <row r="671">
          <cell r="C671">
            <v>1</v>
          </cell>
        </row>
        <row r="672">
          <cell r="C672">
            <v>1</v>
          </cell>
        </row>
        <row r="673">
          <cell r="C673">
            <v>1</v>
          </cell>
        </row>
        <row r="674">
          <cell r="C674">
            <v>1</v>
          </cell>
        </row>
        <row r="675">
          <cell r="C675">
            <v>1</v>
          </cell>
        </row>
        <row r="676">
          <cell r="C676">
            <v>1</v>
          </cell>
        </row>
        <row r="677">
          <cell r="C677">
            <v>1</v>
          </cell>
        </row>
        <row r="678">
          <cell r="C678">
            <v>1</v>
          </cell>
        </row>
        <row r="679">
          <cell r="C679">
            <v>1</v>
          </cell>
        </row>
        <row r="680">
          <cell r="C680">
            <v>1</v>
          </cell>
        </row>
        <row r="681">
          <cell r="C681">
            <v>1</v>
          </cell>
        </row>
        <row r="682">
          <cell r="C682">
            <v>1</v>
          </cell>
        </row>
        <row r="683">
          <cell r="C683">
            <v>1</v>
          </cell>
        </row>
        <row r="684">
          <cell r="C684">
            <v>1</v>
          </cell>
        </row>
        <row r="685">
          <cell r="C685">
            <v>1</v>
          </cell>
        </row>
        <row r="686">
          <cell r="C686">
            <v>1</v>
          </cell>
        </row>
        <row r="687">
          <cell r="C687">
            <v>1</v>
          </cell>
        </row>
        <row r="688">
          <cell r="C688">
            <v>1</v>
          </cell>
        </row>
        <row r="689">
          <cell r="C689">
            <v>1</v>
          </cell>
        </row>
        <row r="690">
          <cell r="C690">
            <v>1</v>
          </cell>
        </row>
        <row r="691">
          <cell r="C691">
            <v>1</v>
          </cell>
        </row>
        <row r="692">
          <cell r="C692">
            <v>1</v>
          </cell>
        </row>
        <row r="693">
          <cell r="C693">
            <v>1</v>
          </cell>
        </row>
        <row r="694">
          <cell r="C694">
            <v>1</v>
          </cell>
        </row>
        <row r="695">
          <cell r="C695">
            <v>1</v>
          </cell>
        </row>
        <row r="696">
          <cell r="C696">
            <v>1</v>
          </cell>
        </row>
        <row r="697">
          <cell r="C697">
            <v>1</v>
          </cell>
        </row>
        <row r="698">
          <cell r="C698">
            <v>1</v>
          </cell>
        </row>
        <row r="699">
          <cell r="C699">
            <v>1</v>
          </cell>
        </row>
        <row r="700">
          <cell r="C700">
            <v>1</v>
          </cell>
        </row>
        <row r="701">
          <cell r="C701">
            <v>1</v>
          </cell>
        </row>
        <row r="702">
          <cell r="C702">
            <v>1</v>
          </cell>
        </row>
        <row r="703">
          <cell r="C703">
            <v>1</v>
          </cell>
        </row>
        <row r="704">
          <cell r="C704">
            <v>1</v>
          </cell>
        </row>
        <row r="705">
          <cell r="C705">
            <v>1</v>
          </cell>
        </row>
        <row r="706">
          <cell r="C706">
            <v>1</v>
          </cell>
        </row>
        <row r="707">
          <cell r="C707">
            <v>1</v>
          </cell>
        </row>
        <row r="708">
          <cell r="C708">
            <v>1</v>
          </cell>
        </row>
        <row r="709">
          <cell r="C709">
            <v>1</v>
          </cell>
        </row>
        <row r="710">
          <cell r="C710">
            <v>1</v>
          </cell>
        </row>
        <row r="711">
          <cell r="C711">
            <v>1</v>
          </cell>
        </row>
        <row r="712">
          <cell r="C712">
            <v>1</v>
          </cell>
        </row>
        <row r="713">
          <cell r="C713">
            <v>1</v>
          </cell>
        </row>
        <row r="714">
          <cell r="C714">
            <v>1</v>
          </cell>
        </row>
        <row r="715">
          <cell r="C715">
            <v>1</v>
          </cell>
        </row>
        <row r="716">
          <cell r="C716">
            <v>1</v>
          </cell>
        </row>
        <row r="717">
          <cell r="C717">
            <v>1</v>
          </cell>
        </row>
        <row r="718">
          <cell r="C718">
            <v>1</v>
          </cell>
        </row>
        <row r="719">
          <cell r="C719">
            <v>1</v>
          </cell>
        </row>
        <row r="720">
          <cell r="C720">
            <v>1</v>
          </cell>
        </row>
        <row r="721">
          <cell r="C721">
            <v>1</v>
          </cell>
        </row>
        <row r="722">
          <cell r="C722">
            <v>1</v>
          </cell>
        </row>
        <row r="723">
          <cell r="C723">
            <v>1</v>
          </cell>
        </row>
        <row r="724">
          <cell r="C724">
            <v>1</v>
          </cell>
        </row>
        <row r="725">
          <cell r="C725">
            <v>1</v>
          </cell>
        </row>
        <row r="726">
          <cell r="C726">
            <v>1</v>
          </cell>
        </row>
        <row r="727">
          <cell r="C727">
            <v>1</v>
          </cell>
        </row>
        <row r="728">
          <cell r="C728">
            <v>1</v>
          </cell>
        </row>
        <row r="729">
          <cell r="C729">
            <v>1</v>
          </cell>
        </row>
        <row r="730">
          <cell r="C730">
            <v>1</v>
          </cell>
        </row>
        <row r="731">
          <cell r="C731">
            <v>1</v>
          </cell>
        </row>
        <row r="732">
          <cell r="C732">
            <v>1</v>
          </cell>
        </row>
        <row r="733">
          <cell r="C733">
            <v>1</v>
          </cell>
        </row>
        <row r="734">
          <cell r="C734">
            <v>1</v>
          </cell>
        </row>
        <row r="735">
          <cell r="C735">
            <v>1</v>
          </cell>
        </row>
        <row r="736">
          <cell r="C736">
            <v>1</v>
          </cell>
        </row>
        <row r="737">
          <cell r="C737">
            <v>1</v>
          </cell>
        </row>
        <row r="738">
          <cell r="C738">
            <v>1</v>
          </cell>
        </row>
        <row r="739">
          <cell r="C739">
            <v>1</v>
          </cell>
        </row>
        <row r="740">
          <cell r="C740">
            <v>1</v>
          </cell>
        </row>
        <row r="741">
          <cell r="C741">
            <v>1</v>
          </cell>
        </row>
        <row r="742">
          <cell r="C742">
            <v>1</v>
          </cell>
        </row>
        <row r="743">
          <cell r="C743">
            <v>1</v>
          </cell>
        </row>
        <row r="744">
          <cell r="C744">
            <v>1</v>
          </cell>
        </row>
        <row r="745">
          <cell r="C745">
            <v>1</v>
          </cell>
        </row>
        <row r="746">
          <cell r="C746">
            <v>1</v>
          </cell>
        </row>
        <row r="747">
          <cell r="C747">
            <v>1</v>
          </cell>
        </row>
        <row r="748">
          <cell r="C748">
            <v>1</v>
          </cell>
        </row>
        <row r="749">
          <cell r="C749">
            <v>1</v>
          </cell>
        </row>
        <row r="750">
          <cell r="C750">
            <v>1</v>
          </cell>
        </row>
        <row r="751">
          <cell r="C751">
            <v>1</v>
          </cell>
        </row>
        <row r="752">
          <cell r="C752">
            <v>1</v>
          </cell>
        </row>
        <row r="753">
          <cell r="C753">
            <v>1</v>
          </cell>
        </row>
        <row r="754">
          <cell r="C754">
            <v>1</v>
          </cell>
        </row>
        <row r="755">
          <cell r="C755">
            <v>1</v>
          </cell>
        </row>
        <row r="756">
          <cell r="C756">
            <v>1</v>
          </cell>
        </row>
        <row r="757">
          <cell r="C757">
            <v>1</v>
          </cell>
        </row>
        <row r="758">
          <cell r="C758">
            <v>1</v>
          </cell>
        </row>
        <row r="759">
          <cell r="C759">
            <v>1</v>
          </cell>
        </row>
        <row r="760">
          <cell r="C760">
            <v>1</v>
          </cell>
        </row>
        <row r="761">
          <cell r="C761">
            <v>1</v>
          </cell>
        </row>
        <row r="762">
          <cell r="C762">
            <v>1</v>
          </cell>
        </row>
        <row r="763">
          <cell r="C763">
            <v>1</v>
          </cell>
        </row>
        <row r="764">
          <cell r="C764">
            <v>1</v>
          </cell>
        </row>
        <row r="765">
          <cell r="C765">
            <v>1</v>
          </cell>
        </row>
        <row r="766">
          <cell r="C766">
            <v>1</v>
          </cell>
        </row>
        <row r="767">
          <cell r="C767">
            <v>1</v>
          </cell>
        </row>
        <row r="768">
          <cell r="C768">
            <v>1</v>
          </cell>
        </row>
        <row r="769">
          <cell r="C769">
            <v>1</v>
          </cell>
        </row>
        <row r="770">
          <cell r="C770">
            <v>1</v>
          </cell>
        </row>
        <row r="771">
          <cell r="C771">
            <v>1</v>
          </cell>
        </row>
        <row r="772">
          <cell r="C772">
            <v>1</v>
          </cell>
        </row>
        <row r="773">
          <cell r="C773">
            <v>1</v>
          </cell>
        </row>
        <row r="774">
          <cell r="C774">
            <v>1</v>
          </cell>
        </row>
        <row r="775">
          <cell r="C775">
            <v>1</v>
          </cell>
        </row>
        <row r="776">
          <cell r="C776">
            <v>1</v>
          </cell>
        </row>
        <row r="777">
          <cell r="C777">
            <v>1</v>
          </cell>
        </row>
        <row r="778">
          <cell r="C778">
            <v>1</v>
          </cell>
        </row>
        <row r="779">
          <cell r="C779">
            <v>1</v>
          </cell>
        </row>
        <row r="780">
          <cell r="C780">
            <v>1</v>
          </cell>
        </row>
        <row r="781">
          <cell r="C781">
            <v>1</v>
          </cell>
        </row>
        <row r="782">
          <cell r="C782">
            <v>1</v>
          </cell>
        </row>
        <row r="783">
          <cell r="C783">
            <v>1</v>
          </cell>
        </row>
        <row r="784">
          <cell r="C784">
            <v>1</v>
          </cell>
        </row>
        <row r="785">
          <cell r="C785">
            <v>1</v>
          </cell>
        </row>
        <row r="786">
          <cell r="C786">
            <v>1</v>
          </cell>
        </row>
        <row r="787">
          <cell r="C787">
            <v>1</v>
          </cell>
        </row>
        <row r="788">
          <cell r="C788">
            <v>1</v>
          </cell>
        </row>
        <row r="789">
          <cell r="C789">
            <v>1</v>
          </cell>
        </row>
        <row r="790">
          <cell r="C790">
            <v>1</v>
          </cell>
        </row>
        <row r="791">
          <cell r="C791">
            <v>1</v>
          </cell>
        </row>
        <row r="792">
          <cell r="C792">
            <v>1</v>
          </cell>
        </row>
        <row r="793">
          <cell r="C793">
            <v>1</v>
          </cell>
        </row>
        <row r="794">
          <cell r="C794">
            <v>1</v>
          </cell>
        </row>
        <row r="795">
          <cell r="C795">
            <v>1</v>
          </cell>
        </row>
        <row r="796">
          <cell r="C796">
            <v>1</v>
          </cell>
        </row>
        <row r="797">
          <cell r="C797">
            <v>1</v>
          </cell>
        </row>
        <row r="798">
          <cell r="C798">
            <v>1</v>
          </cell>
        </row>
        <row r="799">
          <cell r="C799">
            <v>1</v>
          </cell>
        </row>
        <row r="800">
          <cell r="C800">
            <v>1</v>
          </cell>
        </row>
        <row r="801">
          <cell r="C801">
            <v>1</v>
          </cell>
        </row>
        <row r="802">
          <cell r="C802">
            <v>1</v>
          </cell>
        </row>
        <row r="803">
          <cell r="C803">
            <v>1</v>
          </cell>
        </row>
        <row r="804">
          <cell r="C804">
            <v>1</v>
          </cell>
        </row>
        <row r="805">
          <cell r="C805">
            <v>1</v>
          </cell>
        </row>
        <row r="806">
          <cell r="C806">
            <v>1</v>
          </cell>
        </row>
        <row r="807">
          <cell r="C807">
            <v>1</v>
          </cell>
        </row>
        <row r="808">
          <cell r="C808">
            <v>1</v>
          </cell>
        </row>
        <row r="809">
          <cell r="C809">
            <v>1</v>
          </cell>
        </row>
        <row r="810">
          <cell r="C810">
            <v>1</v>
          </cell>
        </row>
        <row r="811">
          <cell r="C811">
            <v>1</v>
          </cell>
        </row>
        <row r="812">
          <cell r="C812">
            <v>1</v>
          </cell>
        </row>
        <row r="813">
          <cell r="C813">
            <v>1</v>
          </cell>
        </row>
        <row r="814">
          <cell r="C814">
            <v>1</v>
          </cell>
        </row>
        <row r="815">
          <cell r="C815">
            <v>1</v>
          </cell>
        </row>
        <row r="816">
          <cell r="C816">
            <v>1</v>
          </cell>
        </row>
        <row r="817">
          <cell r="C817">
            <v>1</v>
          </cell>
        </row>
        <row r="818">
          <cell r="C818">
            <v>1</v>
          </cell>
        </row>
        <row r="819">
          <cell r="C819">
            <v>1</v>
          </cell>
        </row>
        <row r="820">
          <cell r="C820">
            <v>1</v>
          </cell>
        </row>
        <row r="821">
          <cell r="C821">
            <v>1</v>
          </cell>
        </row>
        <row r="822">
          <cell r="C822">
            <v>1</v>
          </cell>
        </row>
        <row r="823">
          <cell r="C823">
            <v>1</v>
          </cell>
        </row>
        <row r="824">
          <cell r="C824">
            <v>1</v>
          </cell>
        </row>
        <row r="825">
          <cell r="C825">
            <v>1</v>
          </cell>
        </row>
        <row r="826">
          <cell r="C826">
            <v>1</v>
          </cell>
        </row>
        <row r="827">
          <cell r="C827">
            <v>1</v>
          </cell>
        </row>
        <row r="828">
          <cell r="C828">
            <v>1</v>
          </cell>
        </row>
        <row r="829">
          <cell r="C829">
            <v>1</v>
          </cell>
        </row>
        <row r="830">
          <cell r="C830">
            <v>1</v>
          </cell>
        </row>
        <row r="831">
          <cell r="C831">
            <v>1</v>
          </cell>
        </row>
        <row r="832">
          <cell r="C832">
            <v>1</v>
          </cell>
        </row>
        <row r="833">
          <cell r="C833">
            <v>1</v>
          </cell>
        </row>
        <row r="834">
          <cell r="C834">
            <v>1</v>
          </cell>
        </row>
        <row r="835">
          <cell r="C835">
            <v>1</v>
          </cell>
        </row>
        <row r="836">
          <cell r="C836">
            <v>1</v>
          </cell>
        </row>
        <row r="837">
          <cell r="C837">
            <v>1</v>
          </cell>
        </row>
        <row r="838">
          <cell r="C838">
            <v>1</v>
          </cell>
        </row>
        <row r="839">
          <cell r="C839">
            <v>1</v>
          </cell>
        </row>
        <row r="840">
          <cell r="C840">
            <v>1</v>
          </cell>
        </row>
        <row r="841">
          <cell r="C841">
            <v>1</v>
          </cell>
        </row>
        <row r="842">
          <cell r="C842">
            <v>1</v>
          </cell>
        </row>
        <row r="843">
          <cell r="C843">
            <v>1</v>
          </cell>
        </row>
        <row r="844">
          <cell r="C844">
            <v>1</v>
          </cell>
        </row>
        <row r="845">
          <cell r="C845">
            <v>1</v>
          </cell>
        </row>
        <row r="846">
          <cell r="C846">
            <v>1</v>
          </cell>
        </row>
        <row r="847">
          <cell r="C847">
            <v>1</v>
          </cell>
        </row>
        <row r="848">
          <cell r="C848">
            <v>1</v>
          </cell>
        </row>
        <row r="849">
          <cell r="C849">
            <v>1</v>
          </cell>
        </row>
        <row r="850">
          <cell r="C850">
            <v>1</v>
          </cell>
        </row>
        <row r="851">
          <cell r="C851">
            <v>1</v>
          </cell>
        </row>
        <row r="852">
          <cell r="C852">
            <v>1</v>
          </cell>
        </row>
        <row r="853">
          <cell r="C853">
            <v>1</v>
          </cell>
        </row>
        <row r="854">
          <cell r="C854">
            <v>1</v>
          </cell>
        </row>
        <row r="855">
          <cell r="C855">
            <v>1</v>
          </cell>
        </row>
        <row r="856">
          <cell r="C856">
            <v>1</v>
          </cell>
        </row>
        <row r="857">
          <cell r="C857">
            <v>1</v>
          </cell>
        </row>
        <row r="858">
          <cell r="C858">
            <v>1</v>
          </cell>
        </row>
        <row r="859">
          <cell r="C859">
            <v>1</v>
          </cell>
        </row>
        <row r="860">
          <cell r="C860">
            <v>1</v>
          </cell>
        </row>
        <row r="861">
          <cell r="C861">
            <v>1</v>
          </cell>
        </row>
        <row r="862">
          <cell r="C862">
            <v>1</v>
          </cell>
        </row>
        <row r="863">
          <cell r="C863">
            <v>1</v>
          </cell>
        </row>
        <row r="864">
          <cell r="C864">
            <v>1</v>
          </cell>
        </row>
        <row r="865">
          <cell r="C865">
            <v>1</v>
          </cell>
        </row>
        <row r="866">
          <cell r="C866">
            <v>1</v>
          </cell>
        </row>
        <row r="867">
          <cell r="C867">
            <v>1</v>
          </cell>
        </row>
        <row r="868">
          <cell r="C868">
            <v>1</v>
          </cell>
        </row>
        <row r="869">
          <cell r="C869">
            <v>1</v>
          </cell>
        </row>
        <row r="870">
          <cell r="C870">
            <v>1</v>
          </cell>
        </row>
        <row r="871">
          <cell r="C871">
            <v>1</v>
          </cell>
        </row>
        <row r="872">
          <cell r="C872">
            <v>1</v>
          </cell>
        </row>
        <row r="873">
          <cell r="C873">
            <v>1</v>
          </cell>
        </row>
        <row r="874">
          <cell r="C874">
            <v>1</v>
          </cell>
        </row>
        <row r="875">
          <cell r="C875">
            <v>1</v>
          </cell>
        </row>
        <row r="876">
          <cell r="C876">
            <v>1</v>
          </cell>
        </row>
        <row r="877">
          <cell r="C877">
            <v>1</v>
          </cell>
        </row>
        <row r="878">
          <cell r="C878">
            <v>1</v>
          </cell>
        </row>
        <row r="879">
          <cell r="C879">
            <v>1</v>
          </cell>
        </row>
        <row r="880">
          <cell r="C880">
            <v>1</v>
          </cell>
        </row>
        <row r="881">
          <cell r="C881">
            <v>1</v>
          </cell>
        </row>
        <row r="882">
          <cell r="C882">
            <v>1</v>
          </cell>
        </row>
        <row r="883">
          <cell r="C883">
            <v>1</v>
          </cell>
        </row>
        <row r="884">
          <cell r="C884">
            <v>1</v>
          </cell>
        </row>
        <row r="885">
          <cell r="C885">
            <v>1</v>
          </cell>
        </row>
        <row r="886">
          <cell r="C886">
            <v>1</v>
          </cell>
        </row>
        <row r="887">
          <cell r="C887">
            <v>1</v>
          </cell>
        </row>
        <row r="888">
          <cell r="C888">
            <v>1</v>
          </cell>
        </row>
        <row r="889">
          <cell r="C889">
            <v>1</v>
          </cell>
        </row>
        <row r="890">
          <cell r="C890">
            <v>1</v>
          </cell>
        </row>
        <row r="891">
          <cell r="C891">
            <v>1</v>
          </cell>
        </row>
        <row r="892">
          <cell r="C892">
            <v>1</v>
          </cell>
        </row>
        <row r="893">
          <cell r="C893">
            <v>1</v>
          </cell>
        </row>
        <row r="894">
          <cell r="C894">
            <v>1</v>
          </cell>
        </row>
        <row r="895">
          <cell r="C895">
            <v>1</v>
          </cell>
        </row>
        <row r="896">
          <cell r="C896">
            <v>1</v>
          </cell>
        </row>
        <row r="897">
          <cell r="C897">
            <v>1</v>
          </cell>
        </row>
        <row r="898">
          <cell r="C898">
            <v>1</v>
          </cell>
        </row>
        <row r="899">
          <cell r="C899">
            <v>1</v>
          </cell>
        </row>
        <row r="900">
          <cell r="C900">
            <v>1</v>
          </cell>
        </row>
        <row r="901">
          <cell r="C901">
            <v>1</v>
          </cell>
        </row>
        <row r="902">
          <cell r="C902">
            <v>1</v>
          </cell>
        </row>
        <row r="903">
          <cell r="C903">
            <v>1</v>
          </cell>
        </row>
        <row r="904">
          <cell r="C904">
            <v>1</v>
          </cell>
        </row>
        <row r="905">
          <cell r="C905">
            <v>1</v>
          </cell>
        </row>
        <row r="906">
          <cell r="C906">
            <v>1</v>
          </cell>
        </row>
        <row r="907">
          <cell r="C907">
            <v>1</v>
          </cell>
        </row>
        <row r="908">
          <cell r="C908">
            <v>1</v>
          </cell>
        </row>
        <row r="909">
          <cell r="C909">
            <v>1</v>
          </cell>
        </row>
        <row r="910">
          <cell r="C910">
            <v>1</v>
          </cell>
        </row>
        <row r="911">
          <cell r="C911">
            <v>1</v>
          </cell>
        </row>
        <row r="912">
          <cell r="C912">
            <v>1</v>
          </cell>
        </row>
        <row r="913">
          <cell r="C913">
            <v>1</v>
          </cell>
        </row>
        <row r="914">
          <cell r="C914">
            <v>1</v>
          </cell>
        </row>
        <row r="915">
          <cell r="C915">
            <v>1</v>
          </cell>
        </row>
        <row r="916">
          <cell r="C916">
            <v>1</v>
          </cell>
        </row>
        <row r="917">
          <cell r="C917">
            <v>1</v>
          </cell>
        </row>
        <row r="918">
          <cell r="C918">
            <v>1</v>
          </cell>
        </row>
        <row r="919">
          <cell r="C919">
            <v>1</v>
          </cell>
        </row>
        <row r="920">
          <cell r="C920">
            <v>1</v>
          </cell>
        </row>
        <row r="921">
          <cell r="C921">
            <v>1</v>
          </cell>
        </row>
        <row r="922">
          <cell r="C922">
            <v>1</v>
          </cell>
        </row>
        <row r="923">
          <cell r="C923">
            <v>1</v>
          </cell>
        </row>
        <row r="924">
          <cell r="C924">
            <v>1</v>
          </cell>
        </row>
        <row r="925">
          <cell r="C925">
            <v>1</v>
          </cell>
        </row>
        <row r="926">
          <cell r="C926">
            <v>1</v>
          </cell>
        </row>
        <row r="927">
          <cell r="C927">
            <v>1</v>
          </cell>
        </row>
        <row r="928">
          <cell r="C928">
            <v>1</v>
          </cell>
        </row>
        <row r="929">
          <cell r="C929">
            <v>1</v>
          </cell>
        </row>
        <row r="930">
          <cell r="C930">
            <v>1</v>
          </cell>
        </row>
        <row r="931">
          <cell r="C931">
            <v>1</v>
          </cell>
        </row>
        <row r="932">
          <cell r="C932">
            <v>1</v>
          </cell>
        </row>
        <row r="933">
          <cell r="C933">
            <v>1</v>
          </cell>
        </row>
        <row r="934">
          <cell r="C934">
            <v>1</v>
          </cell>
        </row>
        <row r="935">
          <cell r="C935">
            <v>1</v>
          </cell>
        </row>
        <row r="936">
          <cell r="C936">
            <v>1</v>
          </cell>
        </row>
        <row r="937">
          <cell r="C937">
            <v>1</v>
          </cell>
        </row>
        <row r="938">
          <cell r="C938">
            <v>1</v>
          </cell>
        </row>
        <row r="939">
          <cell r="C939">
            <v>1</v>
          </cell>
        </row>
        <row r="940">
          <cell r="C940">
            <v>1</v>
          </cell>
        </row>
        <row r="941">
          <cell r="C941">
            <v>1</v>
          </cell>
        </row>
        <row r="942">
          <cell r="C942">
            <v>1</v>
          </cell>
        </row>
        <row r="943">
          <cell r="C943">
            <v>1</v>
          </cell>
        </row>
        <row r="944">
          <cell r="C944">
            <v>1</v>
          </cell>
        </row>
        <row r="945">
          <cell r="C945">
            <v>1</v>
          </cell>
        </row>
        <row r="946">
          <cell r="C946">
            <v>1</v>
          </cell>
        </row>
        <row r="947">
          <cell r="C947">
            <v>1</v>
          </cell>
        </row>
        <row r="948">
          <cell r="C948">
            <v>1</v>
          </cell>
        </row>
        <row r="949">
          <cell r="C949">
            <v>1</v>
          </cell>
        </row>
        <row r="950">
          <cell r="C950">
            <v>1</v>
          </cell>
        </row>
        <row r="951">
          <cell r="C951">
            <v>1</v>
          </cell>
        </row>
        <row r="952">
          <cell r="C952">
            <v>1</v>
          </cell>
        </row>
        <row r="953">
          <cell r="C953">
            <v>1</v>
          </cell>
        </row>
        <row r="954">
          <cell r="C954">
            <v>1</v>
          </cell>
        </row>
        <row r="955">
          <cell r="C955">
            <v>1</v>
          </cell>
        </row>
        <row r="956">
          <cell r="C956">
            <v>1</v>
          </cell>
        </row>
        <row r="957">
          <cell r="C957">
            <v>1</v>
          </cell>
        </row>
        <row r="958">
          <cell r="C958">
            <v>1</v>
          </cell>
        </row>
        <row r="959">
          <cell r="C959">
            <v>1</v>
          </cell>
        </row>
        <row r="960">
          <cell r="C960">
            <v>1</v>
          </cell>
        </row>
        <row r="961">
          <cell r="C961">
            <v>1</v>
          </cell>
        </row>
        <row r="962">
          <cell r="C962">
            <v>1</v>
          </cell>
        </row>
        <row r="963">
          <cell r="C963">
            <v>1</v>
          </cell>
        </row>
        <row r="964">
          <cell r="C964">
            <v>1</v>
          </cell>
        </row>
        <row r="965">
          <cell r="C965">
            <v>1</v>
          </cell>
        </row>
        <row r="966">
          <cell r="C966">
            <v>1</v>
          </cell>
        </row>
        <row r="967">
          <cell r="C967">
            <v>1</v>
          </cell>
        </row>
        <row r="968">
          <cell r="C968">
            <v>1</v>
          </cell>
        </row>
        <row r="969">
          <cell r="C969">
            <v>1</v>
          </cell>
        </row>
        <row r="970">
          <cell r="C970">
            <v>1</v>
          </cell>
        </row>
        <row r="971">
          <cell r="C971">
            <v>1</v>
          </cell>
        </row>
        <row r="972">
          <cell r="C972">
            <v>1</v>
          </cell>
        </row>
        <row r="973">
          <cell r="C973">
            <v>1</v>
          </cell>
        </row>
        <row r="974">
          <cell r="C974">
            <v>1</v>
          </cell>
        </row>
        <row r="975">
          <cell r="C975">
            <v>1</v>
          </cell>
        </row>
        <row r="976">
          <cell r="C976">
            <v>1</v>
          </cell>
        </row>
        <row r="977">
          <cell r="C977">
            <v>1</v>
          </cell>
        </row>
        <row r="978">
          <cell r="C978">
            <v>1</v>
          </cell>
        </row>
        <row r="979">
          <cell r="C979">
            <v>1</v>
          </cell>
        </row>
        <row r="980">
          <cell r="C980">
            <v>1</v>
          </cell>
        </row>
        <row r="981">
          <cell r="C981">
            <v>1</v>
          </cell>
        </row>
        <row r="982">
          <cell r="C982">
            <v>1</v>
          </cell>
        </row>
        <row r="983">
          <cell r="C983">
            <v>1</v>
          </cell>
        </row>
        <row r="984">
          <cell r="C984">
            <v>1</v>
          </cell>
        </row>
        <row r="985">
          <cell r="C985">
            <v>1</v>
          </cell>
        </row>
        <row r="986">
          <cell r="C986">
            <v>1</v>
          </cell>
        </row>
        <row r="987">
          <cell r="C987">
            <v>1</v>
          </cell>
        </row>
        <row r="988">
          <cell r="C988">
            <v>1</v>
          </cell>
        </row>
        <row r="989">
          <cell r="C989">
            <v>1</v>
          </cell>
        </row>
        <row r="990">
          <cell r="C990">
            <v>1</v>
          </cell>
        </row>
        <row r="991">
          <cell r="C991">
            <v>1</v>
          </cell>
        </row>
        <row r="992">
          <cell r="C992">
            <v>1</v>
          </cell>
        </row>
        <row r="993">
          <cell r="C993">
            <v>1</v>
          </cell>
        </row>
        <row r="994">
          <cell r="C994">
            <v>1</v>
          </cell>
        </row>
        <row r="995">
          <cell r="C995">
            <v>1</v>
          </cell>
        </row>
        <row r="996">
          <cell r="C996">
            <v>1</v>
          </cell>
        </row>
        <row r="997">
          <cell r="C997">
            <v>1</v>
          </cell>
        </row>
        <row r="998">
          <cell r="C998">
            <v>1</v>
          </cell>
        </row>
        <row r="999">
          <cell r="C999">
            <v>1</v>
          </cell>
        </row>
        <row r="1000">
          <cell r="C1000">
            <v>1</v>
          </cell>
        </row>
        <row r="1001">
          <cell r="C1001">
            <v>1</v>
          </cell>
        </row>
        <row r="1002">
          <cell r="C1002">
            <v>1</v>
          </cell>
        </row>
        <row r="1003">
          <cell r="C1003">
            <v>1</v>
          </cell>
        </row>
        <row r="1004">
          <cell r="C1004">
            <v>1</v>
          </cell>
        </row>
        <row r="1005">
          <cell r="C1005">
            <v>1</v>
          </cell>
        </row>
        <row r="1006">
          <cell r="C1006">
            <v>1</v>
          </cell>
        </row>
        <row r="1007">
          <cell r="C1007">
            <v>1</v>
          </cell>
        </row>
        <row r="1008">
          <cell r="C1008">
            <v>1</v>
          </cell>
        </row>
        <row r="1009">
          <cell r="C1009">
            <v>1</v>
          </cell>
        </row>
        <row r="1010">
          <cell r="C1010">
            <v>1</v>
          </cell>
        </row>
        <row r="1011">
          <cell r="C1011">
            <v>1</v>
          </cell>
        </row>
        <row r="1012">
          <cell r="C1012">
            <v>1</v>
          </cell>
        </row>
        <row r="1013">
          <cell r="C1013">
            <v>1</v>
          </cell>
        </row>
        <row r="1014">
          <cell r="C1014">
            <v>1</v>
          </cell>
        </row>
        <row r="1015">
          <cell r="C1015">
            <v>1</v>
          </cell>
        </row>
        <row r="1016">
          <cell r="C1016">
            <v>1</v>
          </cell>
        </row>
        <row r="1017">
          <cell r="C1017">
            <v>1</v>
          </cell>
        </row>
        <row r="1018">
          <cell r="C1018">
            <v>1</v>
          </cell>
        </row>
        <row r="1019">
          <cell r="C1019">
            <v>1</v>
          </cell>
        </row>
        <row r="1020">
          <cell r="C1020">
            <v>1</v>
          </cell>
        </row>
        <row r="1021">
          <cell r="C1021">
            <v>1</v>
          </cell>
        </row>
        <row r="1022">
          <cell r="C1022">
            <v>1</v>
          </cell>
        </row>
        <row r="1023">
          <cell r="C1023">
            <v>1</v>
          </cell>
        </row>
        <row r="1024">
          <cell r="C1024">
            <v>1</v>
          </cell>
        </row>
        <row r="1025">
          <cell r="C1025">
            <v>1</v>
          </cell>
        </row>
        <row r="1026">
          <cell r="C1026">
            <v>1</v>
          </cell>
        </row>
        <row r="1027">
          <cell r="C1027">
            <v>1</v>
          </cell>
        </row>
        <row r="1028">
          <cell r="C1028">
            <v>1</v>
          </cell>
        </row>
        <row r="1029">
          <cell r="C1029">
            <v>1</v>
          </cell>
        </row>
        <row r="1030">
          <cell r="C1030">
            <v>1</v>
          </cell>
        </row>
        <row r="1031">
          <cell r="C1031">
            <v>1</v>
          </cell>
        </row>
        <row r="1032">
          <cell r="C1032">
            <v>1</v>
          </cell>
        </row>
        <row r="1033">
          <cell r="C1033">
            <v>1</v>
          </cell>
        </row>
        <row r="1034">
          <cell r="C1034">
            <v>1</v>
          </cell>
        </row>
        <row r="1035">
          <cell r="C1035">
            <v>1</v>
          </cell>
        </row>
        <row r="1036">
          <cell r="C1036">
            <v>1</v>
          </cell>
        </row>
        <row r="1037">
          <cell r="C1037">
            <v>1</v>
          </cell>
        </row>
        <row r="1038">
          <cell r="C1038">
            <v>1</v>
          </cell>
        </row>
        <row r="1039">
          <cell r="C1039">
            <v>1</v>
          </cell>
        </row>
        <row r="1040">
          <cell r="C1040">
            <v>1</v>
          </cell>
        </row>
        <row r="1041">
          <cell r="C1041">
            <v>1</v>
          </cell>
        </row>
        <row r="1042">
          <cell r="C1042">
            <v>1</v>
          </cell>
        </row>
        <row r="1043">
          <cell r="C1043">
            <v>1</v>
          </cell>
        </row>
        <row r="1044">
          <cell r="C1044">
            <v>1</v>
          </cell>
        </row>
        <row r="1045">
          <cell r="C1045">
            <v>1</v>
          </cell>
        </row>
        <row r="1046">
          <cell r="C1046">
            <v>1</v>
          </cell>
        </row>
        <row r="1047">
          <cell r="C1047">
            <v>1</v>
          </cell>
        </row>
        <row r="1048">
          <cell r="C1048">
            <v>1</v>
          </cell>
        </row>
        <row r="1049">
          <cell r="C1049">
            <v>1</v>
          </cell>
        </row>
        <row r="1050">
          <cell r="C1050">
            <v>1</v>
          </cell>
        </row>
        <row r="1051">
          <cell r="C1051">
            <v>1</v>
          </cell>
        </row>
        <row r="1052">
          <cell r="C1052">
            <v>1</v>
          </cell>
        </row>
        <row r="1053">
          <cell r="C1053">
            <v>1</v>
          </cell>
        </row>
        <row r="1054">
          <cell r="C1054">
            <v>1</v>
          </cell>
        </row>
        <row r="1055">
          <cell r="C1055">
            <v>1</v>
          </cell>
        </row>
        <row r="1056">
          <cell r="C1056">
            <v>1</v>
          </cell>
        </row>
        <row r="1057">
          <cell r="C1057">
            <v>1</v>
          </cell>
        </row>
        <row r="1058">
          <cell r="C1058">
            <v>1</v>
          </cell>
        </row>
        <row r="1059">
          <cell r="C1059">
            <v>1</v>
          </cell>
        </row>
        <row r="1060">
          <cell r="C1060">
            <v>1</v>
          </cell>
        </row>
        <row r="1061">
          <cell r="C1061">
            <v>1</v>
          </cell>
        </row>
        <row r="1062">
          <cell r="C1062">
            <v>1</v>
          </cell>
        </row>
        <row r="1063">
          <cell r="C1063">
            <v>1</v>
          </cell>
        </row>
        <row r="1064">
          <cell r="C1064">
            <v>1</v>
          </cell>
        </row>
        <row r="1065">
          <cell r="C1065">
            <v>1</v>
          </cell>
        </row>
        <row r="1066">
          <cell r="C1066">
            <v>1</v>
          </cell>
        </row>
        <row r="1067">
          <cell r="C1067">
            <v>1</v>
          </cell>
        </row>
        <row r="1068">
          <cell r="C1068">
            <v>1</v>
          </cell>
        </row>
        <row r="1069">
          <cell r="C1069">
            <v>1</v>
          </cell>
        </row>
        <row r="1070">
          <cell r="C1070">
            <v>1</v>
          </cell>
        </row>
        <row r="1071">
          <cell r="C1071">
            <v>1</v>
          </cell>
        </row>
        <row r="1072">
          <cell r="C1072">
            <v>1</v>
          </cell>
        </row>
        <row r="1073">
          <cell r="C1073">
            <v>1</v>
          </cell>
        </row>
        <row r="1074">
          <cell r="C1074">
            <v>1</v>
          </cell>
        </row>
        <row r="1075">
          <cell r="C1075">
            <v>1</v>
          </cell>
        </row>
        <row r="1076">
          <cell r="C1076">
            <v>1</v>
          </cell>
        </row>
        <row r="1077">
          <cell r="C1077">
            <v>1</v>
          </cell>
        </row>
        <row r="1078">
          <cell r="C1078">
            <v>1</v>
          </cell>
        </row>
        <row r="1079">
          <cell r="C1079">
            <v>1</v>
          </cell>
        </row>
        <row r="1080">
          <cell r="C1080">
            <v>1</v>
          </cell>
        </row>
        <row r="1081">
          <cell r="C1081">
            <v>1</v>
          </cell>
        </row>
        <row r="1082">
          <cell r="C1082">
            <v>1</v>
          </cell>
        </row>
        <row r="1083">
          <cell r="C1083">
            <v>1</v>
          </cell>
        </row>
        <row r="1084">
          <cell r="C1084">
            <v>1</v>
          </cell>
        </row>
        <row r="1085">
          <cell r="C1085">
            <v>1</v>
          </cell>
        </row>
        <row r="1086">
          <cell r="C1086">
            <v>1</v>
          </cell>
        </row>
        <row r="1087">
          <cell r="C1087">
            <v>1</v>
          </cell>
        </row>
        <row r="1088">
          <cell r="C1088">
            <v>1</v>
          </cell>
        </row>
        <row r="1089">
          <cell r="C1089">
            <v>1</v>
          </cell>
        </row>
        <row r="1090">
          <cell r="C1090">
            <v>1</v>
          </cell>
        </row>
        <row r="1091">
          <cell r="C1091">
            <v>1</v>
          </cell>
        </row>
        <row r="1092">
          <cell r="C1092">
            <v>1</v>
          </cell>
        </row>
        <row r="1093">
          <cell r="C1093">
            <v>1</v>
          </cell>
        </row>
        <row r="1094">
          <cell r="C1094">
            <v>1</v>
          </cell>
        </row>
        <row r="1095">
          <cell r="C1095">
            <v>1</v>
          </cell>
        </row>
        <row r="1096">
          <cell r="C1096">
            <v>1</v>
          </cell>
        </row>
        <row r="1097">
          <cell r="C1097">
            <v>1</v>
          </cell>
        </row>
        <row r="1098">
          <cell r="C1098">
            <v>1</v>
          </cell>
        </row>
        <row r="1099">
          <cell r="C1099">
            <v>1</v>
          </cell>
        </row>
        <row r="1100">
          <cell r="C1100">
            <v>1</v>
          </cell>
        </row>
        <row r="1101">
          <cell r="C1101">
            <v>1</v>
          </cell>
        </row>
        <row r="1102">
          <cell r="C1102">
            <v>1</v>
          </cell>
        </row>
        <row r="1103">
          <cell r="C1103">
            <v>1</v>
          </cell>
        </row>
        <row r="1104">
          <cell r="C1104">
            <v>1</v>
          </cell>
        </row>
        <row r="1105">
          <cell r="C1105">
            <v>1</v>
          </cell>
        </row>
        <row r="1106">
          <cell r="C1106">
            <v>1</v>
          </cell>
        </row>
        <row r="1107">
          <cell r="C1107">
            <v>1</v>
          </cell>
        </row>
        <row r="1108">
          <cell r="C1108">
            <v>1</v>
          </cell>
        </row>
        <row r="1109">
          <cell r="C1109">
            <v>1</v>
          </cell>
        </row>
        <row r="1110">
          <cell r="C1110">
            <v>1</v>
          </cell>
        </row>
        <row r="1111">
          <cell r="C1111">
            <v>1</v>
          </cell>
        </row>
        <row r="1112">
          <cell r="C1112">
            <v>1</v>
          </cell>
        </row>
        <row r="1113">
          <cell r="C1113">
            <v>1</v>
          </cell>
        </row>
        <row r="1114">
          <cell r="C1114">
            <v>1</v>
          </cell>
        </row>
        <row r="1115">
          <cell r="C1115">
            <v>1</v>
          </cell>
        </row>
        <row r="1116">
          <cell r="C1116">
            <v>1</v>
          </cell>
        </row>
        <row r="1117">
          <cell r="C1117">
            <v>1</v>
          </cell>
        </row>
        <row r="1118">
          <cell r="C1118">
            <v>1</v>
          </cell>
        </row>
        <row r="1119">
          <cell r="C1119">
            <v>1</v>
          </cell>
        </row>
        <row r="1120">
          <cell r="C1120">
            <v>1</v>
          </cell>
        </row>
        <row r="1121">
          <cell r="C1121">
            <v>1</v>
          </cell>
        </row>
        <row r="1122">
          <cell r="C1122">
            <v>1</v>
          </cell>
        </row>
        <row r="1123">
          <cell r="C1123">
            <v>1</v>
          </cell>
        </row>
        <row r="1124">
          <cell r="C1124">
            <v>1</v>
          </cell>
        </row>
        <row r="1125">
          <cell r="C1125">
            <v>1</v>
          </cell>
        </row>
        <row r="1126">
          <cell r="C1126">
            <v>1</v>
          </cell>
        </row>
        <row r="1127">
          <cell r="C1127">
            <v>1</v>
          </cell>
        </row>
        <row r="1128">
          <cell r="C1128">
            <v>1</v>
          </cell>
        </row>
        <row r="1129">
          <cell r="C1129">
            <v>1</v>
          </cell>
        </row>
        <row r="1130">
          <cell r="C1130">
            <v>1</v>
          </cell>
        </row>
        <row r="1131">
          <cell r="C1131">
            <v>1</v>
          </cell>
        </row>
        <row r="1132">
          <cell r="C1132">
            <v>1</v>
          </cell>
        </row>
        <row r="1133">
          <cell r="C1133">
            <v>1</v>
          </cell>
        </row>
        <row r="1134">
          <cell r="C1134">
            <v>1</v>
          </cell>
        </row>
        <row r="1135">
          <cell r="C1135">
            <v>1</v>
          </cell>
        </row>
        <row r="1136">
          <cell r="C1136">
            <v>1</v>
          </cell>
        </row>
        <row r="1137">
          <cell r="C1137">
            <v>1</v>
          </cell>
        </row>
        <row r="1138">
          <cell r="C1138">
            <v>1</v>
          </cell>
        </row>
        <row r="1139">
          <cell r="C1139">
            <v>1</v>
          </cell>
        </row>
        <row r="1140">
          <cell r="C1140">
            <v>1</v>
          </cell>
        </row>
        <row r="1141">
          <cell r="C1141">
            <v>1</v>
          </cell>
        </row>
        <row r="1142">
          <cell r="C1142">
            <v>1</v>
          </cell>
        </row>
        <row r="1143">
          <cell r="C1143">
            <v>1</v>
          </cell>
        </row>
        <row r="1144">
          <cell r="C1144">
            <v>1</v>
          </cell>
        </row>
        <row r="1145">
          <cell r="C1145">
            <v>1</v>
          </cell>
        </row>
        <row r="1146">
          <cell r="C1146">
            <v>1</v>
          </cell>
        </row>
        <row r="1147">
          <cell r="C1147">
            <v>1</v>
          </cell>
        </row>
        <row r="1148">
          <cell r="C1148">
            <v>1</v>
          </cell>
        </row>
        <row r="1149">
          <cell r="C1149">
            <v>1</v>
          </cell>
        </row>
        <row r="1150">
          <cell r="C1150">
            <v>1</v>
          </cell>
        </row>
        <row r="1151">
          <cell r="C1151">
            <v>1</v>
          </cell>
        </row>
        <row r="1152">
          <cell r="C1152">
            <v>1</v>
          </cell>
        </row>
        <row r="1153">
          <cell r="C1153">
            <v>1</v>
          </cell>
        </row>
        <row r="1154">
          <cell r="C1154">
            <v>1</v>
          </cell>
        </row>
        <row r="1155">
          <cell r="C1155">
            <v>1</v>
          </cell>
        </row>
        <row r="1156">
          <cell r="C1156">
            <v>1</v>
          </cell>
        </row>
        <row r="1157">
          <cell r="C1157">
            <v>1</v>
          </cell>
        </row>
        <row r="1158">
          <cell r="C1158">
            <v>1</v>
          </cell>
        </row>
        <row r="1159">
          <cell r="C1159">
            <v>1</v>
          </cell>
        </row>
        <row r="1160">
          <cell r="C1160">
            <v>1</v>
          </cell>
        </row>
        <row r="1161">
          <cell r="C1161">
            <v>1</v>
          </cell>
        </row>
        <row r="1162">
          <cell r="C1162">
            <v>1</v>
          </cell>
        </row>
        <row r="1163">
          <cell r="C1163">
            <v>1</v>
          </cell>
        </row>
        <row r="1164">
          <cell r="C1164">
            <v>1</v>
          </cell>
        </row>
        <row r="1165">
          <cell r="C1165">
            <v>1</v>
          </cell>
        </row>
        <row r="1166">
          <cell r="C1166">
            <v>1</v>
          </cell>
        </row>
        <row r="1167">
          <cell r="C1167">
            <v>1</v>
          </cell>
        </row>
        <row r="1168">
          <cell r="C1168">
            <v>1</v>
          </cell>
        </row>
        <row r="1169">
          <cell r="C1169">
            <v>1</v>
          </cell>
        </row>
        <row r="1170">
          <cell r="C1170">
            <v>1</v>
          </cell>
        </row>
        <row r="1171">
          <cell r="C1171">
            <v>1</v>
          </cell>
        </row>
        <row r="1172">
          <cell r="C1172">
            <v>1</v>
          </cell>
        </row>
        <row r="1173">
          <cell r="C1173">
            <v>1</v>
          </cell>
        </row>
        <row r="1174">
          <cell r="C1174">
            <v>1</v>
          </cell>
        </row>
        <row r="1175">
          <cell r="C1175">
            <v>1</v>
          </cell>
        </row>
        <row r="1176">
          <cell r="C1176">
            <v>1</v>
          </cell>
        </row>
        <row r="1177">
          <cell r="C1177">
            <v>1</v>
          </cell>
        </row>
        <row r="1178">
          <cell r="C1178">
            <v>1</v>
          </cell>
        </row>
        <row r="1179">
          <cell r="C1179">
            <v>1</v>
          </cell>
        </row>
        <row r="1180">
          <cell r="C1180">
            <v>1</v>
          </cell>
        </row>
        <row r="1181">
          <cell r="C1181">
            <v>1</v>
          </cell>
        </row>
        <row r="1182">
          <cell r="C1182">
            <v>1</v>
          </cell>
        </row>
        <row r="1183">
          <cell r="C1183">
            <v>1</v>
          </cell>
        </row>
        <row r="1184">
          <cell r="C1184">
            <v>1</v>
          </cell>
        </row>
        <row r="1185">
          <cell r="C1185">
            <v>1</v>
          </cell>
        </row>
        <row r="1186">
          <cell r="C1186">
            <v>1</v>
          </cell>
        </row>
        <row r="1187">
          <cell r="C1187">
            <v>1</v>
          </cell>
        </row>
        <row r="1188">
          <cell r="C1188">
            <v>1</v>
          </cell>
        </row>
        <row r="1189">
          <cell r="C1189">
            <v>1</v>
          </cell>
        </row>
        <row r="1190">
          <cell r="C1190">
            <v>1</v>
          </cell>
        </row>
        <row r="1191">
          <cell r="C1191">
            <v>1</v>
          </cell>
        </row>
        <row r="1192">
          <cell r="C1192">
            <v>1</v>
          </cell>
        </row>
        <row r="1193">
          <cell r="C1193">
            <v>1</v>
          </cell>
        </row>
        <row r="1194">
          <cell r="C1194">
            <v>1</v>
          </cell>
        </row>
        <row r="1195">
          <cell r="C1195">
            <v>1</v>
          </cell>
        </row>
        <row r="1196">
          <cell r="C1196">
            <v>1</v>
          </cell>
        </row>
        <row r="1197">
          <cell r="C1197">
            <v>1</v>
          </cell>
        </row>
        <row r="1198">
          <cell r="C1198">
            <v>1</v>
          </cell>
        </row>
        <row r="1199">
          <cell r="C1199">
            <v>1</v>
          </cell>
        </row>
        <row r="1200">
          <cell r="C1200">
            <v>1</v>
          </cell>
        </row>
        <row r="1201">
          <cell r="C1201">
            <v>1</v>
          </cell>
        </row>
        <row r="1202">
          <cell r="C1202">
            <v>1</v>
          </cell>
        </row>
        <row r="1203">
          <cell r="C1203">
            <v>1</v>
          </cell>
        </row>
        <row r="1204">
          <cell r="C1204">
            <v>1</v>
          </cell>
        </row>
        <row r="1205">
          <cell r="C1205">
            <v>1</v>
          </cell>
        </row>
        <row r="1206">
          <cell r="C1206">
            <v>1</v>
          </cell>
        </row>
        <row r="1207">
          <cell r="C1207">
            <v>1</v>
          </cell>
        </row>
        <row r="1208">
          <cell r="C1208">
            <v>1</v>
          </cell>
        </row>
        <row r="1209">
          <cell r="C1209">
            <v>1</v>
          </cell>
        </row>
        <row r="1210">
          <cell r="C1210">
            <v>1</v>
          </cell>
        </row>
        <row r="1211">
          <cell r="C1211">
            <v>1</v>
          </cell>
        </row>
        <row r="1212">
          <cell r="C1212">
            <v>1</v>
          </cell>
        </row>
        <row r="1213">
          <cell r="C1213">
            <v>1</v>
          </cell>
        </row>
        <row r="1214">
          <cell r="C1214">
            <v>1</v>
          </cell>
        </row>
        <row r="1215">
          <cell r="C1215">
            <v>1</v>
          </cell>
        </row>
        <row r="1216">
          <cell r="C1216">
            <v>1</v>
          </cell>
        </row>
        <row r="1217">
          <cell r="C1217">
            <v>1</v>
          </cell>
        </row>
        <row r="1218">
          <cell r="C1218">
            <v>1</v>
          </cell>
        </row>
        <row r="1219">
          <cell r="C1219">
            <v>1</v>
          </cell>
        </row>
        <row r="1220">
          <cell r="C1220">
            <v>1</v>
          </cell>
        </row>
        <row r="1221">
          <cell r="C1221">
            <v>1</v>
          </cell>
        </row>
        <row r="1222">
          <cell r="C1222">
            <v>1</v>
          </cell>
        </row>
        <row r="1223">
          <cell r="C1223">
            <v>1</v>
          </cell>
        </row>
        <row r="1224">
          <cell r="C1224">
            <v>1</v>
          </cell>
        </row>
        <row r="1225">
          <cell r="C1225">
            <v>1</v>
          </cell>
        </row>
        <row r="1226">
          <cell r="C1226">
            <v>1</v>
          </cell>
        </row>
        <row r="1227">
          <cell r="C1227">
            <v>1</v>
          </cell>
        </row>
        <row r="1228">
          <cell r="C1228">
            <v>1</v>
          </cell>
        </row>
        <row r="1229">
          <cell r="C1229">
            <v>1</v>
          </cell>
        </row>
        <row r="1230">
          <cell r="C1230">
            <v>1</v>
          </cell>
        </row>
        <row r="1231">
          <cell r="C1231">
            <v>1</v>
          </cell>
        </row>
        <row r="1232">
          <cell r="C1232">
            <v>1</v>
          </cell>
        </row>
        <row r="1233">
          <cell r="C1233">
            <v>1</v>
          </cell>
        </row>
        <row r="1234">
          <cell r="C1234">
            <v>1</v>
          </cell>
        </row>
        <row r="1235">
          <cell r="C1235">
            <v>1</v>
          </cell>
        </row>
        <row r="1236">
          <cell r="C1236">
            <v>1</v>
          </cell>
        </row>
        <row r="1237">
          <cell r="C1237">
            <v>1</v>
          </cell>
        </row>
        <row r="1238">
          <cell r="C1238">
            <v>1</v>
          </cell>
        </row>
        <row r="1239">
          <cell r="C1239">
            <v>1</v>
          </cell>
        </row>
        <row r="1240">
          <cell r="C1240">
            <v>1</v>
          </cell>
        </row>
        <row r="1241">
          <cell r="C1241">
            <v>1</v>
          </cell>
        </row>
        <row r="1242">
          <cell r="C1242">
            <v>1</v>
          </cell>
        </row>
        <row r="1243">
          <cell r="C1243">
            <v>1</v>
          </cell>
        </row>
        <row r="1244">
          <cell r="C1244">
            <v>1</v>
          </cell>
        </row>
        <row r="1245">
          <cell r="C1245">
            <v>1</v>
          </cell>
        </row>
        <row r="1246">
          <cell r="C1246">
            <v>1</v>
          </cell>
        </row>
        <row r="1247">
          <cell r="C1247">
            <v>1</v>
          </cell>
        </row>
        <row r="1248">
          <cell r="C1248">
            <v>1</v>
          </cell>
        </row>
        <row r="1249">
          <cell r="C1249">
            <v>1</v>
          </cell>
        </row>
        <row r="1250">
          <cell r="C1250">
            <v>1</v>
          </cell>
        </row>
        <row r="1251">
          <cell r="C1251">
            <v>1</v>
          </cell>
        </row>
        <row r="1252">
          <cell r="C1252">
            <v>1</v>
          </cell>
        </row>
        <row r="1253">
          <cell r="C1253">
            <v>1</v>
          </cell>
        </row>
        <row r="1254">
          <cell r="C1254">
            <v>1</v>
          </cell>
        </row>
        <row r="1255">
          <cell r="C1255">
            <v>1</v>
          </cell>
        </row>
        <row r="1256">
          <cell r="C1256">
            <v>1</v>
          </cell>
        </row>
        <row r="1257">
          <cell r="C1257">
            <v>1</v>
          </cell>
        </row>
        <row r="1258">
          <cell r="C1258">
            <v>1</v>
          </cell>
        </row>
        <row r="1259">
          <cell r="C1259">
            <v>1</v>
          </cell>
        </row>
        <row r="1260">
          <cell r="C1260">
            <v>1</v>
          </cell>
        </row>
        <row r="1261">
          <cell r="C1261">
            <v>1</v>
          </cell>
        </row>
        <row r="1262">
          <cell r="C1262">
            <v>1</v>
          </cell>
        </row>
        <row r="1263">
          <cell r="C1263">
            <v>1</v>
          </cell>
        </row>
        <row r="1264">
          <cell r="C1264">
            <v>1</v>
          </cell>
        </row>
        <row r="1265">
          <cell r="C1265">
            <v>1</v>
          </cell>
        </row>
        <row r="1266">
          <cell r="C1266">
            <v>1</v>
          </cell>
        </row>
        <row r="1267">
          <cell r="C1267">
            <v>1</v>
          </cell>
        </row>
        <row r="1268">
          <cell r="C1268">
            <v>1</v>
          </cell>
        </row>
        <row r="1269">
          <cell r="C1269">
            <v>1</v>
          </cell>
        </row>
        <row r="1270">
          <cell r="C1270">
            <v>1</v>
          </cell>
        </row>
        <row r="1271">
          <cell r="C1271">
            <v>1</v>
          </cell>
        </row>
        <row r="1272">
          <cell r="C1272">
            <v>1</v>
          </cell>
        </row>
        <row r="1273">
          <cell r="C1273">
            <v>1</v>
          </cell>
        </row>
        <row r="1274">
          <cell r="C1274">
            <v>1</v>
          </cell>
        </row>
        <row r="1275">
          <cell r="C1275">
            <v>1</v>
          </cell>
        </row>
        <row r="1276">
          <cell r="C1276">
            <v>1</v>
          </cell>
        </row>
        <row r="1277">
          <cell r="C1277">
            <v>1</v>
          </cell>
        </row>
        <row r="1278">
          <cell r="C1278">
            <v>1</v>
          </cell>
        </row>
        <row r="1279">
          <cell r="C1279">
            <v>1</v>
          </cell>
        </row>
        <row r="1280">
          <cell r="C1280">
            <v>1</v>
          </cell>
        </row>
        <row r="1281">
          <cell r="C1281">
            <v>1</v>
          </cell>
        </row>
        <row r="1282">
          <cell r="C1282">
            <v>1</v>
          </cell>
        </row>
        <row r="1283">
          <cell r="C1283">
            <v>1</v>
          </cell>
        </row>
        <row r="1284">
          <cell r="C1284">
            <v>1</v>
          </cell>
        </row>
        <row r="1285">
          <cell r="C1285">
            <v>1</v>
          </cell>
        </row>
        <row r="1286">
          <cell r="C1286">
            <v>1</v>
          </cell>
        </row>
        <row r="1287">
          <cell r="C1287">
            <v>1</v>
          </cell>
        </row>
        <row r="1288">
          <cell r="C1288">
            <v>1</v>
          </cell>
        </row>
        <row r="1289">
          <cell r="C1289">
            <v>1</v>
          </cell>
        </row>
        <row r="1290">
          <cell r="C1290">
            <v>1</v>
          </cell>
        </row>
        <row r="1291">
          <cell r="C1291">
            <v>1</v>
          </cell>
        </row>
        <row r="1292">
          <cell r="C1292">
            <v>1</v>
          </cell>
        </row>
        <row r="1293">
          <cell r="C1293">
            <v>1</v>
          </cell>
        </row>
        <row r="1294">
          <cell r="C1294">
            <v>1</v>
          </cell>
        </row>
        <row r="1295">
          <cell r="C1295">
            <v>1</v>
          </cell>
        </row>
        <row r="1296">
          <cell r="C1296">
            <v>1</v>
          </cell>
        </row>
        <row r="1297">
          <cell r="C1297">
            <v>1</v>
          </cell>
        </row>
        <row r="1298">
          <cell r="C1298">
            <v>1</v>
          </cell>
        </row>
        <row r="1299">
          <cell r="C1299">
            <v>1</v>
          </cell>
        </row>
        <row r="1300">
          <cell r="C1300">
            <v>1</v>
          </cell>
        </row>
        <row r="1301">
          <cell r="C1301">
            <v>1</v>
          </cell>
        </row>
        <row r="1302">
          <cell r="C1302">
            <v>1</v>
          </cell>
        </row>
        <row r="1303">
          <cell r="C1303">
            <v>1</v>
          </cell>
        </row>
        <row r="1304">
          <cell r="C1304">
            <v>1</v>
          </cell>
        </row>
        <row r="1305">
          <cell r="C1305">
            <v>1</v>
          </cell>
        </row>
        <row r="1306">
          <cell r="C1306">
            <v>1</v>
          </cell>
        </row>
        <row r="1307">
          <cell r="C1307">
            <v>1</v>
          </cell>
        </row>
        <row r="1308">
          <cell r="C1308">
            <v>1</v>
          </cell>
        </row>
        <row r="1309">
          <cell r="C1309">
            <v>1</v>
          </cell>
        </row>
        <row r="1310">
          <cell r="C1310">
            <v>1</v>
          </cell>
        </row>
        <row r="1311">
          <cell r="C1311">
            <v>1</v>
          </cell>
        </row>
        <row r="1312">
          <cell r="C1312">
            <v>1</v>
          </cell>
        </row>
        <row r="1313">
          <cell r="C1313">
            <v>1</v>
          </cell>
        </row>
        <row r="1314">
          <cell r="C1314">
            <v>1</v>
          </cell>
        </row>
        <row r="1315">
          <cell r="C1315">
            <v>1</v>
          </cell>
        </row>
        <row r="1316">
          <cell r="C1316">
            <v>1</v>
          </cell>
        </row>
        <row r="1317">
          <cell r="C1317">
            <v>1</v>
          </cell>
        </row>
        <row r="1318">
          <cell r="C1318">
            <v>1</v>
          </cell>
        </row>
        <row r="1319">
          <cell r="C1319">
            <v>1</v>
          </cell>
        </row>
        <row r="1320">
          <cell r="C1320">
            <v>1</v>
          </cell>
        </row>
        <row r="1321">
          <cell r="C1321">
            <v>1</v>
          </cell>
        </row>
        <row r="1322">
          <cell r="C1322">
            <v>1</v>
          </cell>
        </row>
        <row r="1323">
          <cell r="C1323">
            <v>1</v>
          </cell>
        </row>
        <row r="1324">
          <cell r="C1324">
            <v>1</v>
          </cell>
        </row>
        <row r="1325">
          <cell r="C1325">
            <v>1</v>
          </cell>
        </row>
        <row r="1326">
          <cell r="C1326">
            <v>1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1">
          <cell r="C1331">
            <v>1</v>
          </cell>
        </row>
        <row r="1332">
          <cell r="C1332">
            <v>1</v>
          </cell>
        </row>
        <row r="1333">
          <cell r="C1333">
            <v>1</v>
          </cell>
        </row>
        <row r="1334">
          <cell r="C1334">
            <v>1</v>
          </cell>
        </row>
        <row r="1335">
          <cell r="C1335">
            <v>1</v>
          </cell>
        </row>
        <row r="1336">
          <cell r="C1336">
            <v>1</v>
          </cell>
        </row>
        <row r="1337">
          <cell r="C1337">
            <v>1</v>
          </cell>
        </row>
        <row r="1338">
          <cell r="C1338">
            <v>1</v>
          </cell>
        </row>
        <row r="1339">
          <cell r="C1339">
            <v>1</v>
          </cell>
        </row>
        <row r="1340">
          <cell r="C1340">
            <v>1</v>
          </cell>
        </row>
        <row r="1341">
          <cell r="C1341">
            <v>1</v>
          </cell>
        </row>
        <row r="1342">
          <cell r="C1342">
            <v>1</v>
          </cell>
        </row>
        <row r="1343">
          <cell r="C1343">
            <v>1</v>
          </cell>
        </row>
        <row r="1344">
          <cell r="C1344">
            <v>1</v>
          </cell>
        </row>
        <row r="1345">
          <cell r="C1345">
            <v>1</v>
          </cell>
        </row>
        <row r="1346">
          <cell r="C1346">
            <v>1</v>
          </cell>
        </row>
        <row r="1347">
          <cell r="C1347">
            <v>1</v>
          </cell>
        </row>
        <row r="1348">
          <cell r="C1348">
            <v>1</v>
          </cell>
        </row>
        <row r="1349">
          <cell r="C1349">
            <v>1</v>
          </cell>
        </row>
        <row r="1350">
          <cell r="C1350">
            <v>1</v>
          </cell>
        </row>
        <row r="1351">
          <cell r="C1351">
            <v>1</v>
          </cell>
        </row>
        <row r="1352">
          <cell r="C1352">
            <v>1</v>
          </cell>
        </row>
        <row r="1353">
          <cell r="C1353">
            <v>1</v>
          </cell>
        </row>
        <row r="1354">
          <cell r="C1354">
            <v>1</v>
          </cell>
        </row>
        <row r="1355">
          <cell r="C1355">
            <v>1</v>
          </cell>
        </row>
        <row r="1356">
          <cell r="C1356">
            <v>1</v>
          </cell>
        </row>
        <row r="1357">
          <cell r="C1357">
            <v>1</v>
          </cell>
        </row>
        <row r="1358">
          <cell r="C1358">
            <v>1</v>
          </cell>
        </row>
        <row r="1359">
          <cell r="C1359">
            <v>1</v>
          </cell>
        </row>
        <row r="1360">
          <cell r="C1360">
            <v>1</v>
          </cell>
        </row>
        <row r="1361">
          <cell r="C1361">
            <v>1</v>
          </cell>
        </row>
        <row r="1362">
          <cell r="C1362">
            <v>1</v>
          </cell>
        </row>
        <row r="1363">
          <cell r="C1363">
            <v>1</v>
          </cell>
        </row>
        <row r="1364">
          <cell r="C1364">
            <v>1</v>
          </cell>
        </row>
        <row r="1365">
          <cell r="C1365">
            <v>1</v>
          </cell>
        </row>
        <row r="1366">
          <cell r="C1366">
            <v>1</v>
          </cell>
        </row>
        <row r="1367">
          <cell r="C1367">
            <v>1</v>
          </cell>
        </row>
        <row r="1368">
          <cell r="C1368">
            <v>1</v>
          </cell>
        </row>
        <row r="1369">
          <cell r="C1369">
            <v>1</v>
          </cell>
        </row>
        <row r="1370">
          <cell r="C1370">
            <v>1</v>
          </cell>
        </row>
        <row r="1371">
          <cell r="C1371">
            <v>1</v>
          </cell>
        </row>
        <row r="1372">
          <cell r="C1372">
            <v>1</v>
          </cell>
        </row>
        <row r="1373">
          <cell r="C1373">
            <v>1</v>
          </cell>
        </row>
        <row r="1374">
          <cell r="C1374">
            <v>1</v>
          </cell>
        </row>
        <row r="1375">
          <cell r="C1375">
            <v>1</v>
          </cell>
        </row>
        <row r="1376">
          <cell r="C1376">
            <v>1</v>
          </cell>
        </row>
        <row r="1377">
          <cell r="C1377">
            <v>1</v>
          </cell>
        </row>
        <row r="1378">
          <cell r="C1378">
            <v>1</v>
          </cell>
        </row>
        <row r="1379">
          <cell r="C1379">
            <v>1</v>
          </cell>
        </row>
        <row r="1380">
          <cell r="C1380">
            <v>1</v>
          </cell>
        </row>
        <row r="1381">
          <cell r="C1381">
            <v>1</v>
          </cell>
        </row>
        <row r="1382">
          <cell r="C1382">
            <v>1</v>
          </cell>
        </row>
        <row r="1383">
          <cell r="C1383">
            <v>1</v>
          </cell>
        </row>
        <row r="1384">
          <cell r="C1384">
            <v>1</v>
          </cell>
        </row>
        <row r="1385">
          <cell r="C1385">
            <v>1</v>
          </cell>
        </row>
        <row r="1386">
          <cell r="C1386">
            <v>1</v>
          </cell>
        </row>
        <row r="1387">
          <cell r="C1387">
            <v>1</v>
          </cell>
        </row>
        <row r="1388">
          <cell r="C1388">
            <v>1</v>
          </cell>
        </row>
        <row r="1389">
          <cell r="C1389">
            <v>1</v>
          </cell>
        </row>
        <row r="1390">
          <cell r="C1390">
            <v>1</v>
          </cell>
        </row>
        <row r="1391">
          <cell r="C1391">
            <v>1</v>
          </cell>
        </row>
        <row r="1392">
          <cell r="C1392">
            <v>1</v>
          </cell>
        </row>
        <row r="1393">
          <cell r="C1393">
            <v>1</v>
          </cell>
        </row>
        <row r="1394">
          <cell r="C1394">
            <v>1</v>
          </cell>
        </row>
        <row r="1395">
          <cell r="C1395">
            <v>1</v>
          </cell>
        </row>
        <row r="1396">
          <cell r="C1396">
            <v>1</v>
          </cell>
        </row>
        <row r="1397">
          <cell r="C1397">
            <v>1</v>
          </cell>
        </row>
        <row r="1398">
          <cell r="C1398">
            <v>1</v>
          </cell>
        </row>
        <row r="1399">
          <cell r="C1399">
            <v>1</v>
          </cell>
        </row>
        <row r="1400">
          <cell r="C1400">
            <v>1</v>
          </cell>
        </row>
        <row r="1401">
          <cell r="C1401">
            <v>1</v>
          </cell>
        </row>
        <row r="1402">
          <cell r="C1402">
            <v>1</v>
          </cell>
        </row>
        <row r="1403">
          <cell r="C1403">
            <v>1</v>
          </cell>
        </row>
        <row r="1404">
          <cell r="C1404">
            <v>1</v>
          </cell>
        </row>
        <row r="1405">
          <cell r="C1405">
            <v>1</v>
          </cell>
        </row>
        <row r="1406">
          <cell r="C1406">
            <v>1</v>
          </cell>
        </row>
        <row r="1407">
          <cell r="C1407">
            <v>1</v>
          </cell>
        </row>
        <row r="1408">
          <cell r="C1408">
            <v>1</v>
          </cell>
        </row>
        <row r="1409">
          <cell r="C1409">
            <v>1</v>
          </cell>
        </row>
        <row r="1410">
          <cell r="C1410">
            <v>1</v>
          </cell>
        </row>
        <row r="1411">
          <cell r="C1411">
            <v>1</v>
          </cell>
        </row>
        <row r="1412">
          <cell r="C1412">
            <v>1</v>
          </cell>
        </row>
        <row r="1413">
          <cell r="C1413">
            <v>1</v>
          </cell>
        </row>
        <row r="1414">
          <cell r="C1414">
            <v>1</v>
          </cell>
        </row>
        <row r="1415">
          <cell r="C1415">
            <v>1</v>
          </cell>
        </row>
        <row r="1416">
          <cell r="C1416">
            <v>1</v>
          </cell>
        </row>
        <row r="1417">
          <cell r="C1417">
            <v>1</v>
          </cell>
        </row>
        <row r="1418">
          <cell r="C1418">
            <v>1</v>
          </cell>
        </row>
        <row r="1419">
          <cell r="C1419">
            <v>1</v>
          </cell>
        </row>
        <row r="1420">
          <cell r="C1420">
            <v>1</v>
          </cell>
        </row>
        <row r="1421">
          <cell r="C1421">
            <v>1</v>
          </cell>
        </row>
        <row r="1422">
          <cell r="C1422">
            <v>1</v>
          </cell>
        </row>
        <row r="1423">
          <cell r="C1423">
            <v>1</v>
          </cell>
        </row>
        <row r="1424">
          <cell r="C1424">
            <v>1</v>
          </cell>
        </row>
        <row r="1425">
          <cell r="C1425">
            <v>1</v>
          </cell>
        </row>
        <row r="1426">
          <cell r="C1426">
            <v>1</v>
          </cell>
        </row>
        <row r="1427">
          <cell r="C1427">
            <v>1</v>
          </cell>
        </row>
        <row r="1428">
          <cell r="C1428">
            <v>1</v>
          </cell>
        </row>
        <row r="1429">
          <cell r="C1429">
            <v>1</v>
          </cell>
        </row>
        <row r="1430">
          <cell r="C1430">
            <v>1</v>
          </cell>
        </row>
        <row r="1431">
          <cell r="C1431">
            <v>1</v>
          </cell>
        </row>
        <row r="1432">
          <cell r="C1432">
            <v>1</v>
          </cell>
        </row>
        <row r="1433">
          <cell r="C1433">
            <v>1</v>
          </cell>
        </row>
        <row r="1434">
          <cell r="C1434">
            <v>1</v>
          </cell>
        </row>
        <row r="1435">
          <cell r="C1435">
            <v>1</v>
          </cell>
        </row>
        <row r="1436">
          <cell r="C1436">
            <v>1</v>
          </cell>
        </row>
        <row r="1437">
          <cell r="C1437">
            <v>1</v>
          </cell>
        </row>
        <row r="1438">
          <cell r="C1438">
            <v>1</v>
          </cell>
        </row>
        <row r="1439">
          <cell r="C1439">
            <v>1</v>
          </cell>
        </row>
        <row r="1440">
          <cell r="C1440">
            <v>1</v>
          </cell>
        </row>
        <row r="1441">
          <cell r="C1441">
            <v>1</v>
          </cell>
        </row>
        <row r="1442">
          <cell r="C1442">
            <v>1</v>
          </cell>
        </row>
        <row r="1443">
          <cell r="C1443">
            <v>1</v>
          </cell>
        </row>
        <row r="1444">
          <cell r="C1444">
            <v>1</v>
          </cell>
        </row>
        <row r="1445">
          <cell r="C1445">
            <v>1</v>
          </cell>
        </row>
        <row r="1446">
          <cell r="C1446">
            <v>1</v>
          </cell>
        </row>
        <row r="1447">
          <cell r="C1447">
            <v>1</v>
          </cell>
        </row>
        <row r="1448">
          <cell r="C1448">
            <v>1</v>
          </cell>
        </row>
        <row r="1449">
          <cell r="C1449">
            <v>1</v>
          </cell>
        </row>
        <row r="1450">
          <cell r="C1450">
            <v>1</v>
          </cell>
        </row>
        <row r="1451">
          <cell r="C1451">
            <v>1</v>
          </cell>
        </row>
        <row r="1452">
          <cell r="C1452">
            <v>1</v>
          </cell>
        </row>
        <row r="1453">
          <cell r="C1453">
            <v>1</v>
          </cell>
        </row>
        <row r="1454">
          <cell r="C1454">
            <v>1</v>
          </cell>
        </row>
        <row r="1455">
          <cell r="C1455">
            <v>1</v>
          </cell>
        </row>
        <row r="1456">
          <cell r="C1456">
            <v>1</v>
          </cell>
        </row>
        <row r="1457">
          <cell r="C1457">
            <v>1</v>
          </cell>
        </row>
        <row r="1458">
          <cell r="C1458">
            <v>1</v>
          </cell>
        </row>
        <row r="1459">
          <cell r="C1459">
            <v>1</v>
          </cell>
        </row>
        <row r="1460">
          <cell r="C1460">
            <v>1</v>
          </cell>
        </row>
        <row r="1461">
          <cell r="C1461">
            <v>1</v>
          </cell>
        </row>
        <row r="1462">
          <cell r="C1462">
            <v>1</v>
          </cell>
        </row>
        <row r="1463">
          <cell r="C1463">
            <v>1</v>
          </cell>
        </row>
        <row r="1464">
          <cell r="C1464">
            <v>1</v>
          </cell>
        </row>
        <row r="1465">
          <cell r="C1465">
            <v>1</v>
          </cell>
        </row>
        <row r="1466">
          <cell r="C1466">
            <v>1</v>
          </cell>
        </row>
        <row r="1467">
          <cell r="C1467">
            <v>1</v>
          </cell>
        </row>
        <row r="1468">
          <cell r="C1468">
            <v>1</v>
          </cell>
        </row>
        <row r="1469">
          <cell r="C146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zoomScaleNormal="100" workbookViewId="0">
      <selection activeCell="C23" sqref="C23"/>
    </sheetView>
  </sheetViews>
  <sheetFormatPr defaultRowHeight="12.75"/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"/>
      <c r="B2" s="94" t="s">
        <v>2106</v>
      </c>
      <c r="C2" s="95"/>
      <c r="D2" s="95"/>
      <c r="E2" s="95"/>
      <c r="F2" s="95"/>
      <c r="G2" s="95"/>
      <c r="H2" s="95"/>
      <c r="I2" s="95"/>
      <c r="J2" s="95"/>
      <c r="K2" s="9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9.25" customHeight="1">
      <c r="A3" s="1"/>
      <c r="B3" s="91" t="s">
        <v>2107</v>
      </c>
      <c r="C3" s="92"/>
      <c r="D3" s="92"/>
      <c r="E3" s="92"/>
      <c r="F3" s="92"/>
      <c r="G3" s="92"/>
      <c r="H3" s="92"/>
      <c r="I3" s="92"/>
      <c r="J3" s="92"/>
      <c r="K3" s="9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mergeCells count="2">
    <mergeCell ref="B2:K2"/>
    <mergeCell ref="B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20"/>
  <sheetViews>
    <sheetView zoomScaleNormal="100" zoomScalePageLayoutView="85" workbookViewId="0">
      <pane ySplit="1" topLeftCell="A2" activePane="bottomLeft" state="frozen"/>
      <selection activeCell="A13" sqref="A13"/>
      <selection pane="bottomLeft"/>
    </sheetView>
  </sheetViews>
  <sheetFormatPr defaultColWidth="8.85546875" defaultRowHeight="12" customHeight="1"/>
  <cols>
    <col min="1" max="1" width="12.140625" style="4" customWidth="1"/>
    <col min="2" max="2" width="16.140625" style="4" customWidth="1"/>
    <col min="3" max="7" width="14.7109375" style="4" customWidth="1"/>
    <col min="8" max="8" width="15.42578125" style="6" customWidth="1"/>
    <col min="9" max="27" width="14.7109375" style="4" customWidth="1"/>
    <col min="28" max="28" width="16.85546875" style="4" customWidth="1"/>
    <col min="29" max="32" width="14.7109375" style="4" customWidth="1"/>
    <col min="33" max="33" width="14.7109375" style="12" customWidth="1"/>
    <col min="34" max="34" width="14.7109375" style="4" customWidth="1"/>
    <col min="35" max="35" width="14.7109375" style="13" customWidth="1"/>
    <col min="36" max="41" width="14.7109375" style="4" customWidth="1"/>
    <col min="42" max="42" width="25.140625" style="4" customWidth="1"/>
    <col min="43" max="43" width="14.7109375" style="4" customWidth="1"/>
    <col min="44" max="44" width="14.7109375" style="11" customWidth="1"/>
    <col min="45" max="45" width="16.28515625" style="4" customWidth="1"/>
    <col min="46" max="48" width="14.7109375" style="4" customWidth="1"/>
    <col min="49" max="49" width="11.5703125" style="10" customWidth="1"/>
    <col min="50" max="50" width="15" style="4" customWidth="1"/>
    <col min="51" max="52" width="14.7109375" style="4" customWidth="1"/>
    <col min="53" max="53" width="14.7109375" style="11" customWidth="1"/>
    <col min="54" max="54" width="20.7109375" style="4" customWidth="1"/>
    <col min="55" max="55" width="14.7109375" style="4" customWidth="1"/>
    <col min="56" max="56" width="18.140625" style="4" customWidth="1"/>
    <col min="57" max="57" width="36.7109375" style="4" customWidth="1"/>
    <col min="58" max="59" width="14.7109375" style="4" customWidth="1"/>
    <col min="60" max="60" width="16.85546875" style="4" customWidth="1"/>
    <col min="61" max="66" width="14.7109375" style="4" customWidth="1"/>
    <col min="67" max="74" width="16.85546875" style="4" customWidth="1"/>
    <col min="75" max="77" width="14.7109375" style="4" customWidth="1"/>
    <col min="78" max="78" width="14.7109375" style="76" customWidth="1"/>
    <col min="79" max="80" width="14.7109375" style="4" customWidth="1"/>
    <col min="81" max="16384" width="8.85546875" style="10"/>
  </cols>
  <sheetData>
    <row r="1" spans="1:80" s="7" customFormat="1" ht="56.25" customHeight="1">
      <c r="A1" s="77" t="s">
        <v>781</v>
      </c>
      <c r="B1" s="2" t="s">
        <v>2104</v>
      </c>
      <c r="C1" s="77" t="s">
        <v>931</v>
      </c>
      <c r="D1" s="3" t="s">
        <v>0</v>
      </c>
      <c r="E1" s="2" t="s">
        <v>26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40</v>
      </c>
      <c r="N1" s="2" t="s">
        <v>44</v>
      </c>
      <c r="O1" s="2" t="s">
        <v>36</v>
      </c>
      <c r="P1" s="2" t="s">
        <v>37</v>
      </c>
      <c r="Q1" s="2" t="s">
        <v>25</v>
      </c>
      <c r="R1" s="2" t="s">
        <v>11</v>
      </c>
      <c r="S1" s="2" t="s">
        <v>8</v>
      </c>
      <c r="T1" s="2" t="s">
        <v>9</v>
      </c>
      <c r="U1" s="2" t="s">
        <v>10</v>
      </c>
      <c r="V1" s="2" t="s">
        <v>55</v>
      </c>
      <c r="W1" s="2" t="s">
        <v>12</v>
      </c>
      <c r="X1" s="2" t="s">
        <v>13</v>
      </c>
      <c r="Y1" s="2" t="s">
        <v>15</v>
      </c>
      <c r="Z1" s="68" t="s">
        <v>16</v>
      </c>
      <c r="AA1" s="2" t="s">
        <v>14</v>
      </c>
      <c r="AB1" s="2" t="s">
        <v>68</v>
      </c>
      <c r="AC1" s="2" t="s">
        <v>47</v>
      </c>
      <c r="AD1" s="2" t="s">
        <v>48</v>
      </c>
      <c r="AE1" s="2" t="s">
        <v>49</v>
      </c>
      <c r="AF1" s="2" t="s">
        <v>50</v>
      </c>
      <c r="AG1" s="79" t="s">
        <v>780</v>
      </c>
      <c r="AH1" s="2" t="s">
        <v>51</v>
      </c>
      <c r="AI1" s="84" t="s">
        <v>929</v>
      </c>
      <c r="AJ1" s="2" t="s">
        <v>38</v>
      </c>
      <c r="AK1" s="2" t="s">
        <v>39</v>
      </c>
      <c r="AL1" s="2" t="s">
        <v>27</v>
      </c>
      <c r="AM1" s="2" t="s">
        <v>28</v>
      </c>
      <c r="AN1" s="2" t="s">
        <v>29</v>
      </c>
      <c r="AO1" s="2" t="s">
        <v>30</v>
      </c>
      <c r="AP1" s="5" t="s">
        <v>31</v>
      </c>
      <c r="AQ1" s="2" t="s">
        <v>32</v>
      </c>
      <c r="AR1" s="78" t="s">
        <v>45</v>
      </c>
      <c r="AS1" s="2" t="s">
        <v>46</v>
      </c>
      <c r="AT1" s="71" t="s">
        <v>17</v>
      </c>
      <c r="AU1" s="2" t="s">
        <v>18</v>
      </c>
      <c r="AV1" s="2" t="s">
        <v>19</v>
      </c>
      <c r="AW1" s="14" t="s">
        <v>21</v>
      </c>
      <c r="AX1" s="2" t="s">
        <v>20</v>
      </c>
      <c r="AY1" s="2" t="s">
        <v>23</v>
      </c>
      <c r="AZ1" s="2" t="s">
        <v>24</v>
      </c>
      <c r="BA1" s="78" t="s">
        <v>22</v>
      </c>
      <c r="BB1" s="2" t="s">
        <v>34</v>
      </c>
      <c r="BC1" s="5" t="s">
        <v>33</v>
      </c>
      <c r="BD1" s="2" t="s">
        <v>35</v>
      </c>
      <c r="BE1" s="2" t="s">
        <v>41</v>
      </c>
      <c r="BF1" s="2" t="s">
        <v>42</v>
      </c>
      <c r="BG1" s="2" t="s">
        <v>43</v>
      </c>
      <c r="BH1" s="2" t="s">
        <v>67</v>
      </c>
      <c r="BI1" s="2" t="s">
        <v>56</v>
      </c>
      <c r="BJ1" s="3" t="s">
        <v>57</v>
      </c>
      <c r="BK1" s="2" t="s">
        <v>58</v>
      </c>
      <c r="BL1" s="2" t="s">
        <v>52</v>
      </c>
      <c r="BM1" s="2" t="s">
        <v>53</v>
      </c>
      <c r="BN1" s="2" t="s">
        <v>54</v>
      </c>
      <c r="BO1" s="2" t="s">
        <v>65</v>
      </c>
      <c r="BP1" s="2" t="s">
        <v>66</v>
      </c>
      <c r="BQ1" s="2" t="s">
        <v>62</v>
      </c>
      <c r="BR1" s="2" t="s">
        <v>63</v>
      </c>
      <c r="BS1" s="2" t="s">
        <v>64</v>
      </c>
      <c r="BT1" s="2" t="s">
        <v>59</v>
      </c>
      <c r="BU1" s="2" t="s">
        <v>60</v>
      </c>
      <c r="BV1" s="2" t="s">
        <v>61</v>
      </c>
      <c r="BW1" s="2" t="s">
        <v>927</v>
      </c>
      <c r="BX1" s="80" t="s">
        <v>925</v>
      </c>
      <c r="BY1" s="80" t="s">
        <v>924</v>
      </c>
      <c r="BZ1" s="81" t="s">
        <v>926</v>
      </c>
      <c r="CA1" s="2" t="s">
        <v>930</v>
      </c>
      <c r="CB1" s="77" t="s">
        <v>928</v>
      </c>
    </row>
    <row r="2" spans="1:80" s="4" customFormat="1" ht="12" customHeight="1">
      <c r="A2" s="82">
        <v>1</v>
      </c>
      <c r="B2" s="24" t="s">
        <v>2101</v>
      </c>
      <c r="C2" s="82" t="s">
        <v>932</v>
      </c>
      <c r="D2" s="25">
        <v>41943</v>
      </c>
      <c r="E2" s="27" t="s">
        <v>78</v>
      </c>
      <c r="F2" s="24"/>
      <c r="G2" s="26">
        <v>6</v>
      </c>
      <c r="H2" s="24" t="s">
        <v>913</v>
      </c>
      <c r="I2" s="24" t="s">
        <v>113</v>
      </c>
      <c r="J2" s="27"/>
      <c r="K2" s="27" t="s">
        <v>74</v>
      </c>
      <c r="L2" s="27"/>
      <c r="M2" s="27" t="s">
        <v>78</v>
      </c>
      <c r="N2" s="27" t="s">
        <v>78</v>
      </c>
      <c r="O2" s="27" t="s">
        <v>284</v>
      </c>
      <c r="P2" s="27"/>
      <c r="Q2" s="27" t="s">
        <v>78</v>
      </c>
      <c r="R2" s="28">
        <v>1.71</v>
      </c>
      <c r="S2" s="28">
        <v>4.9000000000000004</v>
      </c>
      <c r="T2" s="28">
        <v>8.8000000000000007</v>
      </c>
      <c r="U2" s="28">
        <v>10.1</v>
      </c>
      <c r="V2" s="28">
        <v>43.25</v>
      </c>
      <c r="W2" s="28">
        <v>600</v>
      </c>
      <c r="X2" s="28">
        <v>1024</v>
      </c>
      <c r="Y2" s="27" t="s">
        <v>852</v>
      </c>
      <c r="Z2" s="70">
        <v>14206</v>
      </c>
      <c r="AA2" s="28">
        <v>0.61399999999999999</v>
      </c>
      <c r="AB2" s="30">
        <v>250</v>
      </c>
      <c r="AC2" s="28">
        <v>0</v>
      </c>
      <c r="AD2" s="28">
        <v>296.89999999999998</v>
      </c>
      <c r="AE2" s="28">
        <v>250</v>
      </c>
      <c r="AF2" s="28">
        <v>296.89999999999998</v>
      </c>
      <c r="AG2" s="8">
        <f>AF2/AD2</f>
        <v>1</v>
      </c>
      <c r="AH2" s="28">
        <v>296.89999999999998</v>
      </c>
      <c r="AI2" s="85">
        <f>(AF2*V2)/1000000</f>
        <v>1.2840925E-2</v>
      </c>
      <c r="AJ2" s="27" t="s">
        <v>77</v>
      </c>
      <c r="AK2" s="27" t="s">
        <v>855</v>
      </c>
      <c r="AL2" s="27" t="s">
        <v>96</v>
      </c>
      <c r="AM2" s="27" t="s">
        <v>854</v>
      </c>
      <c r="AN2" s="27" t="s">
        <v>81</v>
      </c>
      <c r="AO2" s="27"/>
      <c r="AP2" s="27" t="s">
        <v>283</v>
      </c>
      <c r="AQ2" s="27"/>
      <c r="AR2" s="28">
        <v>0</v>
      </c>
      <c r="AS2" s="27"/>
      <c r="AT2" s="74">
        <v>60</v>
      </c>
      <c r="AU2" s="28">
        <v>140</v>
      </c>
      <c r="AV2" s="28">
        <v>120</v>
      </c>
      <c r="AW2" s="31"/>
      <c r="AX2" s="27" t="s">
        <v>853</v>
      </c>
      <c r="AY2" s="27"/>
      <c r="AZ2" s="27"/>
      <c r="BA2" s="28">
        <v>0</v>
      </c>
      <c r="BB2" s="29" t="s">
        <v>81</v>
      </c>
      <c r="BC2" s="29" t="s">
        <v>81</v>
      </c>
      <c r="BD2" s="27"/>
      <c r="BE2" s="27" t="s">
        <v>84</v>
      </c>
      <c r="BF2" s="27"/>
      <c r="BG2" s="27"/>
      <c r="BH2" s="30">
        <v>0</v>
      </c>
      <c r="BI2" s="28">
        <v>0.28999999999999998</v>
      </c>
      <c r="BJ2" s="27"/>
      <c r="BK2" s="27"/>
      <c r="BL2" s="27"/>
      <c r="BM2" s="27"/>
      <c r="BN2" s="28">
        <v>4.34</v>
      </c>
      <c r="BO2" s="30">
        <v>1</v>
      </c>
      <c r="BP2" s="30">
        <v>5.4</v>
      </c>
      <c r="BQ2" s="30">
        <v>0.28000000000000003</v>
      </c>
      <c r="BR2" s="29"/>
      <c r="BS2" s="29"/>
      <c r="BT2" s="29"/>
      <c r="BU2" s="29"/>
      <c r="BV2" s="30">
        <v>4.41</v>
      </c>
      <c r="BW2" s="9">
        <f>IF(BA2=1,BN2-(Monitors!$B$17*Data!BZ2),Data!BN2)</f>
        <v>4.34</v>
      </c>
      <c r="BX2" s="32">
        <f>IF($AR2=1,$BW2-(Monitors!$C$17*BZ2),Data!$BW2)</f>
        <v>4.34</v>
      </c>
      <c r="BY2" s="32">
        <f>BX2-(AA2*Monitors!$C$13)</f>
        <v>3.1120000000000001</v>
      </c>
      <c r="BZ2" s="86">
        <f>(Monitors!$C$13*Data!AA2)+(Monitors!$C$6*TANH(Monitors!$C$7*(Data!V2+Monitors!$C$8)+Monitors!$C$9)+Monitors!$C$10)</f>
        <v>3.9232476922678954</v>
      </c>
      <c r="CA2" s="9">
        <f>BN2-(Signage!$C$13*AI2)</f>
        <v>3.376930625</v>
      </c>
      <c r="CB2" s="86">
        <f>(Signage!$C$13*Data!AI2)+(Signage!$C$6*TANH(Signage!$C$7*(Data!V2+Signage!$C$8)+Signage!$C$9)+Signage!$C$10)</f>
        <v>2.3145585770816188</v>
      </c>
    </row>
    <row r="3" spans="1:80" s="4" customFormat="1" ht="12" customHeight="1">
      <c r="A3" s="83">
        <v>2</v>
      </c>
      <c r="B3" s="15" t="s">
        <v>2101</v>
      </c>
      <c r="C3" s="83" t="s">
        <v>933</v>
      </c>
      <c r="D3" s="16">
        <v>41363</v>
      </c>
      <c r="E3" s="18" t="s">
        <v>78</v>
      </c>
      <c r="F3" s="15" t="s">
        <v>70</v>
      </c>
      <c r="G3" s="17">
        <v>6</v>
      </c>
      <c r="H3" s="15" t="s">
        <v>913</v>
      </c>
      <c r="I3" s="15" t="s">
        <v>90</v>
      </c>
      <c r="J3" s="18"/>
      <c r="K3" s="18" t="s">
        <v>74</v>
      </c>
      <c r="L3" s="18"/>
      <c r="M3" s="18" t="s">
        <v>78</v>
      </c>
      <c r="N3" s="18" t="s">
        <v>78</v>
      </c>
      <c r="O3" s="18" t="s">
        <v>284</v>
      </c>
      <c r="P3" s="18"/>
      <c r="Q3" s="18" t="s">
        <v>78</v>
      </c>
      <c r="R3" s="19">
        <v>1.6</v>
      </c>
      <c r="S3" s="19">
        <v>5.3</v>
      </c>
      <c r="T3" s="19">
        <v>8.5</v>
      </c>
      <c r="U3" s="19">
        <v>10.1</v>
      </c>
      <c r="V3" s="19">
        <v>45.6</v>
      </c>
      <c r="W3" s="19">
        <v>800</v>
      </c>
      <c r="X3" s="19">
        <v>1280</v>
      </c>
      <c r="Y3" s="18" t="s">
        <v>280</v>
      </c>
      <c r="Z3" s="69">
        <v>22456</v>
      </c>
      <c r="AA3" s="19">
        <v>1.024</v>
      </c>
      <c r="AB3" s="21">
        <v>260</v>
      </c>
      <c r="AC3" s="19">
        <v>0.4</v>
      </c>
      <c r="AD3" s="19">
        <v>235.2</v>
      </c>
      <c r="AE3" s="19">
        <v>260</v>
      </c>
      <c r="AF3" s="19">
        <v>207.2</v>
      </c>
      <c r="AG3" s="8">
        <f>AF3/AD3</f>
        <v>0.88095238095238093</v>
      </c>
      <c r="AH3" s="19">
        <v>207.2</v>
      </c>
      <c r="AI3" s="85">
        <f>(AF3*V3)/1000000</f>
        <v>9.4483199999999996E-3</v>
      </c>
      <c r="AJ3" s="18" t="s">
        <v>77</v>
      </c>
      <c r="AK3" s="18" t="s">
        <v>285</v>
      </c>
      <c r="AL3" s="18" t="s">
        <v>282</v>
      </c>
      <c r="AM3" s="18"/>
      <c r="AN3" s="18" t="s">
        <v>81</v>
      </c>
      <c r="AO3" s="18"/>
      <c r="AP3" s="18" t="s">
        <v>283</v>
      </c>
      <c r="AQ3" s="18"/>
      <c r="AR3" s="19">
        <v>0</v>
      </c>
      <c r="AS3" s="18"/>
      <c r="AT3" s="72">
        <v>60</v>
      </c>
      <c r="AU3" s="19">
        <v>170</v>
      </c>
      <c r="AV3" s="19">
        <v>170</v>
      </c>
      <c r="AW3" s="18" t="s">
        <v>78</v>
      </c>
      <c r="AX3" s="18" t="s">
        <v>281</v>
      </c>
      <c r="AY3" s="18"/>
      <c r="AZ3" s="18"/>
      <c r="BA3" s="19">
        <v>0</v>
      </c>
      <c r="BB3" s="20" t="s">
        <v>81</v>
      </c>
      <c r="BC3" s="18" t="s">
        <v>81</v>
      </c>
      <c r="BD3" s="18"/>
      <c r="BE3" s="18" t="s">
        <v>84</v>
      </c>
      <c r="BF3" s="18"/>
      <c r="BG3" s="18"/>
      <c r="BH3" s="21">
        <v>0</v>
      </c>
      <c r="BI3" s="19">
        <v>0.2</v>
      </c>
      <c r="BJ3" s="18"/>
      <c r="BK3" s="18"/>
      <c r="BL3" s="18"/>
      <c r="BM3" s="18"/>
      <c r="BN3" s="19">
        <v>5.7</v>
      </c>
      <c r="BO3" s="21">
        <v>0.53</v>
      </c>
      <c r="BP3" s="21">
        <v>6.71</v>
      </c>
      <c r="BQ3" s="21">
        <v>0.23</v>
      </c>
      <c r="BR3" s="20"/>
      <c r="BS3" s="20"/>
      <c r="BT3" s="20"/>
      <c r="BU3" s="20"/>
      <c r="BV3" s="21">
        <v>5.08</v>
      </c>
      <c r="BW3" s="9">
        <f>IF(BA3=1,BN3-(Monitors!$B$17*Data!BZ3),Data!BN3)</f>
        <v>5.7</v>
      </c>
      <c r="BX3" s="32">
        <f>IF($AR3=1,$BW3-(Monitors!$C$17*BZ3),Data!$BW3)</f>
        <v>5.7</v>
      </c>
      <c r="BY3" s="32">
        <f>BX3-(AA3*Monitors!$C$13)</f>
        <v>3.6520000000000001</v>
      </c>
      <c r="BZ3" s="86">
        <f>(Monitors!$C$13*Data!AA3)+(Monitors!$C$6*TANH(Monitors!$C$7*(Data!V3+Monitors!$C$8)+Monitors!$C$9)+Monitors!$C$10)</f>
        <v>4.9006220557138072</v>
      </c>
      <c r="CA3" s="9">
        <f>BN3-(Signage!$C$13*AI3)</f>
        <v>4.9913760000000007</v>
      </c>
      <c r="CB3" s="86">
        <f>(Signage!$C$13*Data!AI3)+(Signage!$C$6*TANH(Signage!$C$7*(Data!V3+Signage!$C$8)+Signage!$C$9)+Signage!$C$10)</f>
        <v>2.2522191683484798</v>
      </c>
    </row>
    <row r="4" spans="1:80" s="4" customFormat="1" ht="12" customHeight="1">
      <c r="A4" s="82">
        <v>3</v>
      </c>
      <c r="B4" s="15" t="s">
        <v>2075</v>
      </c>
      <c r="C4" s="82" t="s">
        <v>934</v>
      </c>
      <c r="D4" s="16">
        <v>41532</v>
      </c>
      <c r="E4" s="18" t="s">
        <v>78</v>
      </c>
      <c r="F4" s="15" t="s">
        <v>70</v>
      </c>
      <c r="G4" s="17">
        <v>6</v>
      </c>
      <c r="H4" s="15" t="s">
        <v>913</v>
      </c>
      <c r="I4" s="15" t="s">
        <v>142</v>
      </c>
      <c r="J4" s="18"/>
      <c r="K4" s="18" t="s">
        <v>74</v>
      </c>
      <c r="L4" s="18"/>
      <c r="M4" s="18" t="s">
        <v>78</v>
      </c>
      <c r="N4" s="18" t="s">
        <v>78</v>
      </c>
      <c r="O4" s="18" t="s">
        <v>82</v>
      </c>
      <c r="P4" s="18"/>
      <c r="Q4" s="18" t="s">
        <v>78</v>
      </c>
      <c r="R4" s="19">
        <v>1.78</v>
      </c>
      <c r="S4" s="19">
        <v>6.5</v>
      </c>
      <c r="T4" s="19">
        <v>11.6</v>
      </c>
      <c r="U4" s="19">
        <v>13.3</v>
      </c>
      <c r="V4" s="19">
        <v>75.2</v>
      </c>
      <c r="W4" s="19">
        <v>900</v>
      </c>
      <c r="X4" s="19">
        <v>1600</v>
      </c>
      <c r="Y4" s="18" t="s">
        <v>125</v>
      </c>
      <c r="Z4" s="69">
        <v>19139</v>
      </c>
      <c r="AA4" s="19">
        <v>1.44</v>
      </c>
      <c r="AB4" s="21">
        <v>300</v>
      </c>
      <c r="AC4" s="19">
        <v>1.7</v>
      </c>
      <c r="AD4" s="19">
        <v>200.9</v>
      </c>
      <c r="AE4" s="19">
        <v>300</v>
      </c>
      <c r="AF4" s="19">
        <v>178.5</v>
      </c>
      <c r="AG4" s="8">
        <f>AF4/AD4</f>
        <v>0.88850174216027877</v>
      </c>
      <c r="AH4" s="19">
        <v>200.9</v>
      </c>
      <c r="AI4" s="85">
        <f>(AF4*V4)/1000000</f>
        <v>1.3423200000000001E-2</v>
      </c>
      <c r="AJ4" s="18" t="s">
        <v>78</v>
      </c>
      <c r="AK4" s="18" t="s">
        <v>363</v>
      </c>
      <c r="AL4" s="18" t="s">
        <v>282</v>
      </c>
      <c r="AM4" s="18"/>
      <c r="AN4" s="18" t="s">
        <v>81</v>
      </c>
      <c r="AO4" s="18"/>
      <c r="AP4" s="18" t="s">
        <v>81</v>
      </c>
      <c r="AQ4" s="18"/>
      <c r="AR4" s="19">
        <v>0</v>
      </c>
      <c r="AS4" s="18"/>
      <c r="AT4" s="72">
        <v>60</v>
      </c>
      <c r="AU4" s="19">
        <v>150</v>
      </c>
      <c r="AV4" s="19">
        <v>150</v>
      </c>
      <c r="AW4" s="18" t="s">
        <v>78</v>
      </c>
      <c r="AX4" s="18" t="s">
        <v>109</v>
      </c>
      <c r="AY4" s="18"/>
      <c r="AZ4" s="18"/>
      <c r="BA4" s="19">
        <v>0</v>
      </c>
      <c r="BB4" s="20" t="s">
        <v>81</v>
      </c>
      <c r="BC4" s="18" t="s">
        <v>81</v>
      </c>
      <c r="BD4" s="18"/>
      <c r="BE4" s="18" t="s">
        <v>84</v>
      </c>
      <c r="BF4" s="18"/>
      <c r="BG4" s="19">
        <v>1</v>
      </c>
      <c r="BH4" s="21">
        <v>0</v>
      </c>
      <c r="BI4" s="19">
        <v>0.46</v>
      </c>
      <c r="BJ4" s="19">
        <v>0.42</v>
      </c>
      <c r="BK4" s="18"/>
      <c r="BL4" s="18"/>
      <c r="BM4" s="18"/>
      <c r="BN4" s="19">
        <v>8.59</v>
      </c>
      <c r="BO4" s="21">
        <v>0.53</v>
      </c>
      <c r="BP4" s="21">
        <v>8.86</v>
      </c>
      <c r="BQ4" s="21">
        <v>0.46</v>
      </c>
      <c r="BR4" s="21">
        <v>0.48</v>
      </c>
      <c r="BS4" s="20"/>
      <c r="BT4" s="20"/>
      <c r="BU4" s="20"/>
      <c r="BV4" s="21">
        <v>8.7100000000000009</v>
      </c>
      <c r="BW4" s="9">
        <f>IF(BA4=1,BN4-(Monitors!$B$17*Data!BZ4),Data!BN4)</f>
        <v>8.59</v>
      </c>
      <c r="BX4" s="32">
        <f>IF($AR4=1,$BW4-(Monitors!$C$17*BZ4),Data!$BW4)</f>
        <v>8.59</v>
      </c>
      <c r="BY4" s="32">
        <f>BX4-(AA4*Monitors!$C$13)</f>
        <v>5.71</v>
      </c>
      <c r="BZ4" s="86">
        <f>(Monitors!$C$13*Data!AA4)+(Monitors!$C$6*TANH(Monitors!$C$7*(Data!V4+Monitors!$C$8)+Monitors!$C$9)+Monitors!$C$10)</f>
        <v>7.6688847535481726</v>
      </c>
      <c r="CA4" s="9">
        <f>BN4-(Signage!$C$13*AI4)</f>
        <v>7.5832599999999992</v>
      </c>
      <c r="CB4" s="86">
        <f>(Signage!$C$13*Data!AI4)+(Signage!$C$6*TANH(Signage!$C$7*(Data!V4+Signage!$C$8)+Signage!$C$9)+Signage!$C$10)</f>
        <v>4.9735568125724061</v>
      </c>
    </row>
    <row r="5" spans="1:80" s="4" customFormat="1" ht="12" customHeight="1">
      <c r="A5" s="83">
        <v>4</v>
      </c>
      <c r="B5" s="15" t="s">
        <v>2072</v>
      </c>
      <c r="C5" s="83" t="s">
        <v>935</v>
      </c>
      <c r="D5" s="16">
        <v>41487</v>
      </c>
      <c r="E5" s="18" t="s">
        <v>78</v>
      </c>
      <c r="F5" s="15" t="s">
        <v>70</v>
      </c>
      <c r="G5" s="17">
        <v>6</v>
      </c>
      <c r="H5" s="15" t="s">
        <v>913</v>
      </c>
      <c r="I5" s="15" t="s">
        <v>142</v>
      </c>
      <c r="J5" s="18"/>
      <c r="K5" s="18" t="s">
        <v>74</v>
      </c>
      <c r="L5" s="18"/>
      <c r="M5" s="18" t="s">
        <v>78</v>
      </c>
      <c r="N5" s="18" t="s">
        <v>77</v>
      </c>
      <c r="O5" s="18" t="s">
        <v>318</v>
      </c>
      <c r="P5" s="18"/>
      <c r="Q5" s="18" t="s">
        <v>77</v>
      </c>
      <c r="R5" s="19">
        <v>1.78</v>
      </c>
      <c r="S5" s="19">
        <v>13.2</v>
      </c>
      <c r="T5" s="19">
        <v>23.5</v>
      </c>
      <c r="U5" s="19">
        <v>27</v>
      </c>
      <c r="V5" s="19">
        <v>310.5</v>
      </c>
      <c r="W5" s="19">
        <v>1440</v>
      </c>
      <c r="X5" s="19">
        <v>2560</v>
      </c>
      <c r="Y5" s="18" t="s">
        <v>441</v>
      </c>
      <c r="Z5" s="69">
        <v>11874</v>
      </c>
      <c r="AA5" s="19">
        <v>3.69</v>
      </c>
      <c r="AB5" s="21">
        <v>350</v>
      </c>
      <c r="AC5" s="19">
        <v>8.3000000000000007</v>
      </c>
      <c r="AD5" s="19">
        <v>350</v>
      </c>
      <c r="AE5" s="19">
        <v>350</v>
      </c>
      <c r="AF5" s="19">
        <v>252.5</v>
      </c>
      <c r="AG5" s="8">
        <f>AF5/AD5</f>
        <v>0.72142857142857142</v>
      </c>
      <c r="AH5" s="19">
        <v>201.3</v>
      </c>
      <c r="AI5" s="85">
        <f>(AF5*V5)/1000000</f>
        <v>7.8401250000000006E-2</v>
      </c>
      <c r="AJ5" s="18" t="s">
        <v>78</v>
      </c>
      <c r="AK5" s="18" t="s">
        <v>320</v>
      </c>
      <c r="AL5" s="18" t="s">
        <v>438</v>
      </c>
      <c r="AM5" s="18" t="s">
        <v>759</v>
      </c>
      <c r="AN5" s="18" t="s">
        <v>81</v>
      </c>
      <c r="AO5" s="18"/>
      <c r="AP5" s="18" t="s">
        <v>81</v>
      </c>
      <c r="AQ5" s="18"/>
      <c r="AR5" s="19">
        <v>0</v>
      </c>
      <c r="AS5" s="18"/>
      <c r="AT5" s="72">
        <v>60</v>
      </c>
      <c r="AU5" s="19">
        <v>178</v>
      </c>
      <c r="AV5" s="19">
        <v>178</v>
      </c>
      <c r="AW5" s="18" t="s">
        <v>77</v>
      </c>
      <c r="AX5" s="18" t="s">
        <v>264</v>
      </c>
      <c r="AY5" s="18" t="s">
        <v>757</v>
      </c>
      <c r="AZ5" s="18" t="s">
        <v>758</v>
      </c>
      <c r="BA5" s="19">
        <v>1</v>
      </c>
      <c r="BB5" s="20" t="s">
        <v>81</v>
      </c>
      <c r="BC5" s="18" t="s">
        <v>81</v>
      </c>
      <c r="BD5" s="18"/>
      <c r="BE5" s="18" t="s">
        <v>84</v>
      </c>
      <c r="BF5" s="18"/>
      <c r="BG5" s="19">
        <v>0</v>
      </c>
      <c r="BH5" s="21">
        <v>0</v>
      </c>
      <c r="BI5" s="19">
        <v>0.44</v>
      </c>
      <c r="BJ5" s="18"/>
      <c r="BK5" s="19">
        <v>0.42</v>
      </c>
      <c r="BL5" s="18"/>
      <c r="BM5" s="18"/>
      <c r="BN5" s="19">
        <v>44.15</v>
      </c>
      <c r="BO5" s="21">
        <v>0.53</v>
      </c>
      <c r="BP5" s="21">
        <v>44.48</v>
      </c>
      <c r="BQ5" s="21">
        <v>0.45</v>
      </c>
      <c r="BR5" s="20"/>
      <c r="BS5" s="21">
        <v>0.44</v>
      </c>
      <c r="BT5" s="20"/>
      <c r="BU5" s="20"/>
      <c r="BV5" s="21">
        <v>44</v>
      </c>
      <c r="BW5" s="9">
        <f>IF(BA5=1,BN5-(Monitors!$B$17*Data!BZ5),Data!BN5)</f>
        <v>37.553834221035956</v>
      </c>
      <c r="BX5" s="32">
        <f>IF($AR5=1,$BW5-(Monitors!$C$17*BZ5),Data!$BW5)</f>
        <v>37.553834221035956</v>
      </c>
      <c r="BY5" s="32">
        <f>BX5-(AA5*Monitors!$C$13)</f>
        <v>30.173834221035957</v>
      </c>
      <c r="BZ5" s="86">
        <f>(Monitors!$C$13*Data!AA5)+(Monitors!$C$6*TANH(Monitors!$C$7*(Data!V5+Monitors!$C$8)+Monitors!$C$9)+Monitors!$C$10)</f>
        <v>21.987219263213465</v>
      </c>
      <c r="CA5" s="9">
        <f>BN5-(Signage!$C$13*AI5)</f>
        <v>38.269906249999998</v>
      </c>
      <c r="CB5" s="86">
        <f>(Signage!$C$13*Data!AI5)+(Signage!$C$6*TANH(Signage!$C$7*(Data!V5+Signage!$C$8)+Signage!$C$9)+Signage!$C$10)</f>
        <v>28.890586423481487</v>
      </c>
    </row>
    <row r="6" spans="1:80" s="4" customFormat="1" ht="12" customHeight="1">
      <c r="A6" s="82">
        <v>5</v>
      </c>
      <c r="B6" s="15" t="s">
        <v>2102</v>
      </c>
      <c r="C6" s="82" t="s">
        <v>936</v>
      </c>
      <c r="D6" s="16">
        <v>41671</v>
      </c>
      <c r="E6" s="18" t="s">
        <v>77</v>
      </c>
      <c r="F6" s="15" t="s">
        <v>70</v>
      </c>
      <c r="G6" s="17">
        <v>6</v>
      </c>
      <c r="H6" s="15" t="s">
        <v>72</v>
      </c>
      <c r="I6" s="15" t="s">
        <v>258</v>
      </c>
      <c r="J6" s="18" t="s">
        <v>258</v>
      </c>
      <c r="K6" s="18" t="s">
        <v>74</v>
      </c>
      <c r="L6" s="18"/>
      <c r="M6" s="18" t="s">
        <v>78</v>
      </c>
      <c r="N6" s="18" t="s">
        <v>77</v>
      </c>
      <c r="O6" s="18" t="s">
        <v>82</v>
      </c>
      <c r="P6" s="18"/>
      <c r="Q6" s="18" t="s">
        <v>77</v>
      </c>
      <c r="R6" s="19">
        <v>1.33</v>
      </c>
      <c r="S6" s="19">
        <v>7.2</v>
      </c>
      <c r="T6" s="19">
        <v>9.6</v>
      </c>
      <c r="U6" s="19">
        <v>12.1</v>
      </c>
      <c r="V6" s="19">
        <v>69.12</v>
      </c>
      <c r="W6" s="19">
        <v>600</v>
      </c>
      <c r="X6" s="19">
        <v>800</v>
      </c>
      <c r="Y6" s="18" t="s">
        <v>356</v>
      </c>
      <c r="Z6" s="69">
        <v>6945</v>
      </c>
      <c r="AA6" s="19">
        <v>0.48</v>
      </c>
      <c r="AB6" s="21">
        <v>402</v>
      </c>
      <c r="AC6" s="19">
        <v>268</v>
      </c>
      <c r="AD6" s="19">
        <v>362.2</v>
      </c>
      <c r="AE6" s="19">
        <v>402</v>
      </c>
      <c r="AF6" s="19">
        <v>300</v>
      </c>
      <c r="AG6" s="8">
        <f>AF6/AD6</f>
        <v>0.82827167310877969</v>
      </c>
      <c r="AH6" s="19">
        <v>300</v>
      </c>
      <c r="AI6" s="85">
        <f>(AF6*V6)/1000000</f>
        <v>2.0736000000000001E-2</v>
      </c>
      <c r="AJ6" s="18" t="s">
        <v>78</v>
      </c>
      <c r="AK6" s="18" t="s">
        <v>361</v>
      </c>
      <c r="AL6" s="18" t="s">
        <v>358</v>
      </c>
      <c r="AM6" s="18"/>
      <c r="AN6" s="18" t="s">
        <v>359</v>
      </c>
      <c r="AO6" s="18"/>
      <c r="AP6" s="18" t="s">
        <v>360</v>
      </c>
      <c r="AQ6" s="18"/>
      <c r="AR6" s="19">
        <v>0</v>
      </c>
      <c r="AS6" s="18"/>
      <c r="AT6" s="72">
        <v>60</v>
      </c>
      <c r="AU6" s="19">
        <v>160</v>
      </c>
      <c r="AV6" s="19">
        <v>140</v>
      </c>
      <c r="AW6" s="18" t="s">
        <v>77</v>
      </c>
      <c r="AX6" s="18" t="s">
        <v>357</v>
      </c>
      <c r="AY6" s="18"/>
      <c r="AZ6" s="18"/>
      <c r="BA6" s="19">
        <v>0</v>
      </c>
      <c r="BB6" s="20" t="s">
        <v>359</v>
      </c>
      <c r="BC6" s="18" t="s">
        <v>81</v>
      </c>
      <c r="BD6" s="18"/>
      <c r="BE6" s="18" t="s">
        <v>84</v>
      </c>
      <c r="BF6" s="18"/>
      <c r="BG6" s="18"/>
      <c r="BH6" s="21">
        <v>0</v>
      </c>
      <c r="BI6" s="19">
        <v>0.42</v>
      </c>
      <c r="BJ6" s="18"/>
      <c r="BK6" s="19">
        <v>0.37</v>
      </c>
      <c r="BL6" s="18"/>
      <c r="BM6" s="18"/>
      <c r="BN6" s="19">
        <v>6.16</v>
      </c>
      <c r="BO6" s="21">
        <v>0.55000000000000004</v>
      </c>
      <c r="BP6" s="20"/>
      <c r="BQ6" s="21">
        <v>0.45</v>
      </c>
      <c r="BR6" s="20"/>
      <c r="BS6" s="21">
        <v>0.36</v>
      </c>
      <c r="BT6" s="20"/>
      <c r="BU6" s="20"/>
      <c r="BV6" s="21">
        <v>6.22</v>
      </c>
      <c r="BW6" s="9">
        <f>IF(BA6=1,BN6-(Monitors!$B$17*Data!BZ6),Data!BN6)</f>
        <v>6.16</v>
      </c>
      <c r="BX6" s="32">
        <f>IF($AR6=1,$BW6-(Monitors!$C$17*BZ6),Data!$BW6)</f>
        <v>6.16</v>
      </c>
      <c r="BY6" s="32">
        <f>BX6-(AA6*Monitors!$C$13)</f>
        <v>5.2</v>
      </c>
      <c r="BZ6" s="86">
        <f>(Monitors!$C$13*Data!AA6)+(Monitors!$C$6*TANH(Monitors!$C$7*(Data!V6+Monitors!$C$8)+Monitors!$C$9)+Monitors!$C$10)</f>
        <v>5.3592600282861298</v>
      </c>
      <c r="CA6" s="9">
        <f>BN6-(Signage!$C$13*AI6)</f>
        <v>4.6048</v>
      </c>
      <c r="CB6" s="86">
        <f>(Signage!$C$13*Data!AI6)+(Signage!$C$6*TANH(Signage!$C$7*(Data!V6+Signage!$C$8)+Signage!$C$9)+Signage!$C$10)</f>
        <v>5.0238445607688753</v>
      </c>
    </row>
    <row r="7" spans="1:80" s="4" customFormat="1" ht="12" customHeight="1">
      <c r="A7" s="83">
        <v>6</v>
      </c>
      <c r="B7" s="15" t="s">
        <v>2102</v>
      </c>
      <c r="C7" s="83" t="s">
        <v>937</v>
      </c>
      <c r="D7" s="16">
        <v>41060</v>
      </c>
      <c r="E7" s="18" t="s">
        <v>77</v>
      </c>
      <c r="F7" s="15" t="s">
        <v>446</v>
      </c>
      <c r="G7" s="17">
        <v>6</v>
      </c>
      <c r="H7" s="15" t="s">
        <v>72</v>
      </c>
      <c r="I7" s="15" t="s">
        <v>447</v>
      </c>
      <c r="J7" s="18" t="s">
        <v>447</v>
      </c>
      <c r="K7" s="18" t="s">
        <v>74</v>
      </c>
      <c r="L7" s="18"/>
      <c r="M7" s="18" t="s">
        <v>78</v>
      </c>
      <c r="N7" s="18" t="s">
        <v>78</v>
      </c>
      <c r="O7" s="18" t="s">
        <v>82</v>
      </c>
      <c r="P7" s="18"/>
      <c r="Q7" s="18" t="s">
        <v>77</v>
      </c>
      <c r="R7" s="19">
        <v>4.3</v>
      </c>
      <c r="S7" s="19">
        <v>72</v>
      </c>
      <c r="T7" s="19">
        <v>9.6999999999999993</v>
      </c>
      <c r="U7" s="19">
        <v>12.1</v>
      </c>
      <c r="V7" s="19">
        <v>70.540000000000006</v>
      </c>
      <c r="W7" s="19">
        <v>600</v>
      </c>
      <c r="X7" s="19">
        <v>800</v>
      </c>
      <c r="Y7" s="18" t="s">
        <v>356</v>
      </c>
      <c r="Z7" s="69">
        <v>6804</v>
      </c>
      <c r="AA7" s="19">
        <v>0.48</v>
      </c>
      <c r="AB7" s="21">
        <v>410</v>
      </c>
      <c r="AC7" s="19">
        <v>257</v>
      </c>
      <c r="AD7" s="19">
        <v>410</v>
      </c>
      <c r="AE7" s="19">
        <v>410</v>
      </c>
      <c r="AF7" s="19">
        <v>257</v>
      </c>
      <c r="AG7" s="8">
        <f>AF7/AD7</f>
        <v>0.62682926829268293</v>
      </c>
      <c r="AH7" s="19">
        <v>258</v>
      </c>
      <c r="AI7" s="85">
        <f>(AF7*V7)/1000000</f>
        <v>1.8128780000000004E-2</v>
      </c>
      <c r="AJ7" s="18" t="s">
        <v>77</v>
      </c>
      <c r="AK7" s="18" t="s">
        <v>450</v>
      </c>
      <c r="AL7" s="18" t="s">
        <v>115</v>
      </c>
      <c r="AM7" s="18"/>
      <c r="AN7" s="18" t="s">
        <v>96</v>
      </c>
      <c r="AO7" s="18" t="s">
        <v>448</v>
      </c>
      <c r="AP7" s="18" t="s">
        <v>449</v>
      </c>
      <c r="AQ7" s="18"/>
      <c r="AR7" s="19">
        <v>0</v>
      </c>
      <c r="AS7" s="18"/>
      <c r="AT7" s="72">
        <v>60</v>
      </c>
      <c r="AU7" s="19">
        <v>80</v>
      </c>
      <c r="AV7" s="19">
        <v>80</v>
      </c>
      <c r="AW7" s="18" t="s">
        <v>77</v>
      </c>
      <c r="AX7" s="22">
        <v>0.7</v>
      </c>
      <c r="AY7" s="18"/>
      <c r="AZ7" s="18"/>
      <c r="BA7" s="19">
        <v>0</v>
      </c>
      <c r="BB7" s="20" t="s">
        <v>96</v>
      </c>
      <c r="BC7" s="18" t="s">
        <v>144</v>
      </c>
      <c r="BD7" s="18"/>
      <c r="BE7" s="18" t="s">
        <v>84</v>
      </c>
      <c r="BF7" s="18"/>
      <c r="BG7" s="18"/>
      <c r="BH7" s="21">
        <v>0</v>
      </c>
      <c r="BI7" s="19">
        <v>0.74</v>
      </c>
      <c r="BJ7" s="18"/>
      <c r="BK7" s="19">
        <v>0.37</v>
      </c>
      <c r="BL7" s="18"/>
      <c r="BM7" s="18"/>
      <c r="BN7" s="19">
        <v>8.4</v>
      </c>
      <c r="BO7" s="21">
        <v>0.4</v>
      </c>
      <c r="BP7" s="20"/>
      <c r="BQ7" s="21">
        <v>0.75</v>
      </c>
      <c r="BR7" s="20"/>
      <c r="BS7" s="21">
        <v>0.39</v>
      </c>
      <c r="BT7" s="20"/>
      <c r="BU7" s="20"/>
      <c r="BV7" s="21">
        <v>8.49</v>
      </c>
      <c r="BW7" s="9">
        <f>IF(BA7=1,BN7-(Monitors!$B$17*Data!BZ7),Data!BN7)</f>
        <v>8.4</v>
      </c>
      <c r="BX7" s="32">
        <f>IF($AR7=1,$BW7-(Monitors!$C$17*BZ7),Data!$BW7)</f>
        <v>8.4</v>
      </c>
      <c r="BY7" s="32">
        <f>BX7-(AA7*Monitors!$C$13)</f>
        <v>7.44</v>
      </c>
      <c r="BZ7" s="86">
        <f>(Monitors!$C$13*Data!AA7)+(Monitors!$C$6*TANH(Monitors!$C$7*(Data!V7+Monitors!$C$8)+Monitors!$C$9)+Monitors!$C$10)</f>
        <v>5.4506809069275155</v>
      </c>
      <c r="CA7" s="9">
        <f>BN7-(Signage!$C$13*AI7)</f>
        <v>7.0403415000000003</v>
      </c>
      <c r="CB7" s="86">
        <f>(Signage!$C$13*Data!AI7)+(Signage!$C$6*TANH(Signage!$C$7*(Data!V7+Signage!$C$8)+Signage!$C$9)+Signage!$C$10)</f>
        <v>4.9446371185029356</v>
      </c>
    </row>
    <row r="8" spans="1:80" s="4" customFormat="1" ht="12" customHeight="1">
      <c r="A8" s="82">
        <v>7</v>
      </c>
      <c r="B8" s="15" t="s">
        <v>2102</v>
      </c>
      <c r="C8" s="82" t="s">
        <v>938</v>
      </c>
      <c r="D8" s="16">
        <v>41671</v>
      </c>
      <c r="E8" s="18" t="s">
        <v>77</v>
      </c>
      <c r="F8" s="15" t="s">
        <v>70</v>
      </c>
      <c r="G8" s="17">
        <v>6</v>
      </c>
      <c r="H8" s="15" t="s">
        <v>72</v>
      </c>
      <c r="I8" s="15" t="s">
        <v>258</v>
      </c>
      <c r="J8" s="18" t="s">
        <v>258</v>
      </c>
      <c r="K8" s="18" t="s">
        <v>74</v>
      </c>
      <c r="L8" s="18"/>
      <c r="M8" s="18" t="s">
        <v>78</v>
      </c>
      <c r="N8" s="18" t="s">
        <v>77</v>
      </c>
      <c r="O8" s="18" t="s">
        <v>82</v>
      </c>
      <c r="P8" s="18"/>
      <c r="Q8" s="18" t="s">
        <v>77</v>
      </c>
      <c r="R8" s="19">
        <v>1.33</v>
      </c>
      <c r="S8" s="19">
        <v>8.9</v>
      </c>
      <c r="T8" s="19">
        <v>11.9</v>
      </c>
      <c r="U8" s="19">
        <v>15</v>
      </c>
      <c r="V8" s="19">
        <v>105.91</v>
      </c>
      <c r="W8" s="19">
        <v>768</v>
      </c>
      <c r="X8" s="19">
        <v>1024</v>
      </c>
      <c r="Y8" s="18" t="s">
        <v>75</v>
      </c>
      <c r="Z8" s="69">
        <v>7422</v>
      </c>
      <c r="AA8" s="19">
        <v>0.78600000000000003</v>
      </c>
      <c r="AB8" s="21">
        <v>312</v>
      </c>
      <c r="AC8" s="19">
        <v>208</v>
      </c>
      <c r="AD8" s="19">
        <v>255.1</v>
      </c>
      <c r="AE8" s="19">
        <v>312</v>
      </c>
      <c r="AF8" s="19">
        <v>220</v>
      </c>
      <c r="AG8" s="8">
        <f>AF8/AD8</f>
        <v>0.86240689925519409</v>
      </c>
      <c r="AH8" s="19">
        <v>255.1</v>
      </c>
      <c r="AI8" s="85">
        <f>(AF8*V8)/1000000</f>
        <v>2.33002E-2</v>
      </c>
      <c r="AJ8" s="18" t="s">
        <v>78</v>
      </c>
      <c r="AK8" s="18" t="s">
        <v>453</v>
      </c>
      <c r="AL8" s="18" t="s">
        <v>452</v>
      </c>
      <c r="AM8" s="18"/>
      <c r="AN8" s="18" t="s">
        <v>359</v>
      </c>
      <c r="AO8" s="18"/>
      <c r="AP8" s="18" t="s">
        <v>360</v>
      </c>
      <c r="AQ8" s="18"/>
      <c r="AR8" s="19">
        <v>0</v>
      </c>
      <c r="AS8" s="18"/>
      <c r="AT8" s="72">
        <v>60</v>
      </c>
      <c r="AU8" s="19">
        <v>170</v>
      </c>
      <c r="AV8" s="19">
        <v>160</v>
      </c>
      <c r="AW8" s="18" t="s">
        <v>77</v>
      </c>
      <c r="AX8" s="18" t="s">
        <v>357</v>
      </c>
      <c r="AY8" s="18"/>
      <c r="AZ8" s="18"/>
      <c r="BA8" s="19">
        <v>0</v>
      </c>
      <c r="BB8" s="20" t="s">
        <v>359</v>
      </c>
      <c r="BC8" s="18" t="s">
        <v>81</v>
      </c>
      <c r="BD8" s="18"/>
      <c r="BE8" s="18" t="s">
        <v>84</v>
      </c>
      <c r="BF8" s="18"/>
      <c r="BG8" s="18"/>
      <c r="BH8" s="21">
        <v>0</v>
      </c>
      <c r="BI8" s="19">
        <v>0.42</v>
      </c>
      <c r="BJ8" s="18"/>
      <c r="BK8" s="19">
        <v>0.38</v>
      </c>
      <c r="BL8" s="18"/>
      <c r="BM8" s="18"/>
      <c r="BN8" s="19">
        <v>10.199999999999999</v>
      </c>
      <c r="BO8" s="21">
        <v>0.53</v>
      </c>
      <c r="BP8" s="20"/>
      <c r="BQ8" s="21">
        <v>0.42</v>
      </c>
      <c r="BR8" s="20"/>
      <c r="BS8" s="21">
        <v>0.41</v>
      </c>
      <c r="BT8" s="20"/>
      <c r="BU8" s="20"/>
      <c r="BV8" s="21">
        <v>10.24</v>
      </c>
      <c r="BW8" s="9">
        <f>IF(BA8=1,BN8-(Monitors!$B$17*Data!BZ8),Data!BN8)</f>
        <v>10.199999999999999</v>
      </c>
      <c r="BX8" s="32">
        <f>IF($AR8=1,$BW8-(Monitors!$C$17*BZ8),Data!$BW8)</f>
        <v>10.199999999999999</v>
      </c>
      <c r="BY8" s="32">
        <f>BX8-(AA8*Monitors!$C$13)</f>
        <v>8.6280000000000001</v>
      </c>
      <c r="BZ8" s="86">
        <f>(Monitors!$C$13*Data!AA8)+(Monitors!$C$6*TANH(Monitors!$C$7*(Data!V8+Monitors!$C$8)+Monitors!$C$9)+Monitors!$C$10)</f>
        <v>8.2464216560732631</v>
      </c>
      <c r="CA8" s="9">
        <f>BN8-(Signage!$C$13*AI8)</f>
        <v>8.4524849999999994</v>
      </c>
      <c r="CB8" s="86">
        <f>(Signage!$C$13*Data!AI8)+(Signage!$C$6*TANH(Signage!$C$7*(Data!V8+Signage!$C$8)+Signage!$C$9)+Signage!$C$10)</f>
        <v>8.2321293577935535</v>
      </c>
    </row>
    <row r="9" spans="1:80" s="4" customFormat="1" ht="12" customHeight="1">
      <c r="A9" s="83">
        <v>8</v>
      </c>
      <c r="B9" s="15" t="s">
        <v>2102</v>
      </c>
      <c r="C9" s="83" t="s">
        <v>939</v>
      </c>
      <c r="D9" s="16">
        <v>41548</v>
      </c>
      <c r="E9" s="18" t="s">
        <v>77</v>
      </c>
      <c r="F9" s="15" t="s">
        <v>446</v>
      </c>
      <c r="G9" s="17">
        <v>6</v>
      </c>
      <c r="H9" s="15" t="s">
        <v>72</v>
      </c>
      <c r="I9" s="15" t="s">
        <v>447</v>
      </c>
      <c r="J9" s="18" t="s">
        <v>447</v>
      </c>
      <c r="K9" s="18" t="s">
        <v>74</v>
      </c>
      <c r="L9" s="18"/>
      <c r="M9" s="18" t="s">
        <v>78</v>
      </c>
      <c r="N9" s="18" t="s">
        <v>78</v>
      </c>
      <c r="O9" s="18" t="s">
        <v>82</v>
      </c>
      <c r="P9" s="18"/>
      <c r="Q9" s="18" t="s">
        <v>77</v>
      </c>
      <c r="R9" s="19">
        <v>4.2</v>
      </c>
      <c r="S9" s="19">
        <v>9</v>
      </c>
      <c r="T9" s="19">
        <v>12</v>
      </c>
      <c r="U9" s="19">
        <v>15</v>
      </c>
      <c r="V9" s="19">
        <v>107.55</v>
      </c>
      <c r="W9" s="19">
        <v>1024</v>
      </c>
      <c r="X9" s="19">
        <v>728</v>
      </c>
      <c r="Y9" s="18" t="s">
        <v>454</v>
      </c>
      <c r="Z9" s="69">
        <v>7312</v>
      </c>
      <c r="AA9" s="19">
        <v>0.78600000000000003</v>
      </c>
      <c r="AB9" s="21">
        <v>350</v>
      </c>
      <c r="AC9" s="19">
        <v>219</v>
      </c>
      <c r="AD9" s="19">
        <v>345</v>
      </c>
      <c r="AE9" s="19">
        <v>350</v>
      </c>
      <c r="AF9" s="19">
        <v>220</v>
      </c>
      <c r="AG9" s="8">
        <f>AF9/AD9</f>
        <v>0.6376811594202898</v>
      </c>
      <c r="AH9" s="19">
        <v>220</v>
      </c>
      <c r="AI9" s="85">
        <f>(AF9*V9)/1000000</f>
        <v>2.3661000000000001E-2</v>
      </c>
      <c r="AJ9" s="18" t="s">
        <v>77</v>
      </c>
      <c r="AK9" s="18" t="s">
        <v>455</v>
      </c>
      <c r="AL9" s="18" t="s">
        <v>115</v>
      </c>
      <c r="AM9" s="18"/>
      <c r="AN9" s="18" t="s">
        <v>96</v>
      </c>
      <c r="AO9" s="18" t="s">
        <v>448</v>
      </c>
      <c r="AP9" s="18" t="s">
        <v>449</v>
      </c>
      <c r="AQ9" s="18"/>
      <c r="AR9" s="19">
        <v>0</v>
      </c>
      <c r="AS9" s="18"/>
      <c r="AT9" s="72">
        <v>60</v>
      </c>
      <c r="AU9" s="19">
        <v>80</v>
      </c>
      <c r="AV9" s="19">
        <v>80</v>
      </c>
      <c r="AW9" s="18" t="s">
        <v>77</v>
      </c>
      <c r="AX9" s="22">
        <v>0.7</v>
      </c>
      <c r="AY9" s="18"/>
      <c r="AZ9" s="18"/>
      <c r="BA9" s="19">
        <v>0</v>
      </c>
      <c r="BB9" s="20" t="s">
        <v>96</v>
      </c>
      <c r="BC9" s="18" t="s">
        <v>144</v>
      </c>
      <c r="BD9" s="18"/>
      <c r="BE9" s="18" t="s">
        <v>84</v>
      </c>
      <c r="BF9" s="18"/>
      <c r="BG9" s="18"/>
      <c r="BH9" s="21">
        <v>0</v>
      </c>
      <c r="BI9" s="19">
        <v>0.69</v>
      </c>
      <c r="BJ9" s="18"/>
      <c r="BK9" s="19">
        <v>0.34</v>
      </c>
      <c r="BL9" s="18"/>
      <c r="BM9" s="18"/>
      <c r="BN9" s="19">
        <v>9.3800000000000008</v>
      </c>
      <c r="BO9" s="21">
        <v>0.4</v>
      </c>
      <c r="BP9" s="20"/>
      <c r="BQ9" s="21">
        <v>0.73</v>
      </c>
      <c r="BR9" s="20"/>
      <c r="BS9" s="21">
        <v>0.37</v>
      </c>
      <c r="BT9" s="20"/>
      <c r="BU9" s="20"/>
      <c r="BV9" s="21">
        <v>9.1999999999999993</v>
      </c>
      <c r="BW9" s="9">
        <f>IF(BA9=1,BN9-(Monitors!$B$17*Data!BZ9),Data!BN9)</f>
        <v>9.3800000000000008</v>
      </c>
      <c r="BX9" s="32">
        <f>IF($AR9=1,$BW9-(Monitors!$C$17*BZ9),Data!$BW9)</f>
        <v>9.3800000000000008</v>
      </c>
      <c r="BY9" s="32">
        <f>BX9-(AA9*Monitors!$C$13)</f>
        <v>7.8080000000000007</v>
      </c>
      <c r="BZ9" s="86">
        <f>(Monitors!$C$13*Data!AA9)+(Monitors!$C$6*TANH(Monitors!$C$7*(Data!V9+Monitors!$C$8)+Monitors!$C$9)+Monitors!$C$10)</f>
        <v>8.3427726970955121</v>
      </c>
      <c r="CA9" s="9">
        <f>BN9-(Signage!$C$13*AI9)</f>
        <v>7.6054250000000003</v>
      </c>
      <c r="CB9" s="86">
        <f>(Signage!$C$13*Data!AI9)+(Signage!$C$6*TANH(Signage!$C$7*(Data!V9+Signage!$C$8)+Signage!$C$9)+Signage!$C$10)</f>
        <v>8.3936632368522943</v>
      </c>
    </row>
    <row r="10" spans="1:80" s="4" customFormat="1" ht="12" customHeight="1">
      <c r="A10" s="82">
        <v>9</v>
      </c>
      <c r="B10" s="15" t="s">
        <v>2080</v>
      </c>
      <c r="C10" s="82" t="s">
        <v>940</v>
      </c>
      <c r="D10" s="16">
        <v>41516</v>
      </c>
      <c r="E10" s="18" t="s">
        <v>77</v>
      </c>
      <c r="F10" s="15" t="s">
        <v>70</v>
      </c>
      <c r="G10" s="17">
        <v>6</v>
      </c>
      <c r="H10" s="15" t="s">
        <v>72</v>
      </c>
      <c r="I10" s="15" t="s">
        <v>73</v>
      </c>
      <c r="J10" s="18" t="s">
        <v>73</v>
      </c>
      <c r="K10" s="18" t="s">
        <v>74</v>
      </c>
      <c r="L10" s="18" t="s">
        <v>71</v>
      </c>
      <c r="M10" s="18" t="s">
        <v>78</v>
      </c>
      <c r="N10" s="18" t="s">
        <v>78</v>
      </c>
      <c r="O10" s="18" t="s">
        <v>82</v>
      </c>
      <c r="P10" s="18" t="s">
        <v>81</v>
      </c>
      <c r="Q10" s="18" t="s">
        <v>78</v>
      </c>
      <c r="R10" s="19">
        <v>1.78</v>
      </c>
      <c r="S10" s="19">
        <v>12</v>
      </c>
      <c r="T10" s="19">
        <v>9</v>
      </c>
      <c r="U10" s="19">
        <v>15</v>
      </c>
      <c r="V10" s="19">
        <v>108</v>
      </c>
      <c r="W10" s="19">
        <v>768</v>
      </c>
      <c r="X10" s="19">
        <v>1024</v>
      </c>
      <c r="Y10" s="18" t="s">
        <v>75</v>
      </c>
      <c r="Z10" s="69">
        <v>7283</v>
      </c>
      <c r="AA10" s="19">
        <v>0.78600000000000003</v>
      </c>
      <c r="AB10" s="21">
        <v>400</v>
      </c>
      <c r="AC10" s="19">
        <v>6</v>
      </c>
      <c r="AD10" s="19">
        <v>400</v>
      </c>
      <c r="AE10" s="19">
        <v>400</v>
      </c>
      <c r="AF10" s="19">
        <v>250</v>
      </c>
      <c r="AG10" s="8">
        <f>AF10/AD10</f>
        <v>0.625</v>
      </c>
      <c r="AH10" s="19">
        <v>200</v>
      </c>
      <c r="AI10" s="85">
        <f>(AF10*V10)/1000000</f>
        <v>2.7E-2</v>
      </c>
      <c r="AJ10" s="18" t="s">
        <v>78</v>
      </c>
      <c r="AK10" s="18" t="s">
        <v>83</v>
      </c>
      <c r="AL10" s="18" t="s">
        <v>79</v>
      </c>
      <c r="AM10" s="18" t="s">
        <v>80</v>
      </c>
      <c r="AN10" s="18" t="s">
        <v>81</v>
      </c>
      <c r="AO10" s="18" t="s">
        <v>81</v>
      </c>
      <c r="AP10" s="18" t="s">
        <v>81</v>
      </c>
      <c r="AQ10" s="18" t="s">
        <v>81</v>
      </c>
      <c r="AR10" s="19">
        <v>0</v>
      </c>
      <c r="AS10" s="18"/>
      <c r="AT10" s="72">
        <v>60</v>
      </c>
      <c r="AU10" s="19">
        <v>178</v>
      </c>
      <c r="AV10" s="19">
        <v>178</v>
      </c>
      <c r="AW10" s="18" t="s">
        <v>77</v>
      </c>
      <c r="AX10" s="18" t="s">
        <v>76</v>
      </c>
      <c r="AY10" s="18"/>
      <c r="AZ10" s="18"/>
      <c r="BA10" s="19">
        <v>0</v>
      </c>
      <c r="BB10" s="20" t="s">
        <v>81</v>
      </c>
      <c r="BC10" s="18" t="s">
        <v>81</v>
      </c>
      <c r="BD10" s="18" t="s">
        <v>81</v>
      </c>
      <c r="BE10" s="18" t="s">
        <v>84</v>
      </c>
      <c r="BF10" s="18" t="s">
        <v>81</v>
      </c>
      <c r="BG10" s="18"/>
      <c r="BH10" s="21">
        <v>0</v>
      </c>
      <c r="BI10" s="19">
        <v>0.17</v>
      </c>
      <c r="BJ10" s="18"/>
      <c r="BK10" s="19">
        <v>0.13</v>
      </c>
      <c r="BL10" s="18"/>
      <c r="BM10" s="18"/>
      <c r="BN10" s="19">
        <v>5.83</v>
      </c>
      <c r="BO10" s="21">
        <v>0.5</v>
      </c>
      <c r="BP10" s="20"/>
      <c r="BQ10" s="21">
        <v>0.2</v>
      </c>
      <c r="BR10" s="20"/>
      <c r="BS10" s="21">
        <v>0.15</v>
      </c>
      <c r="BT10" s="20"/>
      <c r="BU10" s="20"/>
      <c r="BV10" s="21">
        <v>5.97</v>
      </c>
      <c r="BW10" s="9">
        <f>IF(BA10=1,BN10-(Monitors!$B$17*Data!BZ10),Data!BN10)</f>
        <v>5.83</v>
      </c>
      <c r="BX10" s="32">
        <f>IF($AR10=1,$BW10-(Monitors!$C$17*BZ10),Data!$BW10)</f>
        <v>5.83</v>
      </c>
      <c r="BY10" s="32">
        <f>BX10-(AA10*Monitors!$C$13)</f>
        <v>4.258</v>
      </c>
      <c r="BZ10" s="86">
        <f>(Monitors!$C$13*Data!AA10)+(Monitors!$C$6*TANH(Monitors!$C$7*(Data!V10+Monitors!$C$8)+Monitors!$C$9)+Monitors!$C$10)</f>
        <v>8.3691272545643471</v>
      </c>
      <c r="CA10" s="9">
        <f>BN10-(Signage!$C$13*AI10)</f>
        <v>3.8050000000000002</v>
      </c>
      <c r="CB10" s="86">
        <f>(Signage!$C$13*Data!AI10)+(Signage!$C$6*TANH(Signage!$C$7*(Data!V10+Signage!$C$8)+Signage!$C$9)+Signage!$C$10)</f>
        <v>8.6809860056915884</v>
      </c>
    </row>
    <row r="11" spans="1:80" s="4" customFormat="1" ht="12" customHeight="1">
      <c r="A11" s="83">
        <v>10</v>
      </c>
      <c r="B11" s="15" t="s">
        <v>2071</v>
      </c>
      <c r="C11" s="83" t="s">
        <v>941</v>
      </c>
      <c r="D11" s="16">
        <v>41243</v>
      </c>
      <c r="E11" s="18" t="s">
        <v>77</v>
      </c>
      <c r="F11" s="15" t="s">
        <v>70</v>
      </c>
      <c r="G11" s="17">
        <v>6</v>
      </c>
      <c r="H11" s="15" t="s">
        <v>72</v>
      </c>
      <c r="I11" s="15" t="s">
        <v>73</v>
      </c>
      <c r="J11" s="18" t="s">
        <v>73</v>
      </c>
      <c r="K11" s="18" t="s">
        <v>74</v>
      </c>
      <c r="L11" s="18" t="s">
        <v>71</v>
      </c>
      <c r="M11" s="18" t="s">
        <v>78</v>
      </c>
      <c r="N11" s="18" t="s">
        <v>78</v>
      </c>
      <c r="O11" s="18" t="s">
        <v>82</v>
      </c>
      <c r="P11" s="18" t="s">
        <v>71</v>
      </c>
      <c r="Q11" s="18" t="s">
        <v>77</v>
      </c>
      <c r="R11" s="19">
        <v>1.33</v>
      </c>
      <c r="S11" s="19">
        <v>6.2</v>
      </c>
      <c r="T11" s="19">
        <v>8.3000000000000007</v>
      </c>
      <c r="U11" s="19">
        <v>10.4</v>
      </c>
      <c r="V11" s="19">
        <v>51.46</v>
      </c>
      <c r="W11" s="19">
        <v>768</v>
      </c>
      <c r="X11" s="19">
        <v>1024</v>
      </c>
      <c r="Y11" s="18" t="s">
        <v>75</v>
      </c>
      <c r="Z11" s="69">
        <v>15274</v>
      </c>
      <c r="AA11" s="19">
        <v>0.78600000000000003</v>
      </c>
      <c r="AB11" s="21">
        <v>400</v>
      </c>
      <c r="AC11" s="19">
        <v>4.8</v>
      </c>
      <c r="AD11" s="19">
        <v>415</v>
      </c>
      <c r="AE11" s="19">
        <v>400</v>
      </c>
      <c r="AF11" s="19">
        <v>380</v>
      </c>
      <c r="AG11" s="8">
        <f>AF11/AD11</f>
        <v>0.91566265060240959</v>
      </c>
      <c r="AH11" s="19">
        <v>200</v>
      </c>
      <c r="AI11" s="85">
        <f>(AF11*V11)/1000000</f>
        <v>1.9554800000000001E-2</v>
      </c>
      <c r="AJ11" s="18" t="s">
        <v>78</v>
      </c>
      <c r="AK11" s="18" t="s">
        <v>451</v>
      </c>
      <c r="AL11" s="18" t="s">
        <v>134</v>
      </c>
      <c r="AM11" s="18" t="s">
        <v>71</v>
      </c>
      <c r="AN11" s="18" t="s">
        <v>121</v>
      </c>
      <c r="AO11" s="18" t="s">
        <v>81</v>
      </c>
      <c r="AP11" s="18" t="s">
        <v>94</v>
      </c>
      <c r="AQ11" s="18" t="s">
        <v>81</v>
      </c>
      <c r="AR11" s="19">
        <v>0</v>
      </c>
      <c r="AS11" s="18"/>
      <c r="AT11" s="72">
        <v>60</v>
      </c>
      <c r="AU11" s="19">
        <v>170</v>
      </c>
      <c r="AV11" s="19">
        <v>160</v>
      </c>
      <c r="AW11" s="18" t="s">
        <v>77</v>
      </c>
      <c r="AX11" s="18" t="s">
        <v>93</v>
      </c>
      <c r="AY11" s="18" t="s">
        <v>71</v>
      </c>
      <c r="AZ11" s="18" t="s">
        <v>71</v>
      </c>
      <c r="BA11" s="19">
        <v>0</v>
      </c>
      <c r="BB11" s="20" t="s">
        <v>121</v>
      </c>
      <c r="BC11" s="18" t="s">
        <v>144</v>
      </c>
      <c r="BD11" s="18" t="s">
        <v>81</v>
      </c>
      <c r="BE11" s="18" t="s">
        <v>84</v>
      </c>
      <c r="BF11" s="18" t="s">
        <v>81</v>
      </c>
      <c r="BG11" s="18"/>
      <c r="BH11" s="21">
        <v>1</v>
      </c>
      <c r="BI11" s="19">
        <v>0.49</v>
      </c>
      <c r="BJ11" s="18"/>
      <c r="BK11" s="19">
        <v>0.34</v>
      </c>
      <c r="BL11" s="18"/>
      <c r="BM11" s="18"/>
      <c r="BN11" s="19">
        <v>7.19</v>
      </c>
      <c r="BO11" s="21">
        <v>0.5</v>
      </c>
      <c r="BP11" s="20"/>
      <c r="BQ11" s="21">
        <v>0.5</v>
      </c>
      <c r="BR11" s="20"/>
      <c r="BS11" s="21">
        <v>0.34</v>
      </c>
      <c r="BT11" s="20"/>
      <c r="BU11" s="20"/>
      <c r="BV11" s="21">
        <v>7.19</v>
      </c>
      <c r="BW11" s="9">
        <f>IF(BA11=1,BN11-(Monitors!$B$17*Data!BZ11),Data!BN11)</f>
        <v>7.19</v>
      </c>
      <c r="BX11" s="32">
        <f>IF($AR11=1,$BW11-(Monitors!$C$17*BZ11),Data!$BW11)</f>
        <v>7.19</v>
      </c>
      <c r="BY11" s="32">
        <f>BX11-(AA11*Monitors!$C$13)</f>
        <v>5.6180000000000003</v>
      </c>
      <c r="BZ11" s="86">
        <f>(Monitors!$C$13*Data!AA11)+(Monitors!$C$6*TANH(Monitors!$C$7*(Data!V11+Monitors!$C$8)+Monitors!$C$9)+Monitors!$C$10)</f>
        <v>4.815076627043565</v>
      </c>
      <c r="CA11" s="9">
        <f>BN11-(Signage!$C$13*AI11)</f>
        <v>5.7233900000000002</v>
      </c>
      <c r="CB11" s="86">
        <f>(Signage!$C$13*Data!AI11)+(Signage!$C$6*TANH(Signage!$C$7*(Data!V11+Signage!$C$8)+Signage!$C$9)+Signage!$C$10)</f>
        <v>3.4894530778416781</v>
      </c>
    </row>
    <row r="12" spans="1:80" s="4" customFormat="1" ht="12" customHeight="1">
      <c r="A12" s="82">
        <v>11</v>
      </c>
      <c r="B12" s="15" t="s">
        <v>2092</v>
      </c>
      <c r="C12" s="82" t="s">
        <v>942</v>
      </c>
      <c r="D12" s="16">
        <v>41481</v>
      </c>
      <c r="E12" s="18" t="s">
        <v>78</v>
      </c>
      <c r="F12" s="15" t="s">
        <v>187</v>
      </c>
      <c r="G12" s="17">
        <v>6</v>
      </c>
      <c r="H12" s="15" t="s">
        <v>72</v>
      </c>
      <c r="I12" s="15" t="s">
        <v>90</v>
      </c>
      <c r="J12" s="18"/>
      <c r="K12" s="18" t="s">
        <v>74</v>
      </c>
      <c r="L12" s="18"/>
      <c r="M12" s="18" t="s">
        <v>78</v>
      </c>
      <c r="N12" s="18" t="s">
        <v>78</v>
      </c>
      <c r="O12" s="18" t="s">
        <v>82</v>
      </c>
      <c r="P12" s="18"/>
      <c r="Q12" s="18" t="s">
        <v>78</v>
      </c>
      <c r="R12" s="19">
        <v>1.77</v>
      </c>
      <c r="S12" s="19">
        <v>9</v>
      </c>
      <c r="T12" s="19">
        <v>16.100000000000001</v>
      </c>
      <c r="U12" s="19">
        <v>18.5</v>
      </c>
      <c r="V12" s="19">
        <v>144.9</v>
      </c>
      <c r="W12" s="19">
        <v>768</v>
      </c>
      <c r="X12" s="19">
        <v>1366</v>
      </c>
      <c r="Y12" s="18" t="s">
        <v>86</v>
      </c>
      <c r="Z12" s="69">
        <v>7206</v>
      </c>
      <c r="AA12" s="19">
        <v>1.044</v>
      </c>
      <c r="AB12" s="21">
        <v>139</v>
      </c>
      <c r="AC12" s="19">
        <v>0.1</v>
      </c>
      <c r="AD12" s="19">
        <v>139</v>
      </c>
      <c r="AE12" s="19">
        <v>139</v>
      </c>
      <c r="AF12" s="19">
        <v>75.8</v>
      </c>
      <c r="AG12" s="8">
        <f>AF12/AD12</f>
        <v>0.54532374100719427</v>
      </c>
      <c r="AH12" s="19">
        <v>139</v>
      </c>
      <c r="AI12" s="85">
        <f>(AF12*V12)/1000000</f>
        <v>1.0983420000000001E-2</v>
      </c>
      <c r="AJ12" s="18" t="s">
        <v>78</v>
      </c>
      <c r="AK12" s="18" t="s">
        <v>92</v>
      </c>
      <c r="AL12" s="18" t="s">
        <v>115</v>
      </c>
      <c r="AM12" s="18"/>
      <c r="AN12" s="18" t="s">
        <v>81</v>
      </c>
      <c r="AO12" s="18"/>
      <c r="AP12" s="18" t="s">
        <v>81</v>
      </c>
      <c r="AQ12" s="18"/>
      <c r="AR12" s="19">
        <v>0</v>
      </c>
      <c r="AS12" s="18"/>
      <c r="AT12" s="72">
        <v>60</v>
      </c>
      <c r="AU12" s="19">
        <v>170</v>
      </c>
      <c r="AV12" s="19">
        <v>160</v>
      </c>
      <c r="AW12" s="18" t="s">
        <v>78</v>
      </c>
      <c r="AX12" s="18" t="s">
        <v>348</v>
      </c>
      <c r="AY12" s="18"/>
      <c r="AZ12" s="18"/>
      <c r="BA12" s="19">
        <v>0</v>
      </c>
      <c r="BB12" s="20" t="s">
        <v>81</v>
      </c>
      <c r="BC12" s="18" t="s">
        <v>81</v>
      </c>
      <c r="BD12" s="18"/>
      <c r="BE12" s="18" t="s">
        <v>84</v>
      </c>
      <c r="BF12" s="18"/>
      <c r="BG12" s="18"/>
      <c r="BH12" s="21">
        <v>0</v>
      </c>
      <c r="BI12" s="19">
        <v>0.28999999999999998</v>
      </c>
      <c r="BJ12" s="18"/>
      <c r="BK12" s="19">
        <v>0.17</v>
      </c>
      <c r="BL12" s="18"/>
      <c r="BM12" s="18"/>
      <c r="BN12" s="19">
        <v>10.92</v>
      </c>
      <c r="BO12" s="21">
        <v>0.41</v>
      </c>
      <c r="BP12" s="20"/>
      <c r="BQ12" s="21">
        <v>0.32</v>
      </c>
      <c r="BR12" s="20"/>
      <c r="BS12" s="21">
        <v>0.21</v>
      </c>
      <c r="BT12" s="20"/>
      <c r="BU12" s="20"/>
      <c r="BV12" s="21">
        <v>10.93</v>
      </c>
      <c r="BW12" s="9">
        <f>IF(BA12=1,BN12-(Monitors!$B$17*Data!BZ12),Data!BN12)</f>
        <v>10.92</v>
      </c>
      <c r="BX12" s="32">
        <f>IF($AR12=1,$BW12-(Monitors!$C$17*BZ12),Data!$BW12)</f>
        <v>10.92</v>
      </c>
      <c r="BY12" s="32">
        <f>BX12-(AA12*Monitors!$C$13)</f>
        <v>8.8320000000000007</v>
      </c>
      <c r="BZ12" s="86">
        <f>(Monitors!$C$13*Data!AA12)+(Monitors!$C$6*TANH(Monitors!$C$7*(Data!V12+Monitors!$C$8)+Monitors!$C$9)+Monitors!$C$10)</f>
        <v>10.916100037917374</v>
      </c>
      <c r="CA12" s="9">
        <f>BN12-(Signage!$C$13*AI12)</f>
        <v>10.0962435</v>
      </c>
      <c r="CB12" s="86">
        <f>(Signage!$C$13*Data!AI12)+(Signage!$C$6*TANH(Signage!$C$7*(Data!V12+Signage!$C$8)+Signage!$C$9)+Signage!$C$10)</f>
        <v>10.50308431169074</v>
      </c>
    </row>
    <row r="13" spans="1:80" s="4" customFormat="1" ht="12" customHeight="1">
      <c r="A13" s="83">
        <v>12</v>
      </c>
      <c r="B13" s="15" t="s">
        <v>2069</v>
      </c>
      <c r="C13" s="83" t="s">
        <v>943</v>
      </c>
      <c r="D13" s="16">
        <v>41376</v>
      </c>
      <c r="E13" s="18" t="s">
        <v>77</v>
      </c>
      <c r="F13" s="15" t="s">
        <v>795</v>
      </c>
      <c r="G13" s="17">
        <v>6</v>
      </c>
      <c r="H13" s="15" t="s">
        <v>72</v>
      </c>
      <c r="I13" s="15" t="s">
        <v>90</v>
      </c>
      <c r="J13" s="18"/>
      <c r="K13" s="18" t="s">
        <v>74</v>
      </c>
      <c r="L13" s="18"/>
      <c r="M13" s="18" t="s">
        <v>78</v>
      </c>
      <c r="N13" s="18" t="s">
        <v>78</v>
      </c>
      <c r="O13" s="18" t="s">
        <v>82</v>
      </c>
      <c r="P13" s="18"/>
      <c r="Q13" s="18" t="s">
        <v>78</v>
      </c>
      <c r="R13" s="19">
        <v>1.77</v>
      </c>
      <c r="S13" s="19">
        <v>9.1</v>
      </c>
      <c r="T13" s="19">
        <v>16.100000000000001</v>
      </c>
      <c r="U13" s="19">
        <v>18.5</v>
      </c>
      <c r="V13" s="19">
        <v>146.5</v>
      </c>
      <c r="W13" s="19">
        <v>768</v>
      </c>
      <c r="X13" s="19">
        <v>1360</v>
      </c>
      <c r="Y13" s="18" t="s">
        <v>456</v>
      </c>
      <c r="Z13" s="69">
        <v>7130</v>
      </c>
      <c r="AA13" s="19">
        <v>1.044</v>
      </c>
      <c r="AB13" s="21">
        <v>260</v>
      </c>
      <c r="AC13" s="19">
        <v>54.5</v>
      </c>
      <c r="AD13" s="19">
        <v>292.5</v>
      </c>
      <c r="AE13" s="19">
        <v>260</v>
      </c>
      <c r="AF13" s="19">
        <v>203</v>
      </c>
      <c r="AG13" s="8">
        <f>AF13/AD13</f>
        <v>0.69401709401709399</v>
      </c>
      <c r="AH13" s="19">
        <v>200</v>
      </c>
      <c r="AI13" s="85">
        <f>(AF13*V13)/1000000</f>
        <v>2.9739499999999999E-2</v>
      </c>
      <c r="AJ13" s="18" t="s">
        <v>77</v>
      </c>
      <c r="AK13" s="18" t="s">
        <v>457</v>
      </c>
      <c r="AL13" s="18" t="s">
        <v>79</v>
      </c>
      <c r="AM13" s="18"/>
      <c r="AN13" s="18" t="s">
        <v>81</v>
      </c>
      <c r="AO13" s="18"/>
      <c r="AP13" s="18" t="s">
        <v>81</v>
      </c>
      <c r="AQ13" s="18"/>
      <c r="AR13" s="19">
        <v>0</v>
      </c>
      <c r="AS13" s="18"/>
      <c r="AT13" s="72">
        <v>60</v>
      </c>
      <c r="AU13" s="19">
        <v>170</v>
      </c>
      <c r="AV13" s="19">
        <v>160</v>
      </c>
      <c r="AW13" s="18" t="s">
        <v>77</v>
      </c>
      <c r="AX13" s="19">
        <v>0.72</v>
      </c>
      <c r="AY13" s="18"/>
      <c r="AZ13" s="18"/>
      <c r="BA13" s="19">
        <v>0</v>
      </c>
      <c r="BB13" s="20" t="s">
        <v>81</v>
      </c>
      <c r="BC13" s="18" t="s">
        <v>81</v>
      </c>
      <c r="BD13" s="18"/>
      <c r="BE13" s="18" t="s">
        <v>96</v>
      </c>
      <c r="BF13" s="18"/>
      <c r="BG13" s="18"/>
      <c r="BH13" s="21">
        <v>0</v>
      </c>
      <c r="BI13" s="19">
        <v>0.27</v>
      </c>
      <c r="BJ13" s="18"/>
      <c r="BK13" s="19">
        <v>0.17</v>
      </c>
      <c r="BL13" s="18"/>
      <c r="BM13" s="18"/>
      <c r="BN13" s="19">
        <v>11.55</v>
      </c>
      <c r="BO13" s="21">
        <v>0.55000000000000004</v>
      </c>
      <c r="BP13" s="20"/>
      <c r="BQ13" s="21">
        <v>0.34</v>
      </c>
      <c r="BR13" s="20"/>
      <c r="BS13" s="21">
        <v>0.22</v>
      </c>
      <c r="BT13" s="20"/>
      <c r="BU13" s="20"/>
      <c r="BV13" s="21">
        <v>11.8</v>
      </c>
      <c r="BW13" s="9">
        <f>IF(BA13=1,BN13-(Monitors!$B$17*Data!BZ13),Data!BN13)</f>
        <v>11.55</v>
      </c>
      <c r="BX13" s="32">
        <f>IF($AR13=1,$BW13-(Monitors!$C$17*BZ13),Data!$BW13)</f>
        <v>11.55</v>
      </c>
      <c r="BY13" s="32">
        <f>BX13-(AA13*Monitors!$C$13)</f>
        <v>9.4619999999999997</v>
      </c>
      <c r="BZ13" s="86">
        <f>(Monitors!$C$13*Data!AA13)+(Monitors!$C$6*TANH(Monitors!$C$7*(Data!V13+Monitors!$C$8)+Monitors!$C$9)+Monitors!$C$10)</f>
        <v>10.998057307682931</v>
      </c>
      <c r="CA13" s="9">
        <f>BN13-(Signage!$C$13*AI13)</f>
        <v>9.3195375000000009</v>
      </c>
      <c r="CB13" s="86">
        <f>(Signage!$C$13*Data!AI13)+(Signage!$C$6*TANH(Signage!$C$7*(Data!V13+Signage!$C$8)+Signage!$C$9)+Signage!$C$10)</f>
        <v>12.040716655106797</v>
      </c>
    </row>
    <row r="14" spans="1:80" s="4" customFormat="1" ht="12" customHeight="1">
      <c r="A14" s="82">
        <v>13</v>
      </c>
      <c r="B14" s="15" t="s">
        <v>2102</v>
      </c>
      <c r="C14" s="82" t="s">
        <v>944</v>
      </c>
      <c r="D14" s="16">
        <v>41671</v>
      </c>
      <c r="E14" s="18" t="s">
        <v>77</v>
      </c>
      <c r="F14" s="15" t="s">
        <v>70</v>
      </c>
      <c r="G14" s="17">
        <v>6</v>
      </c>
      <c r="H14" s="15" t="s">
        <v>72</v>
      </c>
      <c r="I14" s="15" t="s">
        <v>258</v>
      </c>
      <c r="J14" s="18" t="s">
        <v>258</v>
      </c>
      <c r="K14" s="18" t="s">
        <v>74</v>
      </c>
      <c r="L14" s="18"/>
      <c r="M14" s="18" t="s">
        <v>78</v>
      </c>
      <c r="N14" s="18" t="s">
        <v>77</v>
      </c>
      <c r="O14" s="18" t="s">
        <v>82</v>
      </c>
      <c r="P14" s="18"/>
      <c r="Q14" s="18" t="s">
        <v>77</v>
      </c>
      <c r="R14" s="19">
        <v>1.78</v>
      </c>
      <c r="S14" s="19">
        <v>7.6</v>
      </c>
      <c r="T14" s="19">
        <v>13.5</v>
      </c>
      <c r="U14" s="19">
        <v>15.6</v>
      </c>
      <c r="V14" s="19">
        <v>102.6</v>
      </c>
      <c r="W14" s="19">
        <v>768</v>
      </c>
      <c r="X14" s="19">
        <v>1360</v>
      </c>
      <c r="Y14" s="18" t="s">
        <v>456</v>
      </c>
      <c r="Z14" s="69">
        <v>10176</v>
      </c>
      <c r="AA14" s="19">
        <v>1.044</v>
      </c>
      <c r="AB14" s="21">
        <v>340</v>
      </c>
      <c r="AC14" s="19">
        <v>216</v>
      </c>
      <c r="AD14" s="19">
        <v>278.3</v>
      </c>
      <c r="AE14" s="19">
        <v>340</v>
      </c>
      <c r="AF14" s="19">
        <v>250</v>
      </c>
      <c r="AG14" s="8">
        <f>AF14/AD14</f>
        <v>0.89831117499101687</v>
      </c>
      <c r="AH14" s="19">
        <v>278.3</v>
      </c>
      <c r="AI14" s="85">
        <f>(AF14*V14)/1000000</f>
        <v>2.5649999999999999E-2</v>
      </c>
      <c r="AJ14" s="18" t="s">
        <v>78</v>
      </c>
      <c r="AK14" s="18" t="s">
        <v>459</v>
      </c>
      <c r="AL14" s="18" t="s">
        <v>337</v>
      </c>
      <c r="AM14" s="18" t="s">
        <v>458</v>
      </c>
      <c r="AN14" s="18" t="s">
        <v>359</v>
      </c>
      <c r="AO14" s="18"/>
      <c r="AP14" s="18" t="s">
        <v>360</v>
      </c>
      <c r="AQ14" s="18"/>
      <c r="AR14" s="19">
        <v>0</v>
      </c>
      <c r="AS14" s="18"/>
      <c r="AT14" s="72">
        <v>60</v>
      </c>
      <c r="AU14" s="19">
        <v>160</v>
      </c>
      <c r="AV14" s="19">
        <v>140</v>
      </c>
      <c r="AW14" s="18" t="s">
        <v>77</v>
      </c>
      <c r="AX14" s="18" t="s">
        <v>357</v>
      </c>
      <c r="AY14" s="18"/>
      <c r="AZ14" s="18"/>
      <c r="BA14" s="19">
        <v>0</v>
      </c>
      <c r="BB14" s="20" t="s">
        <v>359</v>
      </c>
      <c r="BC14" s="18" t="s">
        <v>81</v>
      </c>
      <c r="BD14" s="18"/>
      <c r="BE14" s="18" t="s">
        <v>84</v>
      </c>
      <c r="BF14" s="18"/>
      <c r="BG14" s="18"/>
      <c r="BH14" s="21">
        <v>0</v>
      </c>
      <c r="BI14" s="19">
        <v>0.46</v>
      </c>
      <c r="BJ14" s="18"/>
      <c r="BK14" s="19">
        <v>0.4</v>
      </c>
      <c r="BL14" s="18"/>
      <c r="BM14" s="18"/>
      <c r="BN14" s="19">
        <v>10.7</v>
      </c>
      <c r="BO14" s="21">
        <v>0.56999999999999995</v>
      </c>
      <c r="BP14" s="20"/>
      <c r="BQ14" s="21">
        <v>0.48</v>
      </c>
      <c r="BR14" s="20"/>
      <c r="BS14" s="21">
        <v>0.41</v>
      </c>
      <c r="BT14" s="20"/>
      <c r="BU14" s="20"/>
      <c r="BV14" s="21">
        <v>10.35</v>
      </c>
      <c r="BW14" s="9">
        <f>IF(BA14=1,BN14-(Monitors!$B$17*Data!BZ14),Data!BN14)</f>
        <v>10.7</v>
      </c>
      <c r="BX14" s="32">
        <f>IF($AR14=1,$BW14-(Monitors!$C$17*BZ14),Data!$BW14)</f>
        <v>10.7</v>
      </c>
      <c r="BY14" s="32">
        <f>BX14-(AA14*Monitors!$C$13)</f>
        <v>8.6119999999999983</v>
      </c>
      <c r="BZ14" s="86">
        <f>(Monitors!$C$13*Data!AA14)+(Monitors!$C$6*TANH(Monitors!$C$7*(Data!V14+Monitors!$C$8)+Monitors!$C$9)+Monitors!$C$10)</f>
        <v>8.5665233103413705</v>
      </c>
      <c r="CA14" s="9">
        <f>BN14-(Signage!$C$13*AI14)</f>
        <v>8.7762499999999992</v>
      </c>
      <c r="CB14" s="86">
        <f>(Signage!$C$13*Data!AI14)+(Signage!$C$6*TANH(Signage!$C$7*(Data!V14+Signage!$C$8)+Signage!$C$9)+Signage!$C$10)</f>
        <v>8.1369495195906314</v>
      </c>
    </row>
    <row r="15" spans="1:80" s="4" customFormat="1" ht="12" customHeight="1">
      <c r="A15" s="83">
        <v>14</v>
      </c>
      <c r="B15" s="15" t="s">
        <v>2053</v>
      </c>
      <c r="C15" s="83" t="s">
        <v>945</v>
      </c>
      <c r="D15" s="16">
        <v>41821</v>
      </c>
      <c r="E15" s="18" t="s">
        <v>78</v>
      </c>
      <c r="F15" s="15" t="s">
        <v>248</v>
      </c>
      <c r="G15" s="17">
        <v>6</v>
      </c>
      <c r="H15" s="15" t="s">
        <v>72</v>
      </c>
      <c r="I15" s="15" t="s">
        <v>90</v>
      </c>
      <c r="J15" s="18"/>
      <c r="K15" s="18" t="s">
        <v>74</v>
      </c>
      <c r="L15" s="18"/>
      <c r="M15" s="18" t="s">
        <v>78</v>
      </c>
      <c r="N15" s="18" t="s">
        <v>78</v>
      </c>
      <c r="O15" s="18" t="s">
        <v>82</v>
      </c>
      <c r="P15" s="18"/>
      <c r="Q15" s="18" t="s">
        <v>78</v>
      </c>
      <c r="R15" s="19">
        <v>1.79</v>
      </c>
      <c r="S15" s="19">
        <v>9</v>
      </c>
      <c r="T15" s="19">
        <v>16.100000000000001</v>
      </c>
      <c r="U15" s="19">
        <v>18.5</v>
      </c>
      <c r="V15" s="19">
        <v>144.9</v>
      </c>
      <c r="W15" s="19">
        <v>1366</v>
      </c>
      <c r="X15" s="19">
        <v>768</v>
      </c>
      <c r="Y15" s="18" t="s">
        <v>85</v>
      </c>
      <c r="Z15" s="69">
        <v>7240</v>
      </c>
      <c r="AA15" s="19">
        <v>1.0489999999999999</v>
      </c>
      <c r="AB15" s="21">
        <v>120</v>
      </c>
      <c r="AC15" s="19">
        <v>0.1</v>
      </c>
      <c r="AD15" s="19">
        <v>120</v>
      </c>
      <c r="AE15" s="19">
        <v>120</v>
      </c>
      <c r="AF15" s="19">
        <v>110</v>
      </c>
      <c r="AG15" s="8">
        <f>AF15/AD15</f>
        <v>0.91666666666666663</v>
      </c>
      <c r="AH15" s="19">
        <v>120</v>
      </c>
      <c r="AI15" s="85">
        <f>(AF15*V15)/1000000</f>
        <v>1.5938999999999998E-2</v>
      </c>
      <c r="AJ15" s="18" t="s">
        <v>78</v>
      </c>
      <c r="AK15" s="18" t="s">
        <v>92</v>
      </c>
      <c r="AL15" s="18" t="s">
        <v>79</v>
      </c>
      <c r="AM15" s="18"/>
      <c r="AN15" s="18" t="s">
        <v>81</v>
      </c>
      <c r="AO15" s="18"/>
      <c r="AP15" s="18" t="s">
        <v>81</v>
      </c>
      <c r="AQ15" s="18"/>
      <c r="AR15" s="19">
        <v>0</v>
      </c>
      <c r="AS15" s="18"/>
      <c r="AT15" s="72">
        <v>60</v>
      </c>
      <c r="AU15" s="19">
        <v>176</v>
      </c>
      <c r="AV15" s="19">
        <v>170</v>
      </c>
      <c r="AW15" s="18" t="s">
        <v>77</v>
      </c>
      <c r="AX15" s="18" t="s">
        <v>91</v>
      </c>
      <c r="AY15" s="18"/>
      <c r="AZ15" s="18"/>
      <c r="BA15" s="19">
        <v>0</v>
      </c>
      <c r="BB15" s="20" t="s">
        <v>81</v>
      </c>
      <c r="BC15" s="18" t="s">
        <v>81</v>
      </c>
      <c r="BD15" s="18"/>
      <c r="BE15" s="18" t="s">
        <v>84</v>
      </c>
      <c r="BF15" s="18"/>
      <c r="BG15" s="18"/>
      <c r="BH15" s="21">
        <v>0</v>
      </c>
      <c r="BI15" s="19">
        <v>0.26</v>
      </c>
      <c r="BJ15" s="18"/>
      <c r="BK15" s="19">
        <v>0.23</v>
      </c>
      <c r="BL15" s="18"/>
      <c r="BM15" s="18"/>
      <c r="BN15" s="19">
        <v>7.98</v>
      </c>
      <c r="BO15" s="21">
        <v>0.5</v>
      </c>
      <c r="BP15" s="20"/>
      <c r="BQ15" s="20"/>
      <c r="BR15" s="20"/>
      <c r="BS15" s="20"/>
      <c r="BT15" s="20"/>
      <c r="BU15" s="20"/>
      <c r="BV15" s="20"/>
      <c r="BW15" s="9">
        <f>IF(BA15=1,BN15-(Monitors!$B$17*Data!BZ15),Data!BN15)</f>
        <v>7.98</v>
      </c>
      <c r="BX15" s="32">
        <f>IF($AR15=1,$BW15-(Monitors!$C$17*BZ15),Data!$BW15)</f>
        <v>7.98</v>
      </c>
      <c r="BY15" s="32">
        <f>BX15-(AA15*Monitors!$C$13)</f>
        <v>5.8820000000000006</v>
      </c>
      <c r="BZ15" s="86">
        <f>(Monitors!$C$13*Data!AA15)+(Monitors!$C$6*TANH(Monitors!$C$7*(Data!V15+Monitors!$C$8)+Monitors!$C$9)+Monitors!$C$10)</f>
        <v>10.926100037917372</v>
      </c>
      <c r="CA15" s="9">
        <f>BN15-(Signage!$C$13*AI15)</f>
        <v>6.7845750000000002</v>
      </c>
      <c r="CB15" s="86">
        <f>(Signage!$C$13*Data!AI15)+(Signage!$C$6*TANH(Signage!$C$7*(Data!V15+Signage!$C$8)+Signage!$C$9)+Signage!$C$10)</f>
        <v>10.87475281169074</v>
      </c>
    </row>
    <row r="16" spans="1:80" s="4" customFormat="1" ht="12" customHeight="1">
      <c r="A16" s="82">
        <v>15</v>
      </c>
      <c r="B16" s="15" t="s">
        <v>2051</v>
      </c>
      <c r="C16" s="82" t="s">
        <v>946</v>
      </c>
      <c r="D16" s="16">
        <v>41352</v>
      </c>
      <c r="E16" s="18" t="s">
        <v>78</v>
      </c>
      <c r="F16" s="15" t="s">
        <v>100</v>
      </c>
      <c r="G16" s="17">
        <v>6</v>
      </c>
      <c r="H16" s="15" t="s">
        <v>72</v>
      </c>
      <c r="I16" s="15" t="s">
        <v>90</v>
      </c>
      <c r="J16" s="18"/>
      <c r="K16" s="18" t="s">
        <v>74</v>
      </c>
      <c r="L16" s="18"/>
      <c r="M16" s="18" t="s">
        <v>78</v>
      </c>
      <c r="N16" s="18" t="s">
        <v>78</v>
      </c>
      <c r="O16" s="18" t="s">
        <v>82</v>
      </c>
      <c r="P16" s="18"/>
      <c r="Q16" s="18" t="s">
        <v>77</v>
      </c>
      <c r="R16" s="19">
        <v>1.77</v>
      </c>
      <c r="S16" s="19">
        <v>9.1</v>
      </c>
      <c r="T16" s="19">
        <v>16.100000000000001</v>
      </c>
      <c r="U16" s="19">
        <v>18.399999999999999</v>
      </c>
      <c r="V16" s="19">
        <v>146.5</v>
      </c>
      <c r="W16" s="19">
        <v>768</v>
      </c>
      <c r="X16" s="19">
        <v>1366</v>
      </c>
      <c r="Y16" s="18" t="s">
        <v>86</v>
      </c>
      <c r="Z16" s="69">
        <v>7175</v>
      </c>
      <c r="AA16" s="19">
        <v>1.0489999999999999</v>
      </c>
      <c r="AB16" s="21">
        <v>191.2</v>
      </c>
      <c r="AC16" s="19">
        <v>0.1</v>
      </c>
      <c r="AD16" s="19">
        <v>191.2</v>
      </c>
      <c r="AE16" s="19">
        <v>191.2</v>
      </c>
      <c r="AF16" s="19">
        <v>146.1</v>
      </c>
      <c r="AG16" s="8">
        <f>AF16/AD16</f>
        <v>0.76412133891213385</v>
      </c>
      <c r="AH16" s="19">
        <v>146.1</v>
      </c>
      <c r="AI16" s="85">
        <f>(AF16*V16)/1000000</f>
        <v>2.1403649999999996E-2</v>
      </c>
      <c r="AJ16" s="18" t="s">
        <v>78</v>
      </c>
      <c r="AK16" s="18" t="s">
        <v>215</v>
      </c>
      <c r="AL16" s="18" t="s">
        <v>460</v>
      </c>
      <c r="AM16" s="18" t="s">
        <v>204</v>
      </c>
      <c r="AN16" s="18" t="s">
        <v>81</v>
      </c>
      <c r="AO16" s="18"/>
      <c r="AP16" s="18" t="s">
        <v>94</v>
      </c>
      <c r="AQ16" s="18"/>
      <c r="AR16" s="19">
        <v>0</v>
      </c>
      <c r="AS16" s="18"/>
      <c r="AT16" s="72">
        <v>75</v>
      </c>
      <c r="AU16" s="19">
        <v>170</v>
      </c>
      <c r="AV16" s="19">
        <v>160</v>
      </c>
      <c r="AW16" s="18" t="s">
        <v>77</v>
      </c>
      <c r="AX16" s="18" t="s">
        <v>91</v>
      </c>
      <c r="AY16" s="18"/>
      <c r="AZ16" s="18"/>
      <c r="BA16" s="19">
        <v>0</v>
      </c>
      <c r="BB16" s="20" t="s">
        <v>81</v>
      </c>
      <c r="BC16" s="18" t="s">
        <v>81</v>
      </c>
      <c r="BD16" s="18"/>
      <c r="BE16" s="18" t="s">
        <v>245</v>
      </c>
      <c r="BF16" s="18"/>
      <c r="BG16" s="19">
        <v>1</v>
      </c>
      <c r="BH16" s="21">
        <v>1</v>
      </c>
      <c r="BI16" s="19">
        <v>0.43</v>
      </c>
      <c r="BJ16" s="18"/>
      <c r="BK16" s="19">
        <v>0.33</v>
      </c>
      <c r="BL16" s="18"/>
      <c r="BM16" s="18"/>
      <c r="BN16" s="19">
        <v>12.83</v>
      </c>
      <c r="BO16" s="21">
        <v>0.39</v>
      </c>
      <c r="BP16" s="20"/>
      <c r="BQ16" s="20"/>
      <c r="BR16" s="20"/>
      <c r="BS16" s="20"/>
      <c r="BT16" s="20"/>
      <c r="BU16" s="20"/>
      <c r="BV16" s="20"/>
      <c r="BW16" s="9">
        <f>IF(BA16=1,BN16-(Monitors!$B$17*Data!BZ16),Data!BN16)</f>
        <v>12.83</v>
      </c>
      <c r="BX16" s="32">
        <f>IF($AR16=1,$BW16-(Monitors!$C$17*BZ16),Data!$BW16)</f>
        <v>12.83</v>
      </c>
      <c r="BY16" s="32">
        <f>BX16-(AA16*Monitors!$C$13)</f>
        <v>10.731999999999999</v>
      </c>
      <c r="BZ16" s="86">
        <f>(Monitors!$C$13*Data!AA16)+(Monitors!$C$6*TANH(Monitors!$C$7*(Data!V16+Monitors!$C$8)+Monitors!$C$9)+Monitors!$C$10)</f>
        <v>11.008057307682929</v>
      </c>
      <c r="CA16" s="9">
        <f>BN16-(Signage!$C$13*AI16)</f>
        <v>11.22472625</v>
      </c>
      <c r="CB16" s="86">
        <f>(Signage!$C$13*Data!AI16)+(Signage!$C$6*TANH(Signage!$C$7*(Data!V16+Signage!$C$8)+Signage!$C$9)+Signage!$C$10)</f>
        <v>11.415527905106797</v>
      </c>
    </row>
    <row r="17" spans="1:80" s="4" customFormat="1" ht="12" customHeight="1">
      <c r="A17" s="83">
        <v>16</v>
      </c>
      <c r="B17" s="15" t="s">
        <v>2070</v>
      </c>
      <c r="C17" s="83" t="s">
        <v>947</v>
      </c>
      <c r="D17" s="16">
        <v>41090</v>
      </c>
      <c r="E17" s="18" t="s">
        <v>78</v>
      </c>
      <c r="F17" s="15" t="s">
        <v>187</v>
      </c>
      <c r="G17" s="17">
        <v>6</v>
      </c>
      <c r="H17" s="15" t="s">
        <v>72</v>
      </c>
      <c r="I17" s="15" t="s">
        <v>90</v>
      </c>
      <c r="J17" s="18"/>
      <c r="K17" s="18" t="s">
        <v>74</v>
      </c>
      <c r="L17" s="18"/>
      <c r="M17" s="18" t="s">
        <v>78</v>
      </c>
      <c r="N17" s="18" t="s">
        <v>78</v>
      </c>
      <c r="O17" s="18" t="s">
        <v>82</v>
      </c>
      <c r="P17" s="18"/>
      <c r="Q17" s="18" t="s">
        <v>78</v>
      </c>
      <c r="R17" s="19">
        <v>1.77</v>
      </c>
      <c r="S17" s="19">
        <v>9.1</v>
      </c>
      <c r="T17" s="19">
        <v>16.100000000000001</v>
      </c>
      <c r="U17" s="19">
        <v>18.5</v>
      </c>
      <c r="V17" s="19">
        <v>146.1</v>
      </c>
      <c r="W17" s="19">
        <v>768</v>
      </c>
      <c r="X17" s="19">
        <v>1366</v>
      </c>
      <c r="Y17" s="18" t="s">
        <v>86</v>
      </c>
      <c r="Z17" s="69">
        <v>7179</v>
      </c>
      <c r="AA17" s="19">
        <v>1.0489999999999999</v>
      </c>
      <c r="AB17" s="21">
        <v>180</v>
      </c>
      <c r="AC17" s="19">
        <v>0</v>
      </c>
      <c r="AD17" s="19">
        <v>180</v>
      </c>
      <c r="AE17" s="19">
        <v>180</v>
      </c>
      <c r="AF17" s="19">
        <v>167</v>
      </c>
      <c r="AG17" s="8">
        <f>AF17/AD17</f>
        <v>0.92777777777777781</v>
      </c>
      <c r="AH17" s="19">
        <v>180</v>
      </c>
      <c r="AI17" s="85">
        <f>(AF17*V17)/1000000</f>
        <v>2.4398700000000002E-2</v>
      </c>
      <c r="AJ17" s="18" t="s">
        <v>78</v>
      </c>
      <c r="AK17" s="18" t="s">
        <v>465</v>
      </c>
      <c r="AL17" s="18" t="s">
        <v>79</v>
      </c>
      <c r="AM17" s="18"/>
      <c r="AN17" s="18" t="s">
        <v>81</v>
      </c>
      <c r="AO17" s="18"/>
      <c r="AP17" s="18" t="s">
        <v>94</v>
      </c>
      <c r="AQ17" s="18"/>
      <c r="AR17" s="19">
        <v>0</v>
      </c>
      <c r="AS17" s="18"/>
      <c r="AT17" s="72">
        <v>60</v>
      </c>
      <c r="AU17" s="19">
        <v>170</v>
      </c>
      <c r="AV17" s="19">
        <v>160</v>
      </c>
      <c r="AW17" s="18" t="s">
        <v>77</v>
      </c>
      <c r="AX17" s="18" t="s">
        <v>91</v>
      </c>
      <c r="AY17" s="18"/>
      <c r="AZ17" s="18"/>
      <c r="BA17" s="19">
        <v>0</v>
      </c>
      <c r="BB17" s="20" t="s">
        <v>81</v>
      </c>
      <c r="BC17" s="18" t="s">
        <v>81</v>
      </c>
      <c r="BD17" s="18"/>
      <c r="BE17" s="18" t="s">
        <v>84</v>
      </c>
      <c r="BF17" s="18"/>
      <c r="BG17" s="18"/>
      <c r="BH17" s="21">
        <v>0</v>
      </c>
      <c r="BI17" s="19">
        <v>0.26</v>
      </c>
      <c r="BJ17" s="18"/>
      <c r="BK17" s="19">
        <v>0.19</v>
      </c>
      <c r="BL17" s="18"/>
      <c r="BM17" s="18"/>
      <c r="BN17" s="19">
        <v>12.36</v>
      </c>
      <c r="BO17" s="21">
        <v>0.39</v>
      </c>
      <c r="BP17" s="20"/>
      <c r="BQ17" s="21">
        <v>0.33</v>
      </c>
      <c r="BR17" s="20"/>
      <c r="BS17" s="21">
        <v>0.26</v>
      </c>
      <c r="BT17" s="20"/>
      <c r="BU17" s="20"/>
      <c r="BV17" s="21">
        <v>12.6</v>
      </c>
      <c r="BW17" s="9">
        <f>IF(BA17=1,BN17-(Monitors!$B$17*Data!BZ17),Data!BN17)</f>
        <v>12.36</v>
      </c>
      <c r="BX17" s="32">
        <f>IF($AR17=1,$BW17-(Monitors!$C$17*BZ17),Data!$BW17)</f>
        <v>12.36</v>
      </c>
      <c r="BY17" s="32">
        <f>BX17-(AA17*Monitors!$C$13)</f>
        <v>10.262</v>
      </c>
      <c r="BZ17" s="86">
        <f>(Monitors!$C$13*Data!AA17)+(Monitors!$C$6*TANH(Monitors!$C$7*(Data!V17+Monitors!$C$8)+Monitors!$C$9)+Monitors!$C$10)</f>
        <v>10.987617287426438</v>
      </c>
      <c r="CA17" s="9">
        <f>BN17-(Signage!$C$13*AI17)</f>
        <v>10.5300975</v>
      </c>
      <c r="CB17" s="86">
        <f>(Signage!$C$13*Data!AI17)+(Signage!$C$6*TANH(Signage!$C$7*(Data!V17+Signage!$C$8)+Signage!$C$9)+Signage!$C$10)</f>
        <v>11.607426868208094</v>
      </c>
    </row>
    <row r="18" spans="1:80" s="4" customFormat="1" ht="12" customHeight="1">
      <c r="A18" s="82">
        <v>17</v>
      </c>
      <c r="B18" s="15" t="s">
        <v>2075</v>
      </c>
      <c r="C18" s="82" t="s">
        <v>948</v>
      </c>
      <c r="D18" s="16">
        <v>40765</v>
      </c>
      <c r="E18" s="18" t="s">
        <v>77</v>
      </c>
      <c r="F18" s="15" t="s">
        <v>70</v>
      </c>
      <c r="G18" s="17">
        <v>6</v>
      </c>
      <c r="H18" s="15" t="s">
        <v>72</v>
      </c>
      <c r="I18" s="15" t="s">
        <v>73</v>
      </c>
      <c r="J18" s="18" t="s">
        <v>73</v>
      </c>
      <c r="K18" s="18" t="s">
        <v>74</v>
      </c>
      <c r="L18" s="18" t="s">
        <v>71</v>
      </c>
      <c r="M18" s="18" t="s">
        <v>78</v>
      </c>
      <c r="N18" s="18" t="s">
        <v>78</v>
      </c>
      <c r="O18" s="18" t="s">
        <v>33</v>
      </c>
      <c r="P18" s="18" t="s">
        <v>71</v>
      </c>
      <c r="Q18" s="18" t="s">
        <v>78</v>
      </c>
      <c r="R18" s="19">
        <v>1.78</v>
      </c>
      <c r="S18" s="19">
        <v>6.8</v>
      </c>
      <c r="T18" s="19">
        <v>12.2</v>
      </c>
      <c r="U18" s="19">
        <v>14</v>
      </c>
      <c r="V18" s="19">
        <v>82.96</v>
      </c>
      <c r="W18" s="19">
        <v>768</v>
      </c>
      <c r="X18" s="19">
        <v>1366</v>
      </c>
      <c r="Y18" s="18" t="s">
        <v>86</v>
      </c>
      <c r="Z18" s="69">
        <v>12646</v>
      </c>
      <c r="AA18" s="19">
        <v>1.0489999999999999</v>
      </c>
      <c r="AB18" s="21">
        <v>200</v>
      </c>
      <c r="AC18" s="19">
        <v>4</v>
      </c>
      <c r="AD18" s="19">
        <v>198.7</v>
      </c>
      <c r="AE18" s="19">
        <v>200</v>
      </c>
      <c r="AF18" s="19">
        <v>198.7</v>
      </c>
      <c r="AG18" s="8">
        <f>AF18/AD18</f>
        <v>1</v>
      </c>
      <c r="AH18" s="19">
        <v>198.7</v>
      </c>
      <c r="AI18" s="85">
        <f>(AF18*V18)/1000000</f>
        <v>1.6484151999999998E-2</v>
      </c>
      <c r="AJ18" s="18" t="s">
        <v>78</v>
      </c>
      <c r="AK18" s="18" t="s">
        <v>97</v>
      </c>
      <c r="AL18" s="18" t="s">
        <v>96</v>
      </c>
      <c r="AM18" s="18" t="s">
        <v>71</v>
      </c>
      <c r="AN18" s="18" t="s">
        <v>81</v>
      </c>
      <c r="AO18" s="18" t="s">
        <v>81</v>
      </c>
      <c r="AP18" s="18" t="s">
        <v>81</v>
      </c>
      <c r="AQ18" s="18" t="s">
        <v>81</v>
      </c>
      <c r="AR18" s="19">
        <v>0</v>
      </c>
      <c r="AS18" s="18"/>
      <c r="AT18" s="72">
        <v>60</v>
      </c>
      <c r="AU18" s="19">
        <v>91</v>
      </c>
      <c r="AV18" s="19">
        <v>91</v>
      </c>
      <c r="AW18" s="18" t="s">
        <v>77</v>
      </c>
      <c r="AX18" s="18" t="s">
        <v>93</v>
      </c>
      <c r="AY18" s="18" t="s">
        <v>71</v>
      </c>
      <c r="AZ18" s="18" t="s">
        <v>71</v>
      </c>
      <c r="BA18" s="19">
        <v>0</v>
      </c>
      <c r="BB18" s="20" t="s">
        <v>81</v>
      </c>
      <c r="BC18" s="18" t="s">
        <v>81</v>
      </c>
      <c r="BD18" s="18" t="s">
        <v>81</v>
      </c>
      <c r="BE18" s="18" t="s">
        <v>84</v>
      </c>
      <c r="BF18" s="18" t="s">
        <v>81</v>
      </c>
      <c r="BG18" s="18"/>
      <c r="BH18" s="21">
        <v>0</v>
      </c>
      <c r="BI18" s="19">
        <v>0.42</v>
      </c>
      <c r="BJ18" s="18"/>
      <c r="BK18" s="18"/>
      <c r="BL18" s="18"/>
      <c r="BM18" s="18"/>
      <c r="BN18" s="19">
        <v>5.78</v>
      </c>
      <c r="BO18" s="21">
        <v>0.9</v>
      </c>
      <c r="BP18" s="20"/>
      <c r="BQ18" s="21">
        <v>0.45</v>
      </c>
      <c r="BR18" s="20"/>
      <c r="BS18" s="20"/>
      <c r="BT18" s="20"/>
      <c r="BU18" s="20"/>
      <c r="BV18" s="21">
        <v>5.89</v>
      </c>
      <c r="BW18" s="9">
        <f>IF(BA18=1,BN18-(Monitors!$B$17*Data!BZ18),Data!BN18)</f>
        <v>5.78</v>
      </c>
      <c r="BX18" s="32">
        <f>IF($AR18=1,$BW18-(Monitors!$C$17*BZ18),Data!$BW18)</f>
        <v>5.78</v>
      </c>
      <c r="BY18" s="32">
        <f>BX18-(AA18*Monitors!$C$13)</f>
        <v>3.6820000000000004</v>
      </c>
      <c r="BZ18" s="86">
        <f>(Monitors!$C$13*Data!AA18)+(Monitors!$C$6*TANH(Monitors!$C$7*(Data!V18+Monitors!$C$8)+Monitors!$C$9)+Monitors!$C$10)</f>
        <v>7.3769417415077267</v>
      </c>
      <c r="CA18" s="9">
        <f>BN18-(Signage!$C$13*AI18)</f>
        <v>4.5436886000000003</v>
      </c>
      <c r="CB18" s="86">
        <f>(Signage!$C$13*Data!AI18)+(Signage!$C$6*TANH(Signage!$C$7*(Data!V18+Signage!$C$8)+Signage!$C$9)+Signage!$C$10)</f>
        <v>5.8391666231133978</v>
      </c>
    </row>
    <row r="19" spans="1:80" s="4" customFormat="1" ht="12" customHeight="1">
      <c r="A19" s="83">
        <v>18</v>
      </c>
      <c r="B19" s="15" t="s">
        <v>2103</v>
      </c>
      <c r="C19" s="83" t="s">
        <v>949</v>
      </c>
      <c r="D19" s="16">
        <v>41726</v>
      </c>
      <c r="E19" s="18" t="s">
        <v>78</v>
      </c>
      <c r="F19" s="15" t="s">
        <v>70</v>
      </c>
      <c r="G19" s="17">
        <v>6</v>
      </c>
      <c r="H19" s="15" t="s">
        <v>72</v>
      </c>
      <c r="I19" s="15" t="s">
        <v>90</v>
      </c>
      <c r="J19" s="18"/>
      <c r="K19" s="18" t="s">
        <v>74</v>
      </c>
      <c r="L19" s="18"/>
      <c r="M19" s="18" t="s">
        <v>78</v>
      </c>
      <c r="N19" s="18" t="s">
        <v>78</v>
      </c>
      <c r="O19" s="18" t="s">
        <v>82</v>
      </c>
      <c r="P19" s="18"/>
      <c r="Q19" s="18" t="s">
        <v>78</v>
      </c>
      <c r="R19" s="19">
        <v>1.79</v>
      </c>
      <c r="S19" s="19">
        <v>9</v>
      </c>
      <c r="T19" s="19">
        <v>16.100000000000001</v>
      </c>
      <c r="U19" s="19">
        <v>18.5</v>
      </c>
      <c r="V19" s="19">
        <v>146.34</v>
      </c>
      <c r="W19" s="19">
        <v>768</v>
      </c>
      <c r="X19" s="19">
        <v>1366</v>
      </c>
      <c r="Y19" s="18" t="s">
        <v>86</v>
      </c>
      <c r="Z19" s="69">
        <v>7168</v>
      </c>
      <c r="AA19" s="19">
        <v>1.0489999999999999</v>
      </c>
      <c r="AB19" s="21">
        <v>201</v>
      </c>
      <c r="AC19" s="19">
        <v>0.1</v>
      </c>
      <c r="AD19" s="19">
        <v>201</v>
      </c>
      <c r="AE19" s="19">
        <v>201</v>
      </c>
      <c r="AF19" s="19">
        <v>129</v>
      </c>
      <c r="AG19" s="8">
        <f>AF19/AD19</f>
        <v>0.64179104477611937</v>
      </c>
      <c r="AH19" s="19">
        <v>201</v>
      </c>
      <c r="AI19" s="85">
        <f>(AF19*V19)/1000000</f>
        <v>1.887786E-2</v>
      </c>
      <c r="AJ19" s="18" t="s">
        <v>78</v>
      </c>
      <c r="AK19" s="18" t="s">
        <v>463</v>
      </c>
      <c r="AL19" s="18" t="s">
        <v>115</v>
      </c>
      <c r="AM19" s="18"/>
      <c r="AN19" s="18" t="s">
        <v>81</v>
      </c>
      <c r="AO19" s="18"/>
      <c r="AP19" s="18" t="s">
        <v>94</v>
      </c>
      <c r="AQ19" s="18"/>
      <c r="AR19" s="19">
        <v>0</v>
      </c>
      <c r="AS19" s="18"/>
      <c r="AT19" s="72">
        <v>60</v>
      </c>
      <c r="AU19" s="19">
        <v>170</v>
      </c>
      <c r="AV19" s="19">
        <v>170</v>
      </c>
      <c r="AW19" s="18" t="s">
        <v>78</v>
      </c>
      <c r="AX19" s="18" t="s">
        <v>114</v>
      </c>
      <c r="AY19" s="18"/>
      <c r="AZ19" s="18"/>
      <c r="BA19" s="19">
        <v>0</v>
      </c>
      <c r="BB19" s="20" t="s">
        <v>81</v>
      </c>
      <c r="BC19" s="18" t="s">
        <v>81</v>
      </c>
      <c r="BD19" s="18"/>
      <c r="BE19" s="18" t="s">
        <v>84</v>
      </c>
      <c r="BF19" s="18"/>
      <c r="BG19" s="18"/>
      <c r="BH19" s="21">
        <v>0</v>
      </c>
      <c r="BI19" s="19">
        <v>0.22</v>
      </c>
      <c r="BJ19" s="18"/>
      <c r="BK19" s="19">
        <v>0.13</v>
      </c>
      <c r="BL19" s="18"/>
      <c r="BM19" s="18"/>
      <c r="BN19" s="19">
        <v>12.02</v>
      </c>
      <c r="BO19" s="21">
        <v>0.51</v>
      </c>
      <c r="BP19" s="20"/>
      <c r="BQ19" s="21">
        <v>0.3</v>
      </c>
      <c r="BR19" s="20"/>
      <c r="BS19" s="21">
        <v>0.21</v>
      </c>
      <c r="BT19" s="20"/>
      <c r="BU19" s="20"/>
      <c r="BV19" s="21">
        <v>12.02</v>
      </c>
      <c r="BW19" s="9">
        <f>IF(BA19=1,BN19-(Monitors!$B$17*Data!BZ19),Data!BN19)</f>
        <v>12.02</v>
      </c>
      <c r="BX19" s="32">
        <f>IF($AR19=1,$BW19-(Monitors!$C$17*BZ19),Data!$BW19)</f>
        <v>12.02</v>
      </c>
      <c r="BY19" s="32">
        <f>BX19-(AA19*Monitors!$C$13)</f>
        <v>9.9220000000000006</v>
      </c>
      <c r="BZ19" s="86">
        <f>(Monitors!$C$13*Data!AA19)+(Monitors!$C$6*TANH(Monitors!$C$7*(Data!V19+Monitors!$C$8)+Monitors!$C$9)+Monitors!$C$10)</f>
        <v>10.999885247041725</v>
      </c>
      <c r="CA19" s="9">
        <f>BN19-(Signage!$C$13*AI19)</f>
        <v>10.604160499999999</v>
      </c>
      <c r="CB19" s="86">
        <f>(Signage!$C$13*Data!AI19)+(Signage!$C$6*TANH(Signage!$C$7*(Data!V19+Signage!$C$8)+Signage!$C$9)+Signage!$C$10)</f>
        <v>11.213001885762433</v>
      </c>
    </row>
    <row r="20" spans="1:80" s="4" customFormat="1" ht="12" customHeight="1">
      <c r="A20" s="82">
        <v>19</v>
      </c>
      <c r="B20" s="15" t="s">
        <v>2075</v>
      </c>
      <c r="C20" s="82" t="s">
        <v>950</v>
      </c>
      <c r="D20" s="16">
        <v>41532</v>
      </c>
      <c r="E20" s="18" t="s">
        <v>77</v>
      </c>
      <c r="F20" s="15" t="s">
        <v>70</v>
      </c>
      <c r="G20" s="17">
        <v>6</v>
      </c>
      <c r="H20" s="15" t="s">
        <v>72</v>
      </c>
      <c r="I20" s="15" t="s">
        <v>90</v>
      </c>
      <c r="J20" s="18"/>
      <c r="K20" s="18" t="s">
        <v>74</v>
      </c>
      <c r="L20" s="18"/>
      <c r="M20" s="18" t="s">
        <v>78</v>
      </c>
      <c r="N20" s="18" t="s">
        <v>78</v>
      </c>
      <c r="O20" s="18" t="s">
        <v>82</v>
      </c>
      <c r="P20" s="18"/>
      <c r="Q20" s="18" t="s">
        <v>78</v>
      </c>
      <c r="R20" s="19">
        <v>1.78</v>
      </c>
      <c r="S20" s="19">
        <v>9.1</v>
      </c>
      <c r="T20" s="19">
        <v>16.100000000000001</v>
      </c>
      <c r="U20" s="19">
        <v>18.5</v>
      </c>
      <c r="V20" s="19">
        <v>146.30000000000001</v>
      </c>
      <c r="W20" s="19">
        <v>768</v>
      </c>
      <c r="X20" s="19">
        <v>1366</v>
      </c>
      <c r="Y20" s="18" t="s">
        <v>86</v>
      </c>
      <c r="Z20" s="69">
        <v>7168</v>
      </c>
      <c r="AA20" s="19">
        <v>1.0489999999999999</v>
      </c>
      <c r="AB20" s="21">
        <v>200</v>
      </c>
      <c r="AC20" s="19">
        <v>0.7</v>
      </c>
      <c r="AD20" s="19">
        <v>233.3</v>
      </c>
      <c r="AE20" s="19">
        <v>200</v>
      </c>
      <c r="AF20" s="19">
        <v>129.1</v>
      </c>
      <c r="AG20" s="8">
        <f>AF20/AD20</f>
        <v>0.55336476639519927</v>
      </c>
      <c r="AH20" s="19">
        <v>201.8</v>
      </c>
      <c r="AI20" s="85">
        <f>(AF20*V20)/1000000</f>
        <v>1.8887330000000001E-2</v>
      </c>
      <c r="AJ20" s="18" t="s">
        <v>78</v>
      </c>
      <c r="AK20" s="18" t="s">
        <v>214</v>
      </c>
      <c r="AL20" s="18" t="s">
        <v>79</v>
      </c>
      <c r="AM20" s="18"/>
      <c r="AN20" s="18" t="s">
        <v>81</v>
      </c>
      <c r="AO20" s="18"/>
      <c r="AP20" s="18" t="s">
        <v>81</v>
      </c>
      <c r="AQ20" s="18"/>
      <c r="AR20" s="19">
        <v>0</v>
      </c>
      <c r="AS20" s="18"/>
      <c r="AT20" s="72">
        <v>60</v>
      </c>
      <c r="AU20" s="19">
        <v>90</v>
      </c>
      <c r="AV20" s="19">
        <v>65</v>
      </c>
      <c r="AW20" s="18" t="s">
        <v>78</v>
      </c>
      <c r="AX20" s="18" t="s">
        <v>109</v>
      </c>
      <c r="AY20" s="18"/>
      <c r="AZ20" s="18"/>
      <c r="BA20" s="19">
        <v>0</v>
      </c>
      <c r="BB20" s="20" t="s">
        <v>81</v>
      </c>
      <c r="BC20" s="18" t="s">
        <v>81</v>
      </c>
      <c r="BD20" s="18"/>
      <c r="BE20" s="18" t="s">
        <v>84</v>
      </c>
      <c r="BF20" s="18"/>
      <c r="BG20" s="19">
        <v>1</v>
      </c>
      <c r="BH20" s="21">
        <v>0</v>
      </c>
      <c r="BI20" s="19">
        <v>0.24</v>
      </c>
      <c r="BJ20" s="18"/>
      <c r="BK20" s="19">
        <v>0.18</v>
      </c>
      <c r="BL20" s="18"/>
      <c r="BM20" s="18"/>
      <c r="BN20" s="19">
        <v>9.86</v>
      </c>
      <c r="BO20" s="21">
        <v>0.98</v>
      </c>
      <c r="BP20" s="20"/>
      <c r="BQ20" s="21">
        <v>0.26</v>
      </c>
      <c r="BR20" s="20"/>
      <c r="BS20" s="21">
        <v>0.21</v>
      </c>
      <c r="BT20" s="20"/>
      <c r="BU20" s="20"/>
      <c r="BV20" s="21">
        <v>9.82</v>
      </c>
      <c r="BW20" s="9">
        <f>IF(BA20=1,BN20-(Monitors!$B$17*Data!BZ20),Data!BN20)</f>
        <v>9.86</v>
      </c>
      <c r="BX20" s="32">
        <f>IF($AR20=1,$BW20-(Monitors!$C$17*BZ20),Data!$BW20)</f>
        <v>9.86</v>
      </c>
      <c r="BY20" s="32">
        <f>BX20-(AA20*Monitors!$C$13)</f>
        <v>7.7619999999999996</v>
      </c>
      <c r="BZ20" s="86">
        <f>(Monitors!$C$13*Data!AA20)+(Monitors!$C$6*TANH(Monitors!$C$7*(Data!V20+Monitors!$C$8)+Monitors!$C$9)+Monitors!$C$10)</f>
        <v>10.997841409388489</v>
      </c>
      <c r="CA20" s="9">
        <f>BN20-(Signage!$C$13*AI20)</f>
        <v>8.4434502499999997</v>
      </c>
      <c r="CB20" s="86">
        <f>(Signage!$C$13*Data!AI20)+(Signage!$C$6*TANH(Signage!$C$7*(Data!V20+Signage!$C$8)+Signage!$C$9)+Signage!$C$10)</f>
        <v>11.210439163088166</v>
      </c>
    </row>
    <row r="21" spans="1:80" s="4" customFormat="1" ht="12" customHeight="1">
      <c r="A21" s="83">
        <v>20</v>
      </c>
      <c r="B21" s="15" t="s">
        <v>2075</v>
      </c>
      <c r="C21" s="83" t="s">
        <v>951</v>
      </c>
      <c r="D21" s="16">
        <v>41334</v>
      </c>
      <c r="E21" s="18" t="s">
        <v>77</v>
      </c>
      <c r="F21" s="15" t="s">
        <v>70</v>
      </c>
      <c r="G21" s="17">
        <v>6</v>
      </c>
      <c r="H21" s="15" t="s">
        <v>72</v>
      </c>
      <c r="I21" s="15" t="s">
        <v>73</v>
      </c>
      <c r="J21" s="18" t="s">
        <v>73</v>
      </c>
      <c r="K21" s="18" t="s">
        <v>74</v>
      </c>
      <c r="L21" s="18"/>
      <c r="M21" s="18" t="s">
        <v>78</v>
      </c>
      <c r="N21" s="18" t="s">
        <v>78</v>
      </c>
      <c r="O21" s="18" t="s">
        <v>82</v>
      </c>
      <c r="P21" s="18"/>
      <c r="Q21" s="18" t="s">
        <v>78</v>
      </c>
      <c r="R21" s="19">
        <v>1.78</v>
      </c>
      <c r="S21" s="19">
        <v>9.1</v>
      </c>
      <c r="T21" s="19">
        <v>16.100000000000001</v>
      </c>
      <c r="U21" s="19">
        <v>18.5</v>
      </c>
      <c r="V21" s="19">
        <v>146.35</v>
      </c>
      <c r="W21" s="19">
        <v>768</v>
      </c>
      <c r="X21" s="19">
        <v>1366</v>
      </c>
      <c r="Y21" s="18" t="s">
        <v>86</v>
      </c>
      <c r="Z21" s="69">
        <v>7168</v>
      </c>
      <c r="AA21" s="19">
        <v>1.0489999999999999</v>
      </c>
      <c r="AB21" s="21">
        <v>250</v>
      </c>
      <c r="AC21" s="19">
        <v>37</v>
      </c>
      <c r="AD21" s="19">
        <v>240</v>
      </c>
      <c r="AE21" s="19">
        <v>250</v>
      </c>
      <c r="AF21" s="19">
        <v>160</v>
      </c>
      <c r="AG21" s="8">
        <f>AF21/AD21</f>
        <v>0.66666666666666663</v>
      </c>
      <c r="AH21" s="19">
        <v>200.1</v>
      </c>
      <c r="AI21" s="85">
        <f>(AF21*V21)/1000000</f>
        <v>2.3415999999999999E-2</v>
      </c>
      <c r="AJ21" s="18" t="s">
        <v>78</v>
      </c>
      <c r="AK21" s="18" t="s">
        <v>110</v>
      </c>
      <c r="AL21" s="18" t="s">
        <v>79</v>
      </c>
      <c r="AM21" s="18"/>
      <c r="AN21" s="18" t="s">
        <v>81</v>
      </c>
      <c r="AO21" s="18"/>
      <c r="AP21" s="18" t="s">
        <v>81</v>
      </c>
      <c r="AQ21" s="18"/>
      <c r="AR21" s="19">
        <v>0</v>
      </c>
      <c r="AS21" s="18"/>
      <c r="AT21" s="72">
        <v>60</v>
      </c>
      <c r="AU21" s="19">
        <v>170</v>
      </c>
      <c r="AV21" s="19">
        <v>160</v>
      </c>
      <c r="AW21" s="18" t="s">
        <v>78</v>
      </c>
      <c r="AX21" s="18" t="s">
        <v>109</v>
      </c>
      <c r="AY21" s="18"/>
      <c r="AZ21" s="18"/>
      <c r="BA21" s="19">
        <v>0</v>
      </c>
      <c r="BB21" s="20" t="s">
        <v>81</v>
      </c>
      <c r="BC21" s="18" t="s">
        <v>81</v>
      </c>
      <c r="BD21" s="18"/>
      <c r="BE21" s="18" t="s">
        <v>84</v>
      </c>
      <c r="BF21" s="18"/>
      <c r="BG21" s="19">
        <v>1</v>
      </c>
      <c r="BH21" s="21">
        <v>0</v>
      </c>
      <c r="BI21" s="19">
        <v>0.26</v>
      </c>
      <c r="BJ21" s="19">
        <v>0.2</v>
      </c>
      <c r="BK21" s="19">
        <v>0.2</v>
      </c>
      <c r="BL21" s="18"/>
      <c r="BM21" s="18"/>
      <c r="BN21" s="19">
        <v>11</v>
      </c>
      <c r="BO21" s="21">
        <v>0.5</v>
      </c>
      <c r="BP21" s="20"/>
      <c r="BQ21" s="21">
        <v>0.28999999999999998</v>
      </c>
      <c r="BR21" s="21">
        <v>0.41</v>
      </c>
      <c r="BS21" s="21">
        <v>0.2</v>
      </c>
      <c r="BT21" s="20"/>
      <c r="BU21" s="20"/>
      <c r="BV21" s="21">
        <v>11</v>
      </c>
      <c r="BW21" s="9">
        <f>IF(BA21=1,BN21-(Monitors!$B$17*Data!BZ21),Data!BN21)</f>
        <v>11</v>
      </c>
      <c r="BX21" s="32">
        <f>IF($AR21=1,$BW21-(Monitors!$C$17*BZ21),Data!$BW21)</f>
        <v>11</v>
      </c>
      <c r="BY21" s="32">
        <f>BX21-(AA21*Monitors!$C$13)</f>
        <v>8.902000000000001</v>
      </c>
      <c r="BZ21" s="86">
        <f>(Monitors!$C$13*Data!AA21)+(Monitors!$C$6*TANH(Monitors!$C$7*(Data!V21+Monitors!$C$8)+Monitors!$C$9)+Monitors!$C$10)</f>
        <v>11.00039615505414</v>
      </c>
      <c r="CA21" s="9">
        <f>BN21-(Signage!$C$13*AI21)</f>
        <v>9.2438000000000002</v>
      </c>
      <c r="CB21" s="86">
        <f>(Signage!$C$13*Data!AI21)+(Signage!$C$6*TANH(Signage!$C$7*(Data!V21+Signage!$C$8)+Signage!$C$9)+Signage!$C$10)</f>
        <v>11.554180627036896</v>
      </c>
    </row>
    <row r="22" spans="1:80" s="4" customFormat="1" ht="12" customHeight="1">
      <c r="A22" s="82">
        <v>21</v>
      </c>
      <c r="B22" s="15" t="s">
        <v>2075</v>
      </c>
      <c r="C22" s="82" t="s">
        <v>952</v>
      </c>
      <c r="D22" s="16">
        <v>41659</v>
      </c>
      <c r="E22" s="18" t="s">
        <v>77</v>
      </c>
      <c r="F22" s="15" t="s">
        <v>70</v>
      </c>
      <c r="G22" s="17">
        <v>6</v>
      </c>
      <c r="H22" s="15" t="s">
        <v>72</v>
      </c>
      <c r="I22" s="15" t="s">
        <v>90</v>
      </c>
      <c r="J22" s="18" t="s">
        <v>71</v>
      </c>
      <c r="K22" s="18" t="s">
        <v>74</v>
      </c>
      <c r="L22" s="18" t="s">
        <v>71</v>
      </c>
      <c r="M22" s="18" t="s">
        <v>78</v>
      </c>
      <c r="N22" s="18" t="s">
        <v>78</v>
      </c>
      <c r="O22" s="18" t="s">
        <v>82</v>
      </c>
      <c r="P22" s="18" t="s">
        <v>71</v>
      </c>
      <c r="Q22" s="18" t="s">
        <v>78</v>
      </c>
      <c r="R22" s="19">
        <v>1.78</v>
      </c>
      <c r="S22" s="19">
        <v>9.1</v>
      </c>
      <c r="T22" s="19">
        <v>16.100000000000001</v>
      </c>
      <c r="U22" s="19">
        <v>18.5</v>
      </c>
      <c r="V22" s="19">
        <v>146.33000000000001</v>
      </c>
      <c r="W22" s="19">
        <v>768</v>
      </c>
      <c r="X22" s="19">
        <v>1366</v>
      </c>
      <c r="Y22" s="18" t="s">
        <v>86</v>
      </c>
      <c r="Z22" s="69">
        <v>7161</v>
      </c>
      <c r="AA22" s="19">
        <v>1.0489999999999999</v>
      </c>
      <c r="AB22" s="21">
        <v>200</v>
      </c>
      <c r="AC22" s="19">
        <v>12.1</v>
      </c>
      <c r="AD22" s="19">
        <v>200</v>
      </c>
      <c r="AE22" s="19">
        <v>200</v>
      </c>
      <c r="AF22" s="19">
        <v>160</v>
      </c>
      <c r="AG22" s="8">
        <f>AF22/AD22</f>
        <v>0.8</v>
      </c>
      <c r="AH22" s="19">
        <v>200</v>
      </c>
      <c r="AI22" s="85">
        <f>(AF22*V22)/1000000</f>
        <v>2.3412800000000004E-2</v>
      </c>
      <c r="AJ22" s="18" t="s">
        <v>78</v>
      </c>
      <c r="AK22" s="18" t="s">
        <v>212</v>
      </c>
      <c r="AL22" s="18" t="s">
        <v>79</v>
      </c>
      <c r="AM22" s="18" t="s">
        <v>71</v>
      </c>
      <c r="AN22" s="18" t="s">
        <v>81</v>
      </c>
      <c r="AO22" s="18" t="s">
        <v>71</v>
      </c>
      <c r="AP22" s="18" t="s">
        <v>81</v>
      </c>
      <c r="AQ22" s="18" t="s">
        <v>71</v>
      </c>
      <c r="AR22" s="19">
        <v>0</v>
      </c>
      <c r="AS22" s="18"/>
      <c r="AT22" s="72">
        <v>60</v>
      </c>
      <c r="AU22" s="19">
        <v>170</v>
      </c>
      <c r="AV22" s="19">
        <v>160</v>
      </c>
      <c r="AW22" s="18" t="s">
        <v>77</v>
      </c>
      <c r="AX22" s="18" t="s">
        <v>170</v>
      </c>
      <c r="AY22" s="18" t="s">
        <v>71</v>
      </c>
      <c r="AZ22" s="18" t="s">
        <v>71</v>
      </c>
      <c r="BA22" s="19">
        <v>0</v>
      </c>
      <c r="BB22" s="20" t="s">
        <v>81</v>
      </c>
      <c r="BC22" s="18" t="s">
        <v>81</v>
      </c>
      <c r="BD22" s="18" t="s">
        <v>81</v>
      </c>
      <c r="BE22" s="18" t="s">
        <v>84</v>
      </c>
      <c r="BF22" s="18" t="s">
        <v>81</v>
      </c>
      <c r="BG22" s="18"/>
      <c r="BH22" s="21">
        <v>0</v>
      </c>
      <c r="BI22" s="19">
        <v>0.19</v>
      </c>
      <c r="BJ22" s="18"/>
      <c r="BK22" s="19">
        <v>0.12</v>
      </c>
      <c r="BL22" s="18"/>
      <c r="BM22" s="18"/>
      <c r="BN22" s="19">
        <v>13.6</v>
      </c>
      <c r="BO22" s="21">
        <v>0.5</v>
      </c>
      <c r="BP22" s="20"/>
      <c r="BQ22" s="21">
        <v>0.26</v>
      </c>
      <c r="BR22" s="20"/>
      <c r="BS22" s="21">
        <v>0.17</v>
      </c>
      <c r="BT22" s="20"/>
      <c r="BU22" s="20"/>
      <c r="BV22" s="21">
        <v>13.6</v>
      </c>
      <c r="BW22" s="9">
        <f>IF(BA22=1,BN22-(Monitors!$B$17*Data!BZ22),Data!BN22)</f>
        <v>13.6</v>
      </c>
      <c r="BX22" s="32">
        <f>IF($AR22=1,$BW22-(Monitors!$C$17*BZ22),Data!$BW22)</f>
        <v>13.6</v>
      </c>
      <c r="BY22" s="32">
        <f>BX22-(AA22*Monitors!$C$13)</f>
        <v>11.501999999999999</v>
      </c>
      <c r="BZ22" s="86">
        <f>(Monitors!$C$13*Data!AA22)+(Monitors!$C$6*TANH(Monitors!$C$7*(Data!V22+Monitors!$C$8)+Monitors!$C$9)+Monitors!$C$10)</f>
        <v>10.999374318468558</v>
      </c>
      <c r="CA22" s="9">
        <f>BN22-(Signage!$C$13*AI22)</f>
        <v>11.84404</v>
      </c>
      <c r="CB22" s="86">
        <f>(Signage!$C$13*Data!AI22)+(Signage!$C$6*TANH(Signage!$C$7*(Data!V22+Signage!$C$8)+Signage!$C$9)+Signage!$C$10)</f>
        <v>11.552304143730165</v>
      </c>
    </row>
    <row r="23" spans="1:80" s="4" customFormat="1" ht="12" customHeight="1">
      <c r="A23" s="83">
        <v>22</v>
      </c>
      <c r="B23" s="15" t="s">
        <v>2064</v>
      </c>
      <c r="C23" s="83" t="s">
        <v>953</v>
      </c>
      <c r="D23" s="16">
        <v>41330</v>
      </c>
      <c r="E23" s="18" t="s">
        <v>77</v>
      </c>
      <c r="F23" s="15" t="s">
        <v>70</v>
      </c>
      <c r="G23" s="17">
        <v>6</v>
      </c>
      <c r="H23" s="15" t="s">
        <v>72</v>
      </c>
      <c r="I23" s="15" t="s">
        <v>73</v>
      </c>
      <c r="J23" s="18" t="s">
        <v>73</v>
      </c>
      <c r="K23" s="18" t="s">
        <v>74</v>
      </c>
      <c r="L23" s="18" t="s">
        <v>71</v>
      </c>
      <c r="M23" s="18" t="s">
        <v>78</v>
      </c>
      <c r="N23" s="18" t="s">
        <v>78</v>
      </c>
      <c r="O23" s="18" t="s">
        <v>82</v>
      </c>
      <c r="P23" s="18" t="s">
        <v>71</v>
      </c>
      <c r="Q23" s="18" t="s">
        <v>78</v>
      </c>
      <c r="R23" s="19">
        <v>1.78</v>
      </c>
      <c r="S23" s="19">
        <v>9.1</v>
      </c>
      <c r="T23" s="19">
        <v>16.100000000000001</v>
      </c>
      <c r="U23" s="19">
        <v>18.5</v>
      </c>
      <c r="V23" s="19">
        <v>146.51</v>
      </c>
      <c r="W23" s="19">
        <v>768</v>
      </c>
      <c r="X23" s="19">
        <v>1366</v>
      </c>
      <c r="Y23" s="18" t="s">
        <v>86</v>
      </c>
      <c r="Z23" s="69">
        <v>7167</v>
      </c>
      <c r="AA23" s="19">
        <v>1.0489999999999999</v>
      </c>
      <c r="AB23" s="21">
        <v>200</v>
      </c>
      <c r="AC23" s="19">
        <v>0.1</v>
      </c>
      <c r="AD23" s="19">
        <v>249</v>
      </c>
      <c r="AE23" s="19">
        <v>200</v>
      </c>
      <c r="AF23" s="19">
        <v>163</v>
      </c>
      <c r="AG23" s="8">
        <f>AF23/AD23</f>
        <v>0.65461847389558236</v>
      </c>
      <c r="AH23" s="19">
        <v>200</v>
      </c>
      <c r="AI23" s="85">
        <f>(AF23*V23)/1000000</f>
        <v>2.3881129999999997E-2</v>
      </c>
      <c r="AJ23" s="18" t="s">
        <v>78</v>
      </c>
      <c r="AK23" s="18" t="s">
        <v>95</v>
      </c>
      <c r="AL23" s="18" t="s">
        <v>79</v>
      </c>
      <c r="AM23" s="18" t="s">
        <v>71</v>
      </c>
      <c r="AN23" s="18" t="s">
        <v>81</v>
      </c>
      <c r="AO23" s="18" t="s">
        <v>71</v>
      </c>
      <c r="AP23" s="18" t="s">
        <v>81</v>
      </c>
      <c r="AQ23" s="18" t="s">
        <v>71</v>
      </c>
      <c r="AR23" s="19">
        <v>0</v>
      </c>
      <c r="AS23" s="18"/>
      <c r="AT23" s="72">
        <v>60</v>
      </c>
      <c r="AU23" s="19">
        <v>170</v>
      </c>
      <c r="AV23" s="19">
        <v>160</v>
      </c>
      <c r="AW23" s="18" t="s">
        <v>77</v>
      </c>
      <c r="AX23" s="18" t="s">
        <v>98</v>
      </c>
      <c r="AY23" s="18"/>
      <c r="AZ23" s="18"/>
      <c r="BA23" s="19">
        <v>0</v>
      </c>
      <c r="BB23" s="20" t="s">
        <v>81</v>
      </c>
      <c r="BC23" s="18" t="s">
        <v>81</v>
      </c>
      <c r="BD23" s="18" t="s">
        <v>71</v>
      </c>
      <c r="BE23" s="18" t="s">
        <v>84</v>
      </c>
      <c r="BF23" s="18" t="s">
        <v>71</v>
      </c>
      <c r="BG23" s="18"/>
      <c r="BH23" s="21">
        <v>0</v>
      </c>
      <c r="BI23" s="19">
        <v>0.31</v>
      </c>
      <c r="BJ23" s="18"/>
      <c r="BK23" s="19">
        <v>0.12</v>
      </c>
      <c r="BL23" s="18"/>
      <c r="BM23" s="18"/>
      <c r="BN23" s="19">
        <v>12.1</v>
      </c>
      <c r="BO23" s="21">
        <v>0.5</v>
      </c>
      <c r="BP23" s="20"/>
      <c r="BQ23" s="21">
        <v>0.35</v>
      </c>
      <c r="BR23" s="20"/>
      <c r="BS23" s="21">
        <v>0.18</v>
      </c>
      <c r="BT23" s="20"/>
      <c r="BU23" s="20"/>
      <c r="BV23" s="21">
        <v>12</v>
      </c>
      <c r="BW23" s="9">
        <f>IF(BA23=1,BN23-(Monitors!$B$17*Data!BZ23),Data!BN23)</f>
        <v>12.1</v>
      </c>
      <c r="BX23" s="32">
        <f>IF($AR23=1,$BW23-(Monitors!$C$17*BZ23),Data!$BW23)</f>
        <v>12.1</v>
      </c>
      <c r="BY23" s="32">
        <f>BX23-(AA23*Monitors!$C$13)</f>
        <v>10.001999999999999</v>
      </c>
      <c r="BZ23" s="86">
        <f>(Monitors!$C$13*Data!AA23)+(Monitors!$C$6*TANH(Monitors!$C$7*(Data!V23+Monitors!$C$8)+Monitors!$C$9)+Monitors!$C$10)</f>
        <v>11.008567886669894</v>
      </c>
      <c r="CA23" s="9">
        <f>BN23-(Signage!$C$13*AI23)</f>
        <v>10.30891525</v>
      </c>
      <c r="CB23" s="86">
        <f>(Signage!$C$13*Data!AI23)+(Signage!$C$6*TANH(Signage!$C$7*(Data!V23+Signage!$C$8)+Signage!$C$9)+Signage!$C$10)</f>
        <v>11.602157134234282</v>
      </c>
    </row>
    <row r="24" spans="1:80" s="4" customFormat="1" ht="12" customHeight="1">
      <c r="A24" s="82">
        <v>23</v>
      </c>
      <c r="B24" s="15" t="s">
        <v>2079</v>
      </c>
      <c r="C24" s="82" t="s">
        <v>954</v>
      </c>
      <c r="D24" s="16">
        <v>41699</v>
      </c>
      <c r="E24" s="18" t="s">
        <v>78</v>
      </c>
      <c r="F24" s="15"/>
      <c r="G24" s="17">
        <v>6</v>
      </c>
      <c r="H24" s="15" t="s">
        <v>72</v>
      </c>
      <c r="I24" s="15" t="s">
        <v>90</v>
      </c>
      <c r="J24" s="18"/>
      <c r="K24" s="18" t="s">
        <v>74</v>
      </c>
      <c r="L24" s="18"/>
      <c r="M24" s="18" t="s">
        <v>78</v>
      </c>
      <c r="N24" s="18" t="s">
        <v>78</v>
      </c>
      <c r="O24" s="18" t="s">
        <v>82</v>
      </c>
      <c r="P24" s="18"/>
      <c r="Q24" s="18" t="s">
        <v>78</v>
      </c>
      <c r="R24" s="19">
        <v>1.78</v>
      </c>
      <c r="S24" s="19">
        <v>9.3000000000000007</v>
      </c>
      <c r="T24" s="19">
        <v>17.100000000000001</v>
      </c>
      <c r="U24" s="19">
        <v>19.399999999999999</v>
      </c>
      <c r="V24" s="19">
        <v>158.6</v>
      </c>
      <c r="W24" s="19">
        <v>768</v>
      </c>
      <c r="X24" s="19">
        <v>1366</v>
      </c>
      <c r="Y24" s="18" t="s">
        <v>86</v>
      </c>
      <c r="Z24" s="69">
        <v>6615</v>
      </c>
      <c r="AA24" s="19">
        <v>1.0489999999999999</v>
      </c>
      <c r="AB24" s="21">
        <v>200</v>
      </c>
      <c r="AC24" s="19">
        <v>10.9</v>
      </c>
      <c r="AD24" s="19">
        <v>207.6</v>
      </c>
      <c r="AE24" s="19">
        <v>200</v>
      </c>
      <c r="AF24" s="19">
        <v>164.2</v>
      </c>
      <c r="AG24" s="8">
        <f>AF24/AD24</f>
        <v>0.79094412331406549</v>
      </c>
      <c r="AH24" s="19">
        <v>201.5</v>
      </c>
      <c r="AI24" s="85">
        <f>(AF24*V24)/1000000</f>
        <v>2.6042119999999998E-2</v>
      </c>
      <c r="AJ24" s="18" t="s">
        <v>78</v>
      </c>
      <c r="AK24" s="18" t="s">
        <v>464</v>
      </c>
      <c r="AL24" s="18" t="s">
        <v>127</v>
      </c>
      <c r="AM24" s="18"/>
      <c r="AN24" s="18" t="s">
        <v>81</v>
      </c>
      <c r="AO24" s="18"/>
      <c r="AP24" s="18" t="s">
        <v>81</v>
      </c>
      <c r="AQ24" s="18"/>
      <c r="AR24" s="19">
        <v>0</v>
      </c>
      <c r="AS24" s="18"/>
      <c r="AT24" s="72">
        <v>60</v>
      </c>
      <c r="AU24" s="19">
        <v>90</v>
      </c>
      <c r="AV24" s="19">
        <v>65</v>
      </c>
      <c r="AW24" s="18" t="s">
        <v>78</v>
      </c>
      <c r="AX24" s="18" t="s">
        <v>109</v>
      </c>
      <c r="AY24" s="18"/>
      <c r="AZ24" s="18"/>
      <c r="BA24" s="19">
        <v>0</v>
      </c>
      <c r="BB24" s="20" t="s">
        <v>81</v>
      </c>
      <c r="BC24" s="18" t="s">
        <v>81</v>
      </c>
      <c r="BD24" s="18"/>
      <c r="BE24" s="18" t="s">
        <v>84</v>
      </c>
      <c r="BF24" s="18"/>
      <c r="BG24" s="19">
        <v>10</v>
      </c>
      <c r="BH24" s="21">
        <v>0</v>
      </c>
      <c r="BI24" s="19">
        <v>0.23</v>
      </c>
      <c r="BJ24" s="18"/>
      <c r="BK24" s="19">
        <v>0.21</v>
      </c>
      <c r="BL24" s="18"/>
      <c r="BM24" s="18"/>
      <c r="BN24" s="19">
        <v>12.3</v>
      </c>
      <c r="BO24" s="21">
        <v>0.56999999999999995</v>
      </c>
      <c r="BP24" s="20"/>
      <c r="BQ24" s="21">
        <v>0.25</v>
      </c>
      <c r="BR24" s="20"/>
      <c r="BS24" s="21">
        <v>0.21</v>
      </c>
      <c r="BT24" s="20"/>
      <c r="BU24" s="20"/>
      <c r="BV24" s="21">
        <v>12.39</v>
      </c>
      <c r="BW24" s="9">
        <f>IF(BA24=1,BN24-(Monitors!$B$17*Data!BZ24),Data!BN24)</f>
        <v>12.3</v>
      </c>
      <c r="BX24" s="32">
        <f>IF($AR24=1,$BW24-(Monitors!$C$17*BZ24),Data!$BW24)</f>
        <v>12.3</v>
      </c>
      <c r="BY24" s="32">
        <f>BX24-(AA24*Monitors!$C$13)</f>
        <v>10.202000000000002</v>
      </c>
      <c r="BZ24" s="86">
        <f>(Monitors!$C$13*Data!AA24)+(Monitors!$C$6*TANH(Monitors!$C$7*(Data!V24+Monitors!$C$8)+Monitors!$C$9)+Monitors!$C$10)</f>
        <v>11.610713099074893</v>
      </c>
      <c r="CA24" s="9">
        <f>BN24-(Signage!$C$13*AI24)</f>
        <v>10.346841000000001</v>
      </c>
      <c r="CB24" s="86">
        <f>(Signage!$C$13*Data!AI24)+(Signage!$C$6*TANH(Signage!$C$7*(Data!V24+Signage!$C$8)+Signage!$C$9)+Signage!$C$10)</f>
        <v>12.752866256424003</v>
      </c>
    </row>
    <row r="25" spans="1:80" s="4" customFormat="1" ht="12" customHeight="1">
      <c r="A25" s="83">
        <v>24</v>
      </c>
      <c r="B25" s="15" t="s">
        <v>2072</v>
      </c>
      <c r="C25" s="83" t="s">
        <v>955</v>
      </c>
      <c r="D25" s="16">
        <v>41327</v>
      </c>
      <c r="E25" s="18" t="s">
        <v>78</v>
      </c>
      <c r="F25" s="15" t="s">
        <v>70</v>
      </c>
      <c r="G25" s="17">
        <v>6</v>
      </c>
      <c r="H25" s="15" t="s">
        <v>72</v>
      </c>
      <c r="I25" s="15" t="s">
        <v>90</v>
      </c>
      <c r="J25" s="18"/>
      <c r="K25" s="18" t="s">
        <v>74</v>
      </c>
      <c r="L25" s="18"/>
      <c r="M25" s="18" t="s">
        <v>78</v>
      </c>
      <c r="N25" s="18" t="s">
        <v>77</v>
      </c>
      <c r="O25" s="18" t="s">
        <v>82</v>
      </c>
      <c r="P25" s="18"/>
      <c r="Q25" s="18" t="s">
        <v>78</v>
      </c>
      <c r="R25" s="19">
        <v>1.78</v>
      </c>
      <c r="S25" s="19">
        <v>9.1</v>
      </c>
      <c r="T25" s="19">
        <v>16.100000000000001</v>
      </c>
      <c r="U25" s="19">
        <v>18.5</v>
      </c>
      <c r="V25" s="19">
        <v>146.30000000000001</v>
      </c>
      <c r="W25" s="19">
        <v>768</v>
      </c>
      <c r="X25" s="19">
        <v>1366</v>
      </c>
      <c r="Y25" s="18" t="s">
        <v>86</v>
      </c>
      <c r="Z25" s="69">
        <v>7168</v>
      </c>
      <c r="AA25" s="19">
        <v>1.0489999999999999</v>
      </c>
      <c r="AB25" s="21">
        <v>250</v>
      </c>
      <c r="AC25" s="19">
        <v>152</v>
      </c>
      <c r="AD25" s="19">
        <v>232</v>
      </c>
      <c r="AE25" s="19">
        <v>250</v>
      </c>
      <c r="AF25" s="19">
        <v>170</v>
      </c>
      <c r="AG25" s="8">
        <f>AF25/AD25</f>
        <v>0.73275862068965514</v>
      </c>
      <c r="AH25" s="19">
        <v>200</v>
      </c>
      <c r="AI25" s="85">
        <f>(AF25*V25)/1000000</f>
        <v>2.4871000000000004E-2</v>
      </c>
      <c r="AJ25" s="18" t="s">
        <v>78</v>
      </c>
      <c r="AK25" s="18" t="s">
        <v>461</v>
      </c>
      <c r="AL25" s="18" t="s">
        <v>460</v>
      </c>
      <c r="AM25" s="18"/>
      <c r="AN25" s="18" t="s">
        <v>121</v>
      </c>
      <c r="AO25" s="18"/>
      <c r="AP25" s="18" t="s">
        <v>94</v>
      </c>
      <c r="AQ25" s="18"/>
      <c r="AR25" s="19">
        <v>0</v>
      </c>
      <c r="AS25" s="18"/>
      <c r="AT25" s="72">
        <v>60</v>
      </c>
      <c r="AU25" s="19">
        <v>170</v>
      </c>
      <c r="AV25" s="19">
        <v>160</v>
      </c>
      <c r="AW25" s="18" t="s">
        <v>77</v>
      </c>
      <c r="AX25" s="18" t="s">
        <v>264</v>
      </c>
      <c r="AY25" s="18"/>
      <c r="AZ25" s="18"/>
      <c r="BA25" s="19">
        <v>0</v>
      </c>
      <c r="BB25" s="20" t="s">
        <v>121</v>
      </c>
      <c r="BC25" s="18" t="s">
        <v>144</v>
      </c>
      <c r="BD25" s="18"/>
      <c r="BE25" s="18" t="s">
        <v>84</v>
      </c>
      <c r="BF25" s="18"/>
      <c r="BG25" s="19">
        <v>0</v>
      </c>
      <c r="BH25" s="21">
        <v>0</v>
      </c>
      <c r="BI25" s="19">
        <v>0.26</v>
      </c>
      <c r="BJ25" s="18"/>
      <c r="BK25" s="19">
        <v>0.14000000000000001</v>
      </c>
      <c r="BL25" s="18"/>
      <c r="BM25" s="18"/>
      <c r="BN25" s="19">
        <v>11.68</v>
      </c>
      <c r="BO25" s="21">
        <v>0.48</v>
      </c>
      <c r="BP25" s="20"/>
      <c r="BQ25" s="21">
        <v>0.34</v>
      </c>
      <c r="BR25" s="20"/>
      <c r="BS25" s="21">
        <v>0.23</v>
      </c>
      <c r="BT25" s="20"/>
      <c r="BU25" s="20"/>
      <c r="BV25" s="21">
        <v>11.7</v>
      </c>
      <c r="BW25" s="9">
        <f>IF(BA25=1,BN25-(Monitors!$B$17*Data!BZ25),Data!BN25)</f>
        <v>11.68</v>
      </c>
      <c r="BX25" s="32">
        <f>IF($AR25=1,$BW25-(Monitors!$C$17*BZ25),Data!$BW25)</f>
        <v>11.68</v>
      </c>
      <c r="BY25" s="32">
        <f>BX25-(AA25*Monitors!$C$13)</f>
        <v>9.5820000000000007</v>
      </c>
      <c r="BZ25" s="86">
        <f>(Monitors!$C$13*Data!AA25)+(Monitors!$C$6*TANH(Monitors!$C$7*(Data!V25+Monitors!$C$8)+Monitors!$C$9)+Monitors!$C$10)</f>
        <v>10.997841409388489</v>
      </c>
      <c r="CA25" s="9">
        <f>BN25-(Signage!$C$13*AI25)</f>
        <v>9.8146749999999994</v>
      </c>
      <c r="CB25" s="86">
        <f>(Signage!$C$13*Data!AI25)+(Signage!$C$6*TANH(Signage!$C$7*(Data!V25+Signage!$C$8)+Signage!$C$9)+Signage!$C$10)</f>
        <v>11.659214413088167</v>
      </c>
    </row>
    <row r="26" spans="1:80" s="4" customFormat="1" ht="12" customHeight="1">
      <c r="A26" s="82">
        <v>25</v>
      </c>
      <c r="B26" s="15" t="s">
        <v>2064</v>
      </c>
      <c r="C26" s="82" t="s">
        <v>956</v>
      </c>
      <c r="D26" s="16">
        <v>41345</v>
      </c>
      <c r="E26" s="18" t="s">
        <v>77</v>
      </c>
      <c r="F26" s="15" t="s">
        <v>70</v>
      </c>
      <c r="G26" s="17">
        <v>6</v>
      </c>
      <c r="H26" s="15" t="s">
        <v>72</v>
      </c>
      <c r="I26" s="15" t="s">
        <v>73</v>
      </c>
      <c r="J26" s="18" t="s">
        <v>73</v>
      </c>
      <c r="K26" s="18" t="s">
        <v>74</v>
      </c>
      <c r="L26" s="18" t="s">
        <v>71</v>
      </c>
      <c r="M26" s="18" t="s">
        <v>78</v>
      </c>
      <c r="N26" s="18" t="s">
        <v>78</v>
      </c>
      <c r="O26" s="18" t="s">
        <v>82</v>
      </c>
      <c r="P26" s="18" t="s">
        <v>71</v>
      </c>
      <c r="Q26" s="18" t="s">
        <v>78</v>
      </c>
      <c r="R26" s="19">
        <v>1.78</v>
      </c>
      <c r="S26" s="19">
        <v>9.1</v>
      </c>
      <c r="T26" s="19">
        <v>16.100000000000001</v>
      </c>
      <c r="U26" s="19">
        <v>18.5</v>
      </c>
      <c r="V26" s="19">
        <v>146.51</v>
      </c>
      <c r="W26" s="19">
        <v>768</v>
      </c>
      <c r="X26" s="19">
        <v>1366</v>
      </c>
      <c r="Y26" s="18" t="s">
        <v>86</v>
      </c>
      <c r="Z26" s="69">
        <v>7167</v>
      </c>
      <c r="AA26" s="19">
        <v>1.0489999999999999</v>
      </c>
      <c r="AB26" s="21">
        <v>241</v>
      </c>
      <c r="AC26" s="19">
        <v>0.3</v>
      </c>
      <c r="AD26" s="19">
        <v>241</v>
      </c>
      <c r="AE26" s="19">
        <v>241</v>
      </c>
      <c r="AF26" s="19">
        <v>170</v>
      </c>
      <c r="AG26" s="8">
        <f>AF26/AD26</f>
        <v>0.70539419087136934</v>
      </c>
      <c r="AH26" s="19">
        <v>200</v>
      </c>
      <c r="AI26" s="85">
        <f>(AF26*V26)/1000000</f>
        <v>2.4906699999999997E-2</v>
      </c>
      <c r="AJ26" s="18" t="s">
        <v>78</v>
      </c>
      <c r="AK26" s="18" t="s">
        <v>95</v>
      </c>
      <c r="AL26" s="18" t="s">
        <v>79</v>
      </c>
      <c r="AM26" s="18" t="s">
        <v>71</v>
      </c>
      <c r="AN26" s="18" t="s">
        <v>81</v>
      </c>
      <c r="AO26" s="18" t="s">
        <v>71</v>
      </c>
      <c r="AP26" s="18" t="s">
        <v>81</v>
      </c>
      <c r="AQ26" s="18" t="s">
        <v>71</v>
      </c>
      <c r="AR26" s="19">
        <v>0</v>
      </c>
      <c r="AS26" s="18"/>
      <c r="AT26" s="72">
        <v>60</v>
      </c>
      <c r="AU26" s="19">
        <v>170</v>
      </c>
      <c r="AV26" s="19">
        <v>160</v>
      </c>
      <c r="AW26" s="18" t="s">
        <v>77</v>
      </c>
      <c r="AX26" s="18" t="s">
        <v>98</v>
      </c>
      <c r="AY26" s="18"/>
      <c r="AZ26" s="18"/>
      <c r="BA26" s="19">
        <v>0</v>
      </c>
      <c r="BB26" s="20" t="s">
        <v>81</v>
      </c>
      <c r="BC26" s="18" t="s">
        <v>81</v>
      </c>
      <c r="BD26" s="18" t="s">
        <v>71</v>
      </c>
      <c r="BE26" s="18" t="s">
        <v>84</v>
      </c>
      <c r="BF26" s="18" t="s">
        <v>71</v>
      </c>
      <c r="BG26" s="18"/>
      <c r="BH26" s="21">
        <v>0</v>
      </c>
      <c r="BI26" s="19">
        <v>0.14000000000000001</v>
      </c>
      <c r="BJ26" s="18"/>
      <c r="BK26" s="19">
        <v>0.11</v>
      </c>
      <c r="BL26" s="18"/>
      <c r="BM26" s="18"/>
      <c r="BN26" s="19">
        <v>11.78</v>
      </c>
      <c r="BO26" s="21">
        <v>0.5</v>
      </c>
      <c r="BP26" s="20"/>
      <c r="BQ26" s="21">
        <v>0.18</v>
      </c>
      <c r="BR26" s="20"/>
      <c r="BS26" s="21">
        <v>0.16</v>
      </c>
      <c r="BT26" s="20"/>
      <c r="BU26" s="20"/>
      <c r="BV26" s="21">
        <v>12.23</v>
      </c>
      <c r="BW26" s="9">
        <f>IF(BA26=1,BN26-(Monitors!$B$17*Data!BZ26),Data!BN26)</f>
        <v>11.78</v>
      </c>
      <c r="BX26" s="32">
        <f>IF($AR26=1,$BW26-(Monitors!$C$17*BZ26),Data!$BW26)</f>
        <v>11.78</v>
      </c>
      <c r="BY26" s="32">
        <f>BX26-(AA26*Monitors!$C$13)</f>
        <v>9.6819999999999986</v>
      </c>
      <c r="BZ26" s="86">
        <f>(Monitors!$C$13*Data!AA26)+(Monitors!$C$6*TANH(Monitors!$C$7*(Data!V26+Monitors!$C$8)+Monitors!$C$9)+Monitors!$C$10)</f>
        <v>11.008567886669894</v>
      </c>
      <c r="CA26" s="9">
        <f>BN26-(Signage!$C$13*AI26)</f>
        <v>9.9119975</v>
      </c>
      <c r="CB26" s="86">
        <f>(Signage!$C$13*Data!AI26)+(Signage!$C$6*TANH(Signage!$C$7*(Data!V26+Signage!$C$8)+Signage!$C$9)+Signage!$C$10)</f>
        <v>11.679074884234282</v>
      </c>
    </row>
    <row r="27" spans="1:80" s="4" customFormat="1" ht="12" customHeight="1">
      <c r="A27" s="83">
        <v>26</v>
      </c>
      <c r="B27" s="15" t="s">
        <v>2064</v>
      </c>
      <c r="C27" s="83" t="s">
        <v>957</v>
      </c>
      <c r="D27" s="16">
        <v>41345</v>
      </c>
      <c r="E27" s="18" t="s">
        <v>77</v>
      </c>
      <c r="F27" s="15" t="s">
        <v>70</v>
      </c>
      <c r="G27" s="17">
        <v>6</v>
      </c>
      <c r="H27" s="15" t="s">
        <v>72</v>
      </c>
      <c r="I27" s="15" t="s">
        <v>73</v>
      </c>
      <c r="J27" s="18" t="s">
        <v>73</v>
      </c>
      <c r="K27" s="18" t="s">
        <v>74</v>
      </c>
      <c r="L27" s="18" t="s">
        <v>71</v>
      </c>
      <c r="M27" s="18" t="s">
        <v>78</v>
      </c>
      <c r="N27" s="18" t="s">
        <v>78</v>
      </c>
      <c r="O27" s="18" t="s">
        <v>82</v>
      </c>
      <c r="P27" s="18" t="s">
        <v>71</v>
      </c>
      <c r="Q27" s="18" t="s">
        <v>78</v>
      </c>
      <c r="R27" s="19">
        <v>1.78</v>
      </c>
      <c r="S27" s="19">
        <v>9.1</v>
      </c>
      <c r="T27" s="19">
        <v>16.100000000000001</v>
      </c>
      <c r="U27" s="19">
        <v>18.5</v>
      </c>
      <c r="V27" s="19">
        <v>146.51</v>
      </c>
      <c r="W27" s="19">
        <v>768</v>
      </c>
      <c r="X27" s="19">
        <v>1366</v>
      </c>
      <c r="Y27" s="18" t="s">
        <v>86</v>
      </c>
      <c r="Z27" s="69">
        <v>7167</v>
      </c>
      <c r="AA27" s="19">
        <v>1.0489999999999999</v>
      </c>
      <c r="AB27" s="21">
        <v>263</v>
      </c>
      <c r="AC27" s="19">
        <v>0.1</v>
      </c>
      <c r="AD27" s="19">
        <v>263</v>
      </c>
      <c r="AE27" s="19">
        <v>263</v>
      </c>
      <c r="AF27" s="19">
        <v>171</v>
      </c>
      <c r="AG27" s="8">
        <f>AF27/AD27</f>
        <v>0.65019011406844107</v>
      </c>
      <c r="AH27" s="19">
        <v>200</v>
      </c>
      <c r="AI27" s="85">
        <f>(AF27*V27)/1000000</f>
        <v>2.5053209999999999E-2</v>
      </c>
      <c r="AJ27" s="18" t="s">
        <v>78</v>
      </c>
      <c r="AK27" s="18" t="s">
        <v>95</v>
      </c>
      <c r="AL27" s="18" t="s">
        <v>79</v>
      </c>
      <c r="AM27" s="18" t="s">
        <v>71</v>
      </c>
      <c r="AN27" s="18" t="s">
        <v>81</v>
      </c>
      <c r="AO27" s="18" t="s">
        <v>71</v>
      </c>
      <c r="AP27" s="18" t="s">
        <v>81</v>
      </c>
      <c r="AQ27" s="18" t="s">
        <v>71</v>
      </c>
      <c r="AR27" s="19">
        <v>0</v>
      </c>
      <c r="AS27" s="18"/>
      <c r="AT27" s="72">
        <v>60</v>
      </c>
      <c r="AU27" s="19">
        <v>170</v>
      </c>
      <c r="AV27" s="19">
        <v>160</v>
      </c>
      <c r="AW27" s="18" t="s">
        <v>77</v>
      </c>
      <c r="AX27" s="18" t="s">
        <v>98</v>
      </c>
      <c r="AY27" s="18"/>
      <c r="AZ27" s="18"/>
      <c r="BA27" s="19">
        <v>0</v>
      </c>
      <c r="BB27" s="20" t="s">
        <v>81</v>
      </c>
      <c r="BC27" s="18" t="s">
        <v>81</v>
      </c>
      <c r="BD27" s="18" t="s">
        <v>71</v>
      </c>
      <c r="BE27" s="18" t="s">
        <v>84</v>
      </c>
      <c r="BF27" s="18" t="s">
        <v>71</v>
      </c>
      <c r="BG27" s="18"/>
      <c r="BH27" s="21">
        <v>0</v>
      </c>
      <c r="BI27" s="19">
        <v>0.26</v>
      </c>
      <c r="BJ27" s="18"/>
      <c r="BK27" s="19">
        <v>0.2</v>
      </c>
      <c r="BL27" s="18"/>
      <c r="BM27" s="18"/>
      <c r="BN27" s="19">
        <v>12.5</v>
      </c>
      <c r="BO27" s="21">
        <v>0.5</v>
      </c>
      <c r="BP27" s="20"/>
      <c r="BQ27" s="21">
        <v>0.33</v>
      </c>
      <c r="BR27" s="20"/>
      <c r="BS27" s="21">
        <v>0.23</v>
      </c>
      <c r="BT27" s="20"/>
      <c r="BU27" s="20"/>
      <c r="BV27" s="21">
        <v>12.8</v>
      </c>
      <c r="BW27" s="9">
        <f>IF(BA27=1,BN27-(Monitors!$B$17*Data!BZ27),Data!BN27)</f>
        <v>12.5</v>
      </c>
      <c r="BX27" s="32">
        <f>IF($AR27=1,$BW27-(Monitors!$C$17*BZ27),Data!$BW27)</f>
        <v>12.5</v>
      </c>
      <c r="BY27" s="32">
        <f>BX27-(AA27*Monitors!$C$13)</f>
        <v>10.402000000000001</v>
      </c>
      <c r="BZ27" s="86">
        <f>(Monitors!$C$13*Data!AA27)+(Monitors!$C$6*TANH(Monitors!$C$7*(Data!V27+Monitors!$C$8)+Monitors!$C$9)+Monitors!$C$10)</f>
        <v>11.008567886669894</v>
      </c>
      <c r="CA27" s="9">
        <f>BN27-(Signage!$C$13*AI27)</f>
        <v>10.62100925</v>
      </c>
      <c r="CB27" s="86">
        <f>(Signage!$C$13*Data!AI27)+(Signage!$C$6*TANH(Signage!$C$7*(Data!V27+Signage!$C$8)+Signage!$C$9)+Signage!$C$10)</f>
        <v>11.690063134234283</v>
      </c>
    </row>
    <row r="28" spans="1:80" s="4" customFormat="1" ht="12" customHeight="1">
      <c r="A28" s="82">
        <v>27</v>
      </c>
      <c r="B28" s="15" t="s">
        <v>2064</v>
      </c>
      <c r="C28" s="82" t="s">
        <v>958</v>
      </c>
      <c r="D28" s="16">
        <v>41345</v>
      </c>
      <c r="E28" s="18" t="s">
        <v>77</v>
      </c>
      <c r="F28" s="15" t="s">
        <v>70</v>
      </c>
      <c r="G28" s="17">
        <v>6</v>
      </c>
      <c r="H28" s="15" t="s">
        <v>72</v>
      </c>
      <c r="I28" s="15" t="s">
        <v>73</v>
      </c>
      <c r="J28" s="18" t="s">
        <v>73</v>
      </c>
      <c r="K28" s="18" t="s">
        <v>74</v>
      </c>
      <c r="L28" s="18" t="s">
        <v>71</v>
      </c>
      <c r="M28" s="18" t="s">
        <v>78</v>
      </c>
      <c r="N28" s="18" t="s">
        <v>78</v>
      </c>
      <c r="O28" s="18" t="s">
        <v>82</v>
      </c>
      <c r="P28" s="18" t="s">
        <v>71</v>
      </c>
      <c r="Q28" s="18" t="s">
        <v>78</v>
      </c>
      <c r="R28" s="19">
        <v>1.78</v>
      </c>
      <c r="S28" s="19">
        <v>9.1</v>
      </c>
      <c r="T28" s="19">
        <v>16.100000000000001</v>
      </c>
      <c r="U28" s="19">
        <v>18.5</v>
      </c>
      <c r="V28" s="19">
        <v>146.51</v>
      </c>
      <c r="W28" s="19">
        <v>768</v>
      </c>
      <c r="X28" s="19">
        <v>1366</v>
      </c>
      <c r="Y28" s="18" t="s">
        <v>86</v>
      </c>
      <c r="Z28" s="69">
        <v>7167</v>
      </c>
      <c r="AA28" s="19">
        <v>1.0489999999999999</v>
      </c>
      <c r="AB28" s="21">
        <v>270</v>
      </c>
      <c r="AC28" s="19">
        <v>0.1</v>
      </c>
      <c r="AD28" s="19">
        <v>270</v>
      </c>
      <c r="AE28" s="19">
        <v>270</v>
      </c>
      <c r="AF28" s="19">
        <v>172</v>
      </c>
      <c r="AG28" s="8">
        <f>AF28/AD28</f>
        <v>0.63703703703703707</v>
      </c>
      <c r="AH28" s="19">
        <v>200</v>
      </c>
      <c r="AI28" s="85">
        <f>(AF28*V28)/1000000</f>
        <v>2.5199719999999998E-2</v>
      </c>
      <c r="AJ28" s="18" t="s">
        <v>78</v>
      </c>
      <c r="AK28" s="18" t="s">
        <v>95</v>
      </c>
      <c r="AL28" s="18" t="s">
        <v>79</v>
      </c>
      <c r="AM28" s="18" t="s">
        <v>71</v>
      </c>
      <c r="AN28" s="18" t="s">
        <v>81</v>
      </c>
      <c r="AO28" s="18" t="s">
        <v>71</v>
      </c>
      <c r="AP28" s="18" t="s">
        <v>81</v>
      </c>
      <c r="AQ28" s="18" t="s">
        <v>71</v>
      </c>
      <c r="AR28" s="19">
        <v>0</v>
      </c>
      <c r="AS28" s="18"/>
      <c r="AT28" s="72">
        <v>60</v>
      </c>
      <c r="AU28" s="19">
        <v>170</v>
      </c>
      <c r="AV28" s="19">
        <v>160</v>
      </c>
      <c r="AW28" s="18" t="s">
        <v>77</v>
      </c>
      <c r="AX28" s="18" t="s">
        <v>98</v>
      </c>
      <c r="AY28" s="18"/>
      <c r="AZ28" s="18"/>
      <c r="BA28" s="19">
        <v>0</v>
      </c>
      <c r="BB28" s="20" t="s">
        <v>81</v>
      </c>
      <c r="BC28" s="18" t="s">
        <v>81</v>
      </c>
      <c r="BD28" s="18" t="s">
        <v>71</v>
      </c>
      <c r="BE28" s="18" t="s">
        <v>84</v>
      </c>
      <c r="BF28" s="18" t="s">
        <v>71</v>
      </c>
      <c r="BG28" s="18"/>
      <c r="BH28" s="21">
        <v>0</v>
      </c>
      <c r="BI28" s="19">
        <v>0.28000000000000003</v>
      </c>
      <c r="BJ28" s="18"/>
      <c r="BK28" s="19">
        <v>0.18</v>
      </c>
      <c r="BL28" s="18"/>
      <c r="BM28" s="18"/>
      <c r="BN28" s="19">
        <v>12.5</v>
      </c>
      <c r="BO28" s="21">
        <v>0.5</v>
      </c>
      <c r="BP28" s="20"/>
      <c r="BQ28" s="21">
        <v>0.35</v>
      </c>
      <c r="BR28" s="20"/>
      <c r="BS28" s="21">
        <v>0.23</v>
      </c>
      <c r="BT28" s="20"/>
      <c r="BU28" s="20"/>
      <c r="BV28" s="21">
        <v>12.8</v>
      </c>
      <c r="BW28" s="9">
        <f>IF(BA28=1,BN28-(Monitors!$B$17*Data!BZ28),Data!BN28)</f>
        <v>12.5</v>
      </c>
      <c r="BX28" s="32">
        <f>IF($AR28=1,$BW28-(Monitors!$C$17*BZ28),Data!$BW28)</f>
        <v>12.5</v>
      </c>
      <c r="BY28" s="32">
        <f>BX28-(AA28*Monitors!$C$13)</f>
        <v>10.402000000000001</v>
      </c>
      <c r="BZ28" s="86">
        <f>(Monitors!$C$13*Data!AA28)+(Monitors!$C$6*TANH(Monitors!$C$7*(Data!V28+Monitors!$C$8)+Monitors!$C$9)+Monitors!$C$10)</f>
        <v>11.008567886669894</v>
      </c>
      <c r="CA28" s="9">
        <f>BN28-(Signage!$C$13*AI28)</f>
        <v>10.610021</v>
      </c>
      <c r="CB28" s="86">
        <f>(Signage!$C$13*Data!AI28)+(Signage!$C$6*TANH(Signage!$C$7*(Data!V28+Signage!$C$8)+Signage!$C$9)+Signage!$C$10)</f>
        <v>11.701051384234283</v>
      </c>
    </row>
    <row r="29" spans="1:80" s="4" customFormat="1" ht="12" customHeight="1">
      <c r="A29" s="83">
        <v>28</v>
      </c>
      <c r="B29" s="15" t="s">
        <v>2063</v>
      </c>
      <c r="C29" s="83" t="s">
        <v>959</v>
      </c>
      <c r="D29" s="16">
        <v>41330</v>
      </c>
      <c r="E29" s="18" t="s">
        <v>77</v>
      </c>
      <c r="F29" s="15" t="s">
        <v>70</v>
      </c>
      <c r="G29" s="17">
        <v>6</v>
      </c>
      <c r="H29" s="15" t="s">
        <v>72</v>
      </c>
      <c r="I29" s="15" t="s">
        <v>73</v>
      </c>
      <c r="J29" s="18" t="s">
        <v>73</v>
      </c>
      <c r="K29" s="18" t="s">
        <v>74</v>
      </c>
      <c r="L29" s="18" t="s">
        <v>71</v>
      </c>
      <c r="M29" s="18" t="s">
        <v>78</v>
      </c>
      <c r="N29" s="18" t="s">
        <v>78</v>
      </c>
      <c r="O29" s="18" t="s">
        <v>82</v>
      </c>
      <c r="P29" s="18" t="s">
        <v>71</v>
      </c>
      <c r="Q29" s="18" t="s">
        <v>78</v>
      </c>
      <c r="R29" s="19">
        <v>1.78</v>
      </c>
      <c r="S29" s="19">
        <v>9.1</v>
      </c>
      <c r="T29" s="19">
        <v>16.100000000000001</v>
      </c>
      <c r="U29" s="19">
        <v>18.5</v>
      </c>
      <c r="V29" s="19">
        <v>146.51</v>
      </c>
      <c r="W29" s="19">
        <v>768</v>
      </c>
      <c r="X29" s="19">
        <v>1366</v>
      </c>
      <c r="Y29" s="18" t="s">
        <v>86</v>
      </c>
      <c r="Z29" s="69">
        <v>7167</v>
      </c>
      <c r="AA29" s="19">
        <v>1.0489999999999999</v>
      </c>
      <c r="AB29" s="21">
        <v>250</v>
      </c>
      <c r="AC29" s="19">
        <v>0.3</v>
      </c>
      <c r="AD29" s="19">
        <v>246.8</v>
      </c>
      <c r="AE29" s="19">
        <v>250</v>
      </c>
      <c r="AF29" s="19">
        <v>176.5</v>
      </c>
      <c r="AG29" s="8">
        <f>AF29/AD29</f>
        <v>0.71515397082658017</v>
      </c>
      <c r="AH29" s="19">
        <v>200</v>
      </c>
      <c r="AI29" s="85">
        <f>(AF29*V29)/1000000</f>
        <v>2.5859014999999999E-2</v>
      </c>
      <c r="AJ29" s="18" t="s">
        <v>78</v>
      </c>
      <c r="AK29" s="18" t="s">
        <v>95</v>
      </c>
      <c r="AL29" s="18" t="s">
        <v>115</v>
      </c>
      <c r="AM29" s="18" t="s">
        <v>71</v>
      </c>
      <c r="AN29" s="18" t="s">
        <v>81</v>
      </c>
      <c r="AO29" s="18" t="s">
        <v>71</v>
      </c>
      <c r="AP29" s="18" t="s">
        <v>94</v>
      </c>
      <c r="AQ29" s="18" t="s">
        <v>71</v>
      </c>
      <c r="AR29" s="19">
        <v>0</v>
      </c>
      <c r="AS29" s="18"/>
      <c r="AT29" s="72">
        <v>60</v>
      </c>
      <c r="AU29" s="19">
        <v>160</v>
      </c>
      <c r="AV29" s="19">
        <v>160</v>
      </c>
      <c r="AW29" s="18" t="s">
        <v>77</v>
      </c>
      <c r="AX29" s="18" t="s">
        <v>98</v>
      </c>
      <c r="AY29" s="18"/>
      <c r="AZ29" s="18"/>
      <c r="BA29" s="19">
        <v>0</v>
      </c>
      <c r="BB29" s="20" t="s">
        <v>81</v>
      </c>
      <c r="BC29" s="18" t="s">
        <v>81</v>
      </c>
      <c r="BD29" s="18" t="s">
        <v>71</v>
      </c>
      <c r="BE29" s="18" t="s">
        <v>84</v>
      </c>
      <c r="BF29" s="18" t="s">
        <v>71</v>
      </c>
      <c r="BG29" s="18"/>
      <c r="BH29" s="21">
        <v>0</v>
      </c>
      <c r="BI29" s="19">
        <v>0.36</v>
      </c>
      <c r="BJ29" s="18"/>
      <c r="BK29" s="19">
        <v>0.17</v>
      </c>
      <c r="BL29" s="18"/>
      <c r="BM29" s="18"/>
      <c r="BN29" s="19">
        <v>11.19</v>
      </c>
      <c r="BO29" s="21">
        <v>0.5</v>
      </c>
      <c r="BP29" s="20"/>
      <c r="BQ29" s="21">
        <v>0.44</v>
      </c>
      <c r="BR29" s="20"/>
      <c r="BS29" s="21">
        <v>0.21</v>
      </c>
      <c r="BT29" s="20"/>
      <c r="BU29" s="20"/>
      <c r="BV29" s="21">
        <v>11.23</v>
      </c>
      <c r="BW29" s="9">
        <f>IF(BA29=1,BN29-(Monitors!$B$17*Data!BZ29),Data!BN29)</f>
        <v>11.19</v>
      </c>
      <c r="BX29" s="32">
        <f>IF($AR29=1,$BW29-(Monitors!$C$17*BZ29),Data!$BW29)</f>
        <v>11.19</v>
      </c>
      <c r="BY29" s="32">
        <f>BX29-(AA29*Monitors!$C$13)</f>
        <v>9.0919999999999987</v>
      </c>
      <c r="BZ29" s="86">
        <f>(Monitors!$C$13*Data!AA29)+(Monitors!$C$6*TANH(Monitors!$C$7*(Data!V29+Monitors!$C$8)+Monitors!$C$9)+Monitors!$C$10)</f>
        <v>11.008567886669894</v>
      </c>
      <c r="CA29" s="9">
        <f>BN29-(Signage!$C$13*AI29)</f>
        <v>9.2505738749999988</v>
      </c>
      <c r="CB29" s="86">
        <f>(Signage!$C$13*Data!AI29)+(Signage!$C$6*TANH(Signage!$C$7*(Data!V29+Signage!$C$8)+Signage!$C$9)+Signage!$C$10)</f>
        <v>11.750498509234284</v>
      </c>
    </row>
    <row r="30" spans="1:80" s="4" customFormat="1" ht="12" customHeight="1">
      <c r="A30" s="82">
        <v>29</v>
      </c>
      <c r="B30" s="15" t="s">
        <v>2056</v>
      </c>
      <c r="C30" s="82" t="s">
        <v>960</v>
      </c>
      <c r="D30" s="16">
        <v>41803</v>
      </c>
      <c r="E30" s="18" t="s">
        <v>78</v>
      </c>
      <c r="F30" s="15" t="s">
        <v>70</v>
      </c>
      <c r="G30" s="17">
        <v>6</v>
      </c>
      <c r="H30" s="15" t="s">
        <v>72</v>
      </c>
      <c r="I30" s="15" t="s">
        <v>90</v>
      </c>
      <c r="J30" s="18"/>
      <c r="K30" s="18" t="s">
        <v>74</v>
      </c>
      <c r="L30" s="18"/>
      <c r="M30" s="18" t="s">
        <v>78</v>
      </c>
      <c r="N30" s="18" t="s">
        <v>78</v>
      </c>
      <c r="O30" s="18" t="s">
        <v>82</v>
      </c>
      <c r="P30" s="18"/>
      <c r="Q30" s="18" t="s">
        <v>77</v>
      </c>
      <c r="R30" s="19">
        <v>1.78</v>
      </c>
      <c r="S30" s="19">
        <v>9.3000000000000007</v>
      </c>
      <c r="T30" s="19">
        <v>17.100000000000001</v>
      </c>
      <c r="U30" s="19">
        <v>19.399999999999999</v>
      </c>
      <c r="V30" s="19">
        <v>158.62</v>
      </c>
      <c r="W30" s="19">
        <v>768</v>
      </c>
      <c r="X30" s="19">
        <v>1366</v>
      </c>
      <c r="Y30" s="18" t="s">
        <v>86</v>
      </c>
      <c r="Z30" s="69">
        <v>6614</v>
      </c>
      <c r="AA30" s="19">
        <v>1.0489999999999999</v>
      </c>
      <c r="AB30" s="21">
        <v>200</v>
      </c>
      <c r="AC30" s="19">
        <v>13.2</v>
      </c>
      <c r="AD30" s="19">
        <v>204.3</v>
      </c>
      <c r="AE30" s="19">
        <v>200</v>
      </c>
      <c r="AF30" s="19">
        <v>178.3</v>
      </c>
      <c r="AG30" s="8">
        <f>AF30/AD30</f>
        <v>0.87273617229564371</v>
      </c>
      <c r="AH30" s="19">
        <v>201.2</v>
      </c>
      <c r="AI30" s="85">
        <f>(AF30*V30)/1000000</f>
        <v>2.8281946000000002E-2</v>
      </c>
      <c r="AJ30" s="18" t="s">
        <v>78</v>
      </c>
      <c r="AK30" s="18" t="s">
        <v>789</v>
      </c>
      <c r="AL30" s="18" t="s">
        <v>115</v>
      </c>
      <c r="AM30" s="18"/>
      <c r="AN30" s="18" t="s">
        <v>81</v>
      </c>
      <c r="AO30" s="18"/>
      <c r="AP30" s="18" t="s">
        <v>81</v>
      </c>
      <c r="AQ30" s="18"/>
      <c r="AR30" s="19">
        <v>0</v>
      </c>
      <c r="AS30" s="18"/>
      <c r="AT30" s="72">
        <v>60</v>
      </c>
      <c r="AU30" s="19">
        <v>90</v>
      </c>
      <c r="AV30" s="19">
        <v>65</v>
      </c>
      <c r="AW30" s="18" t="s">
        <v>77</v>
      </c>
      <c r="AX30" s="18" t="s">
        <v>467</v>
      </c>
      <c r="AY30" s="18"/>
      <c r="AZ30" s="18"/>
      <c r="BA30" s="19">
        <v>0</v>
      </c>
      <c r="BB30" s="20" t="s">
        <v>81</v>
      </c>
      <c r="BC30" s="18" t="s">
        <v>81</v>
      </c>
      <c r="BD30" s="18"/>
      <c r="BE30" s="18" t="s">
        <v>84</v>
      </c>
      <c r="BF30" s="18"/>
      <c r="BG30" s="18"/>
      <c r="BH30" s="21">
        <v>0</v>
      </c>
      <c r="BI30" s="19">
        <v>0.14000000000000001</v>
      </c>
      <c r="BJ30" s="18"/>
      <c r="BK30" s="19">
        <v>0.11</v>
      </c>
      <c r="BL30" s="18"/>
      <c r="BM30" s="18"/>
      <c r="BN30" s="19">
        <v>11.95</v>
      </c>
      <c r="BO30" s="21">
        <v>0.42</v>
      </c>
      <c r="BP30" s="20"/>
      <c r="BQ30" s="21">
        <v>0.18</v>
      </c>
      <c r="BR30" s="20"/>
      <c r="BS30" s="21">
        <v>0.14000000000000001</v>
      </c>
      <c r="BT30" s="20"/>
      <c r="BU30" s="20"/>
      <c r="BV30" s="21">
        <v>12.25</v>
      </c>
      <c r="BW30" s="9">
        <f>IF(BA30=1,BN30-(Monitors!$B$17*Data!BZ30),Data!BN30)</f>
        <v>11.95</v>
      </c>
      <c r="BX30" s="32">
        <f>IF($AR30=1,$BW30-(Monitors!$C$17*BZ30),Data!$BW30)</f>
        <v>11.95</v>
      </c>
      <c r="BY30" s="32">
        <f>BX30-(AA30*Monitors!$C$13)</f>
        <v>9.8520000000000003</v>
      </c>
      <c r="BZ30" s="86">
        <f>(Monitors!$C$13*Data!AA30)+(Monitors!$C$6*TANH(Monitors!$C$7*(Data!V30+Monitors!$C$8)+Monitors!$C$9)+Monitors!$C$10)</f>
        <v>11.611683985495542</v>
      </c>
      <c r="CA30" s="9">
        <f>BN30-(Signage!$C$13*AI30)</f>
        <v>9.8288540499999986</v>
      </c>
      <c r="CB30" s="86">
        <f>(Signage!$C$13*Data!AI30)+(Signage!$C$6*TANH(Signage!$C$7*(Data!V30+Signage!$C$8)+Signage!$C$9)+Signage!$C$10)</f>
        <v>12.922487585683717</v>
      </c>
    </row>
    <row r="31" spans="1:80" s="4" customFormat="1" ht="12" customHeight="1">
      <c r="A31" s="83">
        <v>30</v>
      </c>
      <c r="B31" s="15" t="s">
        <v>2075</v>
      </c>
      <c r="C31" s="83" t="s">
        <v>961</v>
      </c>
      <c r="D31" s="16">
        <v>41659</v>
      </c>
      <c r="E31" s="18" t="s">
        <v>77</v>
      </c>
      <c r="F31" s="15" t="s">
        <v>70</v>
      </c>
      <c r="G31" s="17">
        <v>6</v>
      </c>
      <c r="H31" s="15" t="s">
        <v>72</v>
      </c>
      <c r="I31" s="15" t="s">
        <v>90</v>
      </c>
      <c r="J31" s="18" t="s">
        <v>71</v>
      </c>
      <c r="K31" s="18" t="s">
        <v>74</v>
      </c>
      <c r="L31" s="18" t="s">
        <v>71</v>
      </c>
      <c r="M31" s="18" t="s">
        <v>78</v>
      </c>
      <c r="N31" s="18" t="s">
        <v>78</v>
      </c>
      <c r="O31" s="18" t="s">
        <v>82</v>
      </c>
      <c r="P31" s="18" t="s">
        <v>71</v>
      </c>
      <c r="Q31" s="18" t="s">
        <v>78</v>
      </c>
      <c r="R31" s="19">
        <v>1.78</v>
      </c>
      <c r="S31" s="19">
        <v>9.1</v>
      </c>
      <c r="T31" s="19">
        <v>16.100000000000001</v>
      </c>
      <c r="U31" s="19">
        <v>18.5</v>
      </c>
      <c r="V31" s="19">
        <v>146.33000000000001</v>
      </c>
      <c r="W31" s="19">
        <v>768</v>
      </c>
      <c r="X31" s="19">
        <v>1366</v>
      </c>
      <c r="Y31" s="18" t="s">
        <v>86</v>
      </c>
      <c r="Z31" s="69">
        <v>7161</v>
      </c>
      <c r="AA31" s="19">
        <v>1.0489999999999999</v>
      </c>
      <c r="AB31" s="21">
        <v>250</v>
      </c>
      <c r="AC31" s="19">
        <v>14.4</v>
      </c>
      <c r="AD31" s="19">
        <v>250</v>
      </c>
      <c r="AE31" s="19">
        <v>250</v>
      </c>
      <c r="AF31" s="19">
        <v>180</v>
      </c>
      <c r="AG31" s="8">
        <f>AF31/AD31</f>
        <v>0.72</v>
      </c>
      <c r="AH31" s="19">
        <v>200</v>
      </c>
      <c r="AI31" s="85">
        <f>(AF31*V31)/1000000</f>
        <v>2.6339400000000002E-2</v>
      </c>
      <c r="AJ31" s="18" t="s">
        <v>78</v>
      </c>
      <c r="AK31" s="18" t="s">
        <v>212</v>
      </c>
      <c r="AL31" s="18" t="s">
        <v>79</v>
      </c>
      <c r="AM31" s="18" t="s">
        <v>71</v>
      </c>
      <c r="AN31" s="18" t="s">
        <v>81</v>
      </c>
      <c r="AO31" s="18" t="s">
        <v>71</v>
      </c>
      <c r="AP31" s="18" t="s">
        <v>81</v>
      </c>
      <c r="AQ31" s="18" t="s">
        <v>71</v>
      </c>
      <c r="AR31" s="19">
        <v>0</v>
      </c>
      <c r="AS31" s="18"/>
      <c r="AT31" s="72">
        <v>60</v>
      </c>
      <c r="AU31" s="19">
        <v>170</v>
      </c>
      <c r="AV31" s="19">
        <v>160</v>
      </c>
      <c r="AW31" s="18" t="s">
        <v>77</v>
      </c>
      <c r="AX31" s="18" t="s">
        <v>170</v>
      </c>
      <c r="AY31" s="18" t="s">
        <v>71</v>
      </c>
      <c r="AZ31" s="18" t="s">
        <v>71</v>
      </c>
      <c r="BA31" s="19">
        <v>0</v>
      </c>
      <c r="BB31" s="20" t="s">
        <v>81</v>
      </c>
      <c r="BC31" s="18" t="s">
        <v>81</v>
      </c>
      <c r="BD31" s="18" t="s">
        <v>81</v>
      </c>
      <c r="BE31" s="18" t="s">
        <v>84</v>
      </c>
      <c r="BF31" s="18" t="s">
        <v>81</v>
      </c>
      <c r="BG31" s="18"/>
      <c r="BH31" s="21">
        <v>0</v>
      </c>
      <c r="BI31" s="19">
        <v>0.19</v>
      </c>
      <c r="BJ31" s="18"/>
      <c r="BK31" s="19">
        <v>0.11</v>
      </c>
      <c r="BL31" s="18"/>
      <c r="BM31" s="18"/>
      <c r="BN31" s="19">
        <v>12.2</v>
      </c>
      <c r="BO31" s="21">
        <v>0.5</v>
      </c>
      <c r="BP31" s="20"/>
      <c r="BQ31" s="21">
        <v>0.25</v>
      </c>
      <c r="BR31" s="20"/>
      <c r="BS31" s="21">
        <v>0.17</v>
      </c>
      <c r="BT31" s="20"/>
      <c r="BU31" s="20"/>
      <c r="BV31" s="21">
        <v>12.7</v>
      </c>
      <c r="BW31" s="9">
        <f>IF(BA31=1,BN31-(Monitors!$B$17*Data!BZ31),Data!BN31)</f>
        <v>12.2</v>
      </c>
      <c r="BX31" s="32">
        <f>IF($AR31=1,$BW31-(Monitors!$C$17*BZ31),Data!$BW31)</f>
        <v>12.2</v>
      </c>
      <c r="BY31" s="32">
        <f>BX31-(AA31*Monitors!$C$13)</f>
        <v>10.102</v>
      </c>
      <c r="BZ31" s="86">
        <f>(Monitors!$C$13*Data!AA31)+(Monitors!$C$6*TANH(Monitors!$C$7*(Data!V31+Monitors!$C$8)+Monitors!$C$9)+Monitors!$C$10)</f>
        <v>10.999374318468558</v>
      </c>
      <c r="CA31" s="9">
        <f>BN31-(Signage!$C$13*AI31)</f>
        <v>10.224544999999999</v>
      </c>
      <c r="CB31" s="86">
        <f>(Signage!$C$13*Data!AI31)+(Signage!$C$6*TANH(Signage!$C$7*(Data!V31+Signage!$C$8)+Signage!$C$9)+Signage!$C$10)</f>
        <v>11.771799143730165</v>
      </c>
    </row>
    <row r="32" spans="1:80" s="4" customFormat="1" ht="12" customHeight="1">
      <c r="A32" s="82">
        <v>31</v>
      </c>
      <c r="B32" s="15" t="s">
        <v>2071</v>
      </c>
      <c r="C32" s="82" t="s">
        <v>962</v>
      </c>
      <c r="D32" s="16">
        <v>41810</v>
      </c>
      <c r="E32" s="18" t="s">
        <v>77</v>
      </c>
      <c r="F32" s="15" t="s">
        <v>70</v>
      </c>
      <c r="G32" s="17">
        <v>6</v>
      </c>
      <c r="H32" s="15" t="s">
        <v>72</v>
      </c>
      <c r="I32" s="15" t="s">
        <v>90</v>
      </c>
      <c r="J32" s="18" t="s">
        <v>71</v>
      </c>
      <c r="K32" s="18" t="s">
        <v>74</v>
      </c>
      <c r="L32" s="18" t="s">
        <v>71</v>
      </c>
      <c r="M32" s="18" t="s">
        <v>78</v>
      </c>
      <c r="N32" s="18" t="s">
        <v>78</v>
      </c>
      <c r="O32" s="18" t="s">
        <v>82</v>
      </c>
      <c r="P32" s="18" t="s">
        <v>71</v>
      </c>
      <c r="Q32" s="18" t="s">
        <v>78</v>
      </c>
      <c r="R32" s="19">
        <v>1.78</v>
      </c>
      <c r="S32" s="19">
        <v>16.100000000000001</v>
      </c>
      <c r="T32" s="19">
        <v>9.1</v>
      </c>
      <c r="U32" s="19">
        <v>18.5</v>
      </c>
      <c r="V32" s="19">
        <v>146.30000000000001</v>
      </c>
      <c r="W32" s="19">
        <v>768</v>
      </c>
      <c r="X32" s="19">
        <v>1366</v>
      </c>
      <c r="Y32" s="18" t="s">
        <v>86</v>
      </c>
      <c r="Z32" s="69">
        <v>7171</v>
      </c>
      <c r="AA32" s="19">
        <v>1.0489999999999999</v>
      </c>
      <c r="AB32" s="21">
        <v>200</v>
      </c>
      <c r="AC32" s="19">
        <v>3.3</v>
      </c>
      <c r="AD32" s="19">
        <v>227.3</v>
      </c>
      <c r="AE32" s="19">
        <v>200</v>
      </c>
      <c r="AF32" s="19">
        <v>181.6</v>
      </c>
      <c r="AG32" s="8">
        <f>AF32/AD32</f>
        <v>0.79894412670479531</v>
      </c>
      <c r="AH32" s="19">
        <v>200</v>
      </c>
      <c r="AI32" s="85">
        <f>(AF32*V32)/1000000</f>
        <v>2.6568080000000001E-2</v>
      </c>
      <c r="AJ32" s="18" t="s">
        <v>78</v>
      </c>
      <c r="AK32" s="18" t="s">
        <v>95</v>
      </c>
      <c r="AL32" s="18" t="s">
        <v>79</v>
      </c>
      <c r="AM32" s="18" t="s">
        <v>81</v>
      </c>
      <c r="AN32" s="18" t="s">
        <v>81</v>
      </c>
      <c r="AO32" s="18" t="s">
        <v>81</v>
      </c>
      <c r="AP32" s="18" t="s">
        <v>81</v>
      </c>
      <c r="AQ32" s="18" t="s">
        <v>81</v>
      </c>
      <c r="AR32" s="19">
        <v>0</v>
      </c>
      <c r="AS32" s="18"/>
      <c r="AT32" s="72">
        <v>60</v>
      </c>
      <c r="AU32" s="19">
        <v>90</v>
      </c>
      <c r="AV32" s="19">
        <v>65</v>
      </c>
      <c r="AW32" s="18" t="s">
        <v>77</v>
      </c>
      <c r="AX32" s="18" t="s">
        <v>93</v>
      </c>
      <c r="AY32" s="18" t="s">
        <v>71</v>
      </c>
      <c r="AZ32" s="18" t="s">
        <v>71</v>
      </c>
      <c r="BA32" s="19">
        <v>0</v>
      </c>
      <c r="BB32" s="20" t="s">
        <v>81</v>
      </c>
      <c r="BC32" s="18" t="s">
        <v>81</v>
      </c>
      <c r="BD32" s="18" t="s">
        <v>81</v>
      </c>
      <c r="BE32" s="18" t="s">
        <v>84</v>
      </c>
      <c r="BF32" s="18" t="s">
        <v>81</v>
      </c>
      <c r="BG32" s="18"/>
      <c r="BH32" s="21">
        <v>0</v>
      </c>
      <c r="BI32" s="19">
        <v>0.27</v>
      </c>
      <c r="BJ32" s="18"/>
      <c r="BK32" s="19">
        <v>0.24</v>
      </c>
      <c r="BL32" s="18"/>
      <c r="BM32" s="18"/>
      <c r="BN32" s="19">
        <v>10.9</v>
      </c>
      <c r="BO32" s="21">
        <v>0.5</v>
      </c>
      <c r="BP32" s="20"/>
      <c r="BQ32" s="21">
        <v>0.35</v>
      </c>
      <c r="BR32" s="20"/>
      <c r="BS32" s="21">
        <v>0.25</v>
      </c>
      <c r="BT32" s="20"/>
      <c r="BU32" s="20"/>
      <c r="BV32" s="21">
        <v>11.6</v>
      </c>
      <c r="BW32" s="9">
        <f>IF(BA32=1,BN32-(Monitors!$B$17*Data!BZ32),Data!BN32)</f>
        <v>10.9</v>
      </c>
      <c r="BX32" s="32">
        <f>IF($AR32=1,$BW32-(Monitors!$C$17*BZ32),Data!$BW32)</f>
        <v>10.9</v>
      </c>
      <c r="BY32" s="32">
        <f>BX32-(AA32*Monitors!$C$13)</f>
        <v>8.8019999999999996</v>
      </c>
      <c r="BZ32" s="86">
        <f>(Monitors!$C$13*Data!AA32)+(Monitors!$C$6*TANH(Monitors!$C$7*(Data!V32+Monitors!$C$8)+Monitors!$C$9)+Monitors!$C$10)</f>
        <v>10.997841409388489</v>
      </c>
      <c r="CA32" s="9">
        <f>BN32-(Signage!$C$13*AI32)</f>
        <v>8.907394</v>
      </c>
      <c r="CB32" s="86">
        <f>(Signage!$C$13*Data!AI32)+(Signage!$C$6*TANH(Signage!$C$7*(Data!V32+Signage!$C$8)+Signage!$C$9)+Signage!$C$10)</f>
        <v>11.786495413088167</v>
      </c>
    </row>
    <row r="33" spans="1:80" s="4" customFormat="1" ht="12" customHeight="1">
      <c r="A33" s="83">
        <v>32</v>
      </c>
      <c r="B33" s="15" t="s">
        <v>2070</v>
      </c>
      <c r="C33" s="83" t="s">
        <v>963</v>
      </c>
      <c r="D33" s="16">
        <v>41445</v>
      </c>
      <c r="E33" s="18" t="s">
        <v>78</v>
      </c>
      <c r="F33" s="15" t="s">
        <v>187</v>
      </c>
      <c r="G33" s="17">
        <v>6</v>
      </c>
      <c r="H33" s="15" t="s">
        <v>72</v>
      </c>
      <c r="I33" s="15" t="s">
        <v>90</v>
      </c>
      <c r="J33" s="18"/>
      <c r="K33" s="18" t="s">
        <v>74</v>
      </c>
      <c r="L33" s="18"/>
      <c r="M33" s="18" t="s">
        <v>78</v>
      </c>
      <c r="N33" s="18" t="s">
        <v>78</v>
      </c>
      <c r="O33" s="18" t="s">
        <v>82</v>
      </c>
      <c r="P33" s="18"/>
      <c r="Q33" s="18" t="s">
        <v>78</v>
      </c>
      <c r="R33" s="19">
        <v>1.77</v>
      </c>
      <c r="S33" s="19">
        <v>9.1</v>
      </c>
      <c r="T33" s="19">
        <v>16.100000000000001</v>
      </c>
      <c r="U33" s="19">
        <v>18.5</v>
      </c>
      <c r="V33" s="19">
        <v>146.5</v>
      </c>
      <c r="W33" s="19">
        <v>768</v>
      </c>
      <c r="X33" s="19">
        <v>1366</v>
      </c>
      <c r="Y33" s="18" t="s">
        <v>86</v>
      </c>
      <c r="Z33" s="69">
        <v>7161</v>
      </c>
      <c r="AA33" s="19">
        <v>1.0489999999999999</v>
      </c>
      <c r="AB33" s="21">
        <v>221</v>
      </c>
      <c r="AC33" s="19">
        <v>0.1</v>
      </c>
      <c r="AD33" s="19">
        <v>221</v>
      </c>
      <c r="AE33" s="19">
        <v>221</v>
      </c>
      <c r="AF33" s="19">
        <v>182</v>
      </c>
      <c r="AG33" s="8">
        <f>AF33/AD33</f>
        <v>0.82352941176470584</v>
      </c>
      <c r="AH33" s="19">
        <v>199</v>
      </c>
      <c r="AI33" s="85">
        <f>(AF33*V33)/1000000</f>
        <v>2.6662999999999999E-2</v>
      </c>
      <c r="AJ33" s="18" t="s">
        <v>78</v>
      </c>
      <c r="AK33" s="18" t="s">
        <v>469</v>
      </c>
      <c r="AL33" s="18" t="s">
        <v>115</v>
      </c>
      <c r="AM33" s="18"/>
      <c r="AN33" s="18" t="s">
        <v>81</v>
      </c>
      <c r="AO33" s="18"/>
      <c r="AP33" s="18" t="s">
        <v>94</v>
      </c>
      <c r="AQ33" s="18"/>
      <c r="AR33" s="19">
        <v>0</v>
      </c>
      <c r="AS33" s="18"/>
      <c r="AT33" s="72">
        <v>60</v>
      </c>
      <c r="AU33" s="19">
        <v>170</v>
      </c>
      <c r="AV33" s="19">
        <v>160</v>
      </c>
      <c r="AW33" s="18" t="s">
        <v>77</v>
      </c>
      <c r="AX33" s="18" t="s">
        <v>91</v>
      </c>
      <c r="AY33" s="18"/>
      <c r="AZ33" s="18"/>
      <c r="BA33" s="19">
        <v>0</v>
      </c>
      <c r="BB33" s="20" t="s">
        <v>81</v>
      </c>
      <c r="BC33" s="18" t="s">
        <v>81</v>
      </c>
      <c r="BD33" s="18"/>
      <c r="BE33" s="18" t="s">
        <v>84</v>
      </c>
      <c r="BF33" s="18"/>
      <c r="BG33" s="18"/>
      <c r="BH33" s="21">
        <v>0</v>
      </c>
      <c r="BI33" s="19">
        <v>0.22</v>
      </c>
      <c r="BJ33" s="18"/>
      <c r="BK33" s="19">
        <v>0.14000000000000001</v>
      </c>
      <c r="BL33" s="18"/>
      <c r="BM33" s="18"/>
      <c r="BN33" s="19">
        <v>12.28</v>
      </c>
      <c r="BO33" s="21">
        <v>0.41</v>
      </c>
      <c r="BP33" s="20"/>
      <c r="BQ33" s="21">
        <v>0.3</v>
      </c>
      <c r="BR33" s="20"/>
      <c r="BS33" s="21">
        <v>0.21</v>
      </c>
      <c r="BT33" s="20"/>
      <c r="BU33" s="20"/>
      <c r="BV33" s="21">
        <v>12.45</v>
      </c>
      <c r="BW33" s="9">
        <f>IF(BA33=1,BN33-(Monitors!$B$17*Data!BZ33),Data!BN33)</f>
        <v>12.28</v>
      </c>
      <c r="BX33" s="32">
        <f>IF($AR33=1,$BW33-(Monitors!$C$17*BZ33),Data!$BW33)</f>
        <v>12.28</v>
      </c>
      <c r="BY33" s="32">
        <f>BX33-(AA33*Monitors!$C$13)</f>
        <v>10.181999999999999</v>
      </c>
      <c r="BZ33" s="86">
        <f>(Monitors!$C$13*Data!AA33)+(Monitors!$C$6*TANH(Monitors!$C$7*(Data!V33+Monitors!$C$8)+Monitors!$C$9)+Monitors!$C$10)</f>
        <v>11.008057307682929</v>
      </c>
      <c r="CA33" s="9">
        <f>BN33-(Signage!$C$13*AI33)</f>
        <v>10.280275</v>
      </c>
      <c r="CB33" s="86">
        <f>(Signage!$C$13*Data!AI33)+(Signage!$C$6*TANH(Signage!$C$7*(Data!V33+Signage!$C$8)+Signage!$C$9)+Signage!$C$10)</f>
        <v>11.809979155106797</v>
      </c>
    </row>
    <row r="34" spans="1:80" s="4" customFormat="1" ht="12" customHeight="1">
      <c r="A34" s="82">
        <v>33</v>
      </c>
      <c r="B34" s="15" t="s">
        <v>2100</v>
      </c>
      <c r="C34" s="82" t="s">
        <v>964</v>
      </c>
      <c r="D34" s="16">
        <v>41059</v>
      </c>
      <c r="E34" s="18" t="s">
        <v>78</v>
      </c>
      <c r="F34" s="15" t="s">
        <v>70</v>
      </c>
      <c r="G34" s="17">
        <v>6</v>
      </c>
      <c r="H34" s="15" t="s">
        <v>72</v>
      </c>
      <c r="I34" s="15" t="s">
        <v>73</v>
      </c>
      <c r="J34" s="18" t="s">
        <v>73</v>
      </c>
      <c r="K34" s="18" t="s">
        <v>74</v>
      </c>
      <c r="L34" s="18"/>
      <c r="M34" s="18" t="s">
        <v>78</v>
      </c>
      <c r="N34" s="18" t="s">
        <v>77</v>
      </c>
      <c r="O34" s="18" t="s">
        <v>82</v>
      </c>
      <c r="P34" s="18"/>
      <c r="Q34" s="18" t="s">
        <v>78</v>
      </c>
      <c r="R34" s="19">
        <v>1.78</v>
      </c>
      <c r="S34" s="19">
        <v>91</v>
      </c>
      <c r="T34" s="19">
        <v>161</v>
      </c>
      <c r="U34" s="19">
        <v>19</v>
      </c>
      <c r="V34" s="19">
        <v>146</v>
      </c>
      <c r="W34" s="19">
        <v>768</v>
      </c>
      <c r="X34" s="19">
        <v>1366</v>
      </c>
      <c r="Y34" s="18" t="s">
        <v>86</v>
      </c>
      <c r="Z34" s="69">
        <v>7168</v>
      </c>
      <c r="AA34" s="19">
        <v>1.0489999999999999</v>
      </c>
      <c r="AB34" s="21">
        <v>250</v>
      </c>
      <c r="AC34" s="19">
        <v>8.1</v>
      </c>
      <c r="AD34" s="19">
        <v>200</v>
      </c>
      <c r="AE34" s="19">
        <v>250</v>
      </c>
      <c r="AF34" s="19">
        <v>186.9</v>
      </c>
      <c r="AG34" s="8">
        <f>AF34/AD34</f>
        <v>0.9345</v>
      </c>
      <c r="AH34" s="19">
        <v>200</v>
      </c>
      <c r="AI34" s="85">
        <f>(AF34*V34)/1000000</f>
        <v>2.72874E-2</v>
      </c>
      <c r="AJ34" s="18" t="s">
        <v>78</v>
      </c>
      <c r="AK34" s="18" t="s">
        <v>214</v>
      </c>
      <c r="AL34" s="18" t="s">
        <v>115</v>
      </c>
      <c r="AM34" s="18"/>
      <c r="AN34" s="18" t="s">
        <v>81</v>
      </c>
      <c r="AO34" s="18"/>
      <c r="AP34" s="18" t="s">
        <v>81</v>
      </c>
      <c r="AQ34" s="18"/>
      <c r="AR34" s="19">
        <v>0</v>
      </c>
      <c r="AS34" s="18"/>
      <c r="AT34" s="72">
        <v>60</v>
      </c>
      <c r="AU34" s="19">
        <v>170</v>
      </c>
      <c r="AV34" s="19">
        <v>160</v>
      </c>
      <c r="AW34" s="18" t="s">
        <v>78</v>
      </c>
      <c r="AX34" s="18" t="s">
        <v>109</v>
      </c>
      <c r="AY34" s="18"/>
      <c r="AZ34" s="18"/>
      <c r="BA34" s="19">
        <v>0</v>
      </c>
      <c r="BB34" s="20" t="s">
        <v>81</v>
      </c>
      <c r="BC34" s="18" t="s">
        <v>81</v>
      </c>
      <c r="BD34" s="18"/>
      <c r="BE34" s="18" t="s">
        <v>84</v>
      </c>
      <c r="BF34" s="18"/>
      <c r="BG34" s="19">
        <v>1</v>
      </c>
      <c r="BH34" s="21">
        <v>0</v>
      </c>
      <c r="BI34" s="19">
        <v>0.38</v>
      </c>
      <c r="BJ34" s="18"/>
      <c r="BK34" s="19">
        <v>0.32</v>
      </c>
      <c r="BL34" s="18"/>
      <c r="BM34" s="18"/>
      <c r="BN34" s="19">
        <v>11.51</v>
      </c>
      <c r="BO34" s="21">
        <v>0.46</v>
      </c>
      <c r="BP34" s="20"/>
      <c r="BQ34" s="21">
        <v>0.39</v>
      </c>
      <c r="BR34" s="20"/>
      <c r="BS34" s="21">
        <v>0.33</v>
      </c>
      <c r="BT34" s="20"/>
      <c r="BU34" s="20"/>
      <c r="BV34" s="21">
        <v>11.51</v>
      </c>
      <c r="BW34" s="9">
        <f>IF(BA34=1,BN34-(Monitors!$B$17*Data!BZ34),Data!BN34)</f>
        <v>11.51</v>
      </c>
      <c r="BX34" s="32">
        <f>IF($AR34=1,$BW34-(Monitors!$C$17*BZ34),Data!$BW34)</f>
        <v>11.51</v>
      </c>
      <c r="BY34" s="32">
        <f>BX34-(AA34*Monitors!$C$13)</f>
        <v>9.411999999999999</v>
      </c>
      <c r="BZ34" s="86">
        <f>(Monitors!$C$13*Data!AA34)+(Monitors!$C$6*TANH(Monitors!$C$7*(Data!V34+Monitors!$C$8)+Monitors!$C$9)+Monitors!$C$10)</f>
        <v>10.982502143559273</v>
      </c>
      <c r="CA34" s="9">
        <f>BN34-(Signage!$C$13*AI34)</f>
        <v>9.4634450000000001</v>
      </c>
      <c r="CB34" s="86">
        <f>(Signage!$C$13*Data!AI34)+(Signage!$C$6*TANH(Signage!$C$7*(Data!V34+Signage!$C$8)+Signage!$C$9)+Signage!$C$10)</f>
        <v>11.815896732601525</v>
      </c>
    </row>
    <row r="35" spans="1:80" s="4" customFormat="1" ht="12" customHeight="1">
      <c r="A35" s="83">
        <v>34</v>
      </c>
      <c r="B35" s="15" t="s">
        <v>2068</v>
      </c>
      <c r="C35" s="83" t="s">
        <v>965</v>
      </c>
      <c r="D35" s="16">
        <v>41640</v>
      </c>
      <c r="E35" s="18" t="s">
        <v>78</v>
      </c>
      <c r="F35" s="15" t="s">
        <v>70</v>
      </c>
      <c r="G35" s="17">
        <v>6</v>
      </c>
      <c r="H35" s="15" t="s">
        <v>72</v>
      </c>
      <c r="I35" s="15" t="s">
        <v>90</v>
      </c>
      <c r="J35" s="18"/>
      <c r="K35" s="18" t="s">
        <v>74</v>
      </c>
      <c r="L35" s="18"/>
      <c r="M35" s="18" t="s">
        <v>78</v>
      </c>
      <c r="N35" s="18" t="s">
        <v>78</v>
      </c>
      <c r="O35" s="18" t="s">
        <v>82</v>
      </c>
      <c r="P35" s="18"/>
      <c r="Q35" s="18" t="s">
        <v>78</v>
      </c>
      <c r="R35" s="19">
        <v>1.78</v>
      </c>
      <c r="S35" s="19">
        <v>9.1</v>
      </c>
      <c r="T35" s="19">
        <v>16.100000000000001</v>
      </c>
      <c r="U35" s="19">
        <v>18.5</v>
      </c>
      <c r="V35" s="19">
        <v>146.35</v>
      </c>
      <c r="W35" s="19">
        <v>768</v>
      </c>
      <c r="X35" s="19">
        <v>1366</v>
      </c>
      <c r="Y35" s="18" t="s">
        <v>86</v>
      </c>
      <c r="Z35" s="69">
        <v>7168</v>
      </c>
      <c r="AA35" s="19">
        <v>1.0489999999999999</v>
      </c>
      <c r="AB35" s="21">
        <v>200</v>
      </c>
      <c r="AC35" s="19">
        <v>0.3</v>
      </c>
      <c r="AD35" s="19">
        <v>237.6</v>
      </c>
      <c r="AE35" s="19">
        <v>200</v>
      </c>
      <c r="AF35" s="19">
        <v>186.9</v>
      </c>
      <c r="AG35" s="8">
        <f>AF35/AD35</f>
        <v>0.78661616161616166</v>
      </c>
      <c r="AH35" s="19">
        <v>202.5</v>
      </c>
      <c r="AI35" s="85">
        <f>(AF35*V35)/1000000</f>
        <v>2.7352814999999999E-2</v>
      </c>
      <c r="AJ35" s="18" t="s">
        <v>78</v>
      </c>
      <c r="AK35" s="18" t="s">
        <v>184</v>
      </c>
      <c r="AL35" s="18" t="s">
        <v>79</v>
      </c>
      <c r="AM35" s="18"/>
      <c r="AN35" s="18" t="s">
        <v>81</v>
      </c>
      <c r="AO35" s="18"/>
      <c r="AP35" s="18" t="s">
        <v>81</v>
      </c>
      <c r="AQ35" s="18"/>
      <c r="AR35" s="19">
        <v>0</v>
      </c>
      <c r="AS35" s="18"/>
      <c r="AT35" s="72">
        <v>60</v>
      </c>
      <c r="AU35" s="19">
        <v>90</v>
      </c>
      <c r="AV35" s="19">
        <v>65</v>
      </c>
      <c r="AW35" s="18" t="s">
        <v>78</v>
      </c>
      <c r="AX35" s="18" t="s">
        <v>179</v>
      </c>
      <c r="AY35" s="18"/>
      <c r="AZ35" s="18"/>
      <c r="BA35" s="19">
        <v>0</v>
      </c>
      <c r="BB35" s="20" t="s">
        <v>81</v>
      </c>
      <c r="BC35" s="18" t="s">
        <v>81</v>
      </c>
      <c r="BD35" s="18"/>
      <c r="BE35" s="18" t="s">
        <v>84</v>
      </c>
      <c r="BF35" s="18"/>
      <c r="BG35" s="18"/>
      <c r="BH35" s="21">
        <v>0</v>
      </c>
      <c r="BI35" s="19">
        <v>0.21</v>
      </c>
      <c r="BJ35" s="18"/>
      <c r="BK35" s="19">
        <v>0.19</v>
      </c>
      <c r="BL35" s="18"/>
      <c r="BM35" s="18"/>
      <c r="BN35" s="19">
        <v>11.63</v>
      </c>
      <c r="BO35" s="21">
        <v>0.55000000000000004</v>
      </c>
      <c r="BP35" s="20"/>
      <c r="BQ35" s="21">
        <v>11.82</v>
      </c>
      <c r="BR35" s="20"/>
      <c r="BS35" s="21">
        <v>0.23</v>
      </c>
      <c r="BT35" s="20"/>
      <c r="BU35" s="20"/>
      <c r="BV35" s="21">
        <v>11.82</v>
      </c>
      <c r="BW35" s="9">
        <f>IF(BA35=1,BN35-(Monitors!$B$17*Data!BZ35),Data!BN35)</f>
        <v>11.63</v>
      </c>
      <c r="BX35" s="32">
        <f>IF($AR35=1,$BW35-(Monitors!$C$17*BZ35),Data!$BW35)</f>
        <v>11.63</v>
      </c>
      <c r="BY35" s="32">
        <f>BX35-(AA35*Monitors!$C$13)</f>
        <v>9.532</v>
      </c>
      <c r="BZ35" s="86">
        <f>(Monitors!$C$13*Data!AA35)+(Monitors!$C$6*TANH(Monitors!$C$7*(Data!V35+Monitors!$C$8)+Monitors!$C$9)+Monitors!$C$10)</f>
        <v>11.00039615505414</v>
      </c>
      <c r="CA35" s="9">
        <f>BN35-(Signage!$C$13*AI35)</f>
        <v>9.5785388750000013</v>
      </c>
      <c r="CB35" s="86">
        <f>(Signage!$C$13*Data!AI35)+(Signage!$C$6*TANH(Signage!$C$7*(Data!V35+Signage!$C$8)+Signage!$C$9)+Signage!$C$10)</f>
        <v>11.849441752036896</v>
      </c>
    </row>
    <row r="36" spans="1:80" s="4" customFormat="1" ht="12" customHeight="1">
      <c r="A36" s="82">
        <v>35</v>
      </c>
      <c r="B36" s="15" t="s">
        <v>2052</v>
      </c>
      <c r="C36" s="82" t="s">
        <v>966</v>
      </c>
      <c r="D36" s="16">
        <v>41343</v>
      </c>
      <c r="E36" s="18" t="s">
        <v>77</v>
      </c>
      <c r="F36" s="15" t="s">
        <v>70</v>
      </c>
      <c r="G36" s="17">
        <v>6</v>
      </c>
      <c r="H36" s="15" t="s">
        <v>72</v>
      </c>
      <c r="I36" s="15" t="s">
        <v>73</v>
      </c>
      <c r="J36" s="18" t="s">
        <v>73</v>
      </c>
      <c r="K36" s="18" t="s">
        <v>74</v>
      </c>
      <c r="L36" s="18" t="s">
        <v>71</v>
      </c>
      <c r="M36" s="18" t="s">
        <v>78</v>
      </c>
      <c r="N36" s="18" t="s">
        <v>78</v>
      </c>
      <c r="O36" s="18" t="s">
        <v>82</v>
      </c>
      <c r="P36" s="18" t="s">
        <v>71</v>
      </c>
      <c r="Q36" s="18" t="s">
        <v>78</v>
      </c>
      <c r="R36" s="19">
        <v>1.78</v>
      </c>
      <c r="S36" s="19">
        <v>7.6</v>
      </c>
      <c r="T36" s="19">
        <v>13.6</v>
      </c>
      <c r="U36" s="19">
        <v>15.6</v>
      </c>
      <c r="V36" s="19">
        <v>103.4</v>
      </c>
      <c r="W36" s="19">
        <v>768</v>
      </c>
      <c r="X36" s="19">
        <v>1366</v>
      </c>
      <c r="Y36" s="18" t="s">
        <v>86</v>
      </c>
      <c r="Z36" s="69">
        <v>10145</v>
      </c>
      <c r="AA36" s="19">
        <v>1.0489999999999999</v>
      </c>
      <c r="AB36" s="21">
        <v>250</v>
      </c>
      <c r="AC36" s="19">
        <v>39</v>
      </c>
      <c r="AD36" s="19">
        <v>240</v>
      </c>
      <c r="AE36" s="19">
        <v>250</v>
      </c>
      <c r="AF36" s="19">
        <v>191</v>
      </c>
      <c r="AG36" s="8">
        <f>AF36/AD36</f>
        <v>0.79583333333333328</v>
      </c>
      <c r="AH36" s="19">
        <v>200</v>
      </c>
      <c r="AI36" s="85">
        <f>(AF36*V36)/1000000</f>
        <v>1.97494E-2</v>
      </c>
      <c r="AJ36" s="18" t="s">
        <v>78</v>
      </c>
      <c r="AK36" s="18" t="s">
        <v>103</v>
      </c>
      <c r="AL36" s="18" t="s">
        <v>79</v>
      </c>
      <c r="AM36" s="18" t="s">
        <v>81</v>
      </c>
      <c r="AN36" s="18" t="s">
        <v>81</v>
      </c>
      <c r="AO36" s="18" t="s">
        <v>81</v>
      </c>
      <c r="AP36" s="18" t="s">
        <v>81</v>
      </c>
      <c r="AQ36" s="18" t="s">
        <v>81</v>
      </c>
      <c r="AR36" s="19">
        <v>0</v>
      </c>
      <c r="AS36" s="18"/>
      <c r="AT36" s="72">
        <v>60</v>
      </c>
      <c r="AU36" s="19">
        <v>170</v>
      </c>
      <c r="AV36" s="19">
        <v>160</v>
      </c>
      <c r="AW36" s="18" t="s">
        <v>77</v>
      </c>
      <c r="AX36" s="18" t="s">
        <v>98</v>
      </c>
      <c r="AY36" s="18" t="s">
        <v>71</v>
      </c>
      <c r="AZ36" s="18" t="s">
        <v>71</v>
      </c>
      <c r="BA36" s="19">
        <v>0</v>
      </c>
      <c r="BB36" s="20" t="s">
        <v>81</v>
      </c>
      <c r="BC36" s="18" t="s">
        <v>81</v>
      </c>
      <c r="BD36" s="18" t="s">
        <v>71</v>
      </c>
      <c r="BE36" s="18" t="s">
        <v>84</v>
      </c>
      <c r="BF36" s="18" t="s">
        <v>81</v>
      </c>
      <c r="BG36" s="18"/>
      <c r="BH36" s="21">
        <v>0</v>
      </c>
      <c r="BI36" s="19">
        <v>0.4</v>
      </c>
      <c r="BJ36" s="18"/>
      <c r="BK36" s="19">
        <v>0.3</v>
      </c>
      <c r="BL36" s="18"/>
      <c r="BM36" s="18"/>
      <c r="BN36" s="19">
        <v>6.7</v>
      </c>
      <c r="BO36" s="21">
        <v>0.5</v>
      </c>
      <c r="BP36" s="20"/>
      <c r="BQ36" s="21">
        <v>0.4</v>
      </c>
      <c r="BR36" s="20"/>
      <c r="BS36" s="21">
        <v>0.3</v>
      </c>
      <c r="BT36" s="20"/>
      <c r="BU36" s="20"/>
      <c r="BV36" s="21">
        <v>6.9</v>
      </c>
      <c r="BW36" s="9">
        <f>IF(BA36=1,BN36-(Monitors!$B$17*Data!BZ36),Data!BN36)</f>
        <v>6.7</v>
      </c>
      <c r="BX36" s="32">
        <f>IF($AR36=1,$BW36-(Monitors!$C$17*BZ36),Data!$BW36)</f>
        <v>6.7</v>
      </c>
      <c r="BY36" s="32">
        <f>BX36-(AA36*Monitors!$C$13)</f>
        <v>4.6020000000000003</v>
      </c>
      <c r="BZ36" s="86">
        <f>(Monitors!$C$13*Data!AA36)+(Monitors!$C$6*TANH(Monitors!$C$7*(Data!V36+Monitors!$C$8)+Monitors!$C$9)+Monitors!$C$10)</f>
        <v>8.6240445027853241</v>
      </c>
      <c r="CA36" s="9">
        <f>BN36-(Signage!$C$13*AI36)</f>
        <v>5.2187950000000001</v>
      </c>
      <c r="CB36" s="86">
        <f>(Signage!$C$13*Data!AI36)+(Signage!$C$6*TANH(Signage!$C$7*(Data!V36+Signage!$C$8)+Signage!$C$9)+Signage!$C$10)</f>
        <v>7.7600039256956359</v>
      </c>
    </row>
    <row r="37" spans="1:80" s="4" customFormat="1" ht="12" customHeight="1">
      <c r="A37" s="83">
        <v>36</v>
      </c>
      <c r="B37" s="15" t="s">
        <v>2052</v>
      </c>
      <c r="C37" s="83" t="s">
        <v>967</v>
      </c>
      <c r="D37" s="16">
        <v>41343</v>
      </c>
      <c r="E37" s="18" t="s">
        <v>77</v>
      </c>
      <c r="F37" s="15" t="s">
        <v>70</v>
      </c>
      <c r="G37" s="17">
        <v>6</v>
      </c>
      <c r="H37" s="15" t="s">
        <v>72</v>
      </c>
      <c r="I37" s="15" t="s">
        <v>73</v>
      </c>
      <c r="J37" s="18" t="s">
        <v>73</v>
      </c>
      <c r="K37" s="18" t="s">
        <v>74</v>
      </c>
      <c r="L37" s="18" t="s">
        <v>71</v>
      </c>
      <c r="M37" s="18" t="s">
        <v>78</v>
      </c>
      <c r="N37" s="18" t="s">
        <v>78</v>
      </c>
      <c r="O37" s="18" t="s">
        <v>82</v>
      </c>
      <c r="P37" s="18" t="s">
        <v>71</v>
      </c>
      <c r="Q37" s="18" t="s">
        <v>78</v>
      </c>
      <c r="R37" s="19">
        <v>1.78</v>
      </c>
      <c r="S37" s="19">
        <v>7.6</v>
      </c>
      <c r="T37" s="19">
        <v>13.6</v>
      </c>
      <c r="U37" s="19">
        <v>15.6</v>
      </c>
      <c r="V37" s="19">
        <v>103.4</v>
      </c>
      <c r="W37" s="19">
        <v>768</v>
      </c>
      <c r="X37" s="19">
        <v>1366</v>
      </c>
      <c r="Y37" s="18" t="s">
        <v>86</v>
      </c>
      <c r="Z37" s="69">
        <v>10145</v>
      </c>
      <c r="AA37" s="19">
        <v>1.0489999999999999</v>
      </c>
      <c r="AB37" s="21">
        <v>250</v>
      </c>
      <c r="AC37" s="19">
        <v>39</v>
      </c>
      <c r="AD37" s="19">
        <v>240</v>
      </c>
      <c r="AE37" s="19">
        <v>250</v>
      </c>
      <c r="AF37" s="19">
        <v>191</v>
      </c>
      <c r="AG37" s="8">
        <f>AF37/AD37</f>
        <v>0.79583333333333328</v>
      </c>
      <c r="AH37" s="19">
        <v>200</v>
      </c>
      <c r="AI37" s="85">
        <f>(AF37*V37)/1000000</f>
        <v>1.97494E-2</v>
      </c>
      <c r="AJ37" s="18" t="s">
        <v>78</v>
      </c>
      <c r="AK37" s="18" t="s">
        <v>103</v>
      </c>
      <c r="AL37" s="18" t="s">
        <v>79</v>
      </c>
      <c r="AM37" s="18" t="s">
        <v>81</v>
      </c>
      <c r="AN37" s="18" t="s">
        <v>81</v>
      </c>
      <c r="AO37" s="18" t="s">
        <v>81</v>
      </c>
      <c r="AP37" s="18" t="s">
        <v>81</v>
      </c>
      <c r="AQ37" s="18" t="s">
        <v>81</v>
      </c>
      <c r="AR37" s="19">
        <v>0</v>
      </c>
      <c r="AS37" s="18"/>
      <c r="AT37" s="72">
        <v>60</v>
      </c>
      <c r="AU37" s="19">
        <v>170</v>
      </c>
      <c r="AV37" s="19">
        <v>160</v>
      </c>
      <c r="AW37" s="18" t="s">
        <v>77</v>
      </c>
      <c r="AX37" s="18" t="s">
        <v>98</v>
      </c>
      <c r="AY37" s="18" t="s">
        <v>71</v>
      </c>
      <c r="AZ37" s="18" t="s">
        <v>71</v>
      </c>
      <c r="BA37" s="19">
        <v>0</v>
      </c>
      <c r="BB37" s="20" t="s">
        <v>81</v>
      </c>
      <c r="BC37" s="18" t="s">
        <v>81</v>
      </c>
      <c r="BD37" s="18" t="s">
        <v>71</v>
      </c>
      <c r="BE37" s="18" t="s">
        <v>84</v>
      </c>
      <c r="BF37" s="18" t="s">
        <v>81</v>
      </c>
      <c r="BG37" s="18"/>
      <c r="BH37" s="21">
        <v>0</v>
      </c>
      <c r="BI37" s="19">
        <v>0.37</v>
      </c>
      <c r="BJ37" s="18"/>
      <c r="BK37" s="19">
        <v>0.32</v>
      </c>
      <c r="BL37" s="18"/>
      <c r="BM37" s="18"/>
      <c r="BN37" s="19">
        <v>6.8</v>
      </c>
      <c r="BO37" s="21">
        <v>0.5</v>
      </c>
      <c r="BP37" s="20"/>
      <c r="BQ37" s="21">
        <v>0.42</v>
      </c>
      <c r="BR37" s="20"/>
      <c r="BS37" s="21">
        <v>0.38</v>
      </c>
      <c r="BT37" s="20"/>
      <c r="BU37" s="20"/>
      <c r="BV37" s="21">
        <v>6.9</v>
      </c>
      <c r="BW37" s="9">
        <f>IF(BA37=1,BN37-(Monitors!$B$17*Data!BZ37),Data!BN37)</f>
        <v>6.8</v>
      </c>
      <c r="BX37" s="32">
        <f>IF($AR37=1,$BW37-(Monitors!$C$17*BZ37),Data!$BW37)</f>
        <v>6.8</v>
      </c>
      <c r="BY37" s="32">
        <f>BX37-(AA37*Monitors!$C$13)</f>
        <v>4.702</v>
      </c>
      <c r="BZ37" s="86">
        <f>(Monitors!$C$13*Data!AA37)+(Monitors!$C$6*TANH(Monitors!$C$7*(Data!V37+Monitors!$C$8)+Monitors!$C$9)+Monitors!$C$10)</f>
        <v>8.6240445027853241</v>
      </c>
      <c r="CA37" s="9">
        <f>BN37-(Signage!$C$13*AI37)</f>
        <v>5.3187949999999997</v>
      </c>
      <c r="CB37" s="86">
        <f>(Signage!$C$13*Data!AI37)+(Signage!$C$6*TANH(Signage!$C$7*(Data!V37+Signage!$C$8)+Signage!$C$9)+Signage!$C$10)</f>
        <v>7.7600039256956359</v>
      </c>
    </row>
    <row r="38" spans="1:80" s="4" customFormat="1" ht="12" customHeight="1">
      <c r="A38" s="82">
        <v>37</v>
      </c>
      <c r="B38" s="15" t="s">
        <v>2096</v>
      </c>
      <c r="C38" s="82" t="s">
        <v>968</v>
      </c>
      <c r="D38" s="16">
        <v>41760</v>
      </c>
      <c r="E38" s="18" t="s">
        <v>77</v>
      </c>
      <c r="F38" s="15" t="s">
        <v>70</v>
      </c>
      <c r="G38" s="17">
        <v>6</v>
      </c>
      <c r="H38" s="15" t="s">
        <v>72</v>
      </c>
      <c r="I38" s="15" t="s">
        <v>90</v>
      </c>
      <c r="J38" s="18" t="s">
        <v>71</v>
      </c>
      <c r="K38" s="18" t="s">
        <v>74</v>
      </c>
      <c r="L38" s="18" t="s">
        <v>71</v>
      </c>
      <c r="M38" s="18" t="s">
        <v>78</v>
      </c>
      <c r="N38" s="18" t="s">
        <v>78</v>
      </c>
      <c r="O38" s="18" t="s">
        <v>82</v>
      </c>
      <c r="P38" s="18" t="s">
        <v>71</v>
      </c>
      <c r="Q38" s="18" t="s">
        <v>78</v>
      </c>
      <c r="R38" s="19">
        <v>1.78</v>
      </c>
      <c r="S38" s="19">
        <v>9.3000000000000007</v>
      </c>
      <c r="T38" s="19">
        <v>17.100000000000001</v>
      </c>
      <c r="U38" s="19">
        <v>19.5</v>
      </c>
      <c r="V38" s="19">
        <v>158.62</v>
      </c>
      <c r="W38" s="19">
        <v>768</v>
      </c>
      <c r="X38" s="19">
        <v>1366</v>
      </c>
      <c r="Y38" s="18" t="s">
        <v>86</v>
      </c>
      <c r="Z38" s="69">
        <v>6615</v>
      </c>
      <c r="AA38" s="19">
        <v>1.0489999999999999</v>
      </c>
      <c r="AB38" s="21">
        <v>200</v>
      </c>
      <c r="AC38" s="19">
        <v>2.2999999999999998</v>
      </c>
      <c r="AD38" s="19">
        <v>211</v>
      </c>
      <c r="AE38" s="19">
        <v>200</v>
      </c>
      <c r="AF38" s="19">
        <v>195</v>
      </c>
      <c r="AG38" s="8">
        <f>AF38/AD38</f>
        <v>0.92417061611374407</v>
      </c>
      <c r="AH38" s="19">
        <v>200</v>
      </c>
      <c r="AI38" s="85">
        <f>(AF38*V38)/1000000</f>
        <v>3.0930900000000001E-2</v>
      </c>
      <c r="AJ38" s="18" t="s">
        <v>78</v>
      </c>
      <c r="AK38" s="18" t="s">
        <v>216</v>
      </c>
      <c r="AL38" s="18" t="s">
        <v>79</v>
      </c>
      <c r="AM38" s="18" t="s">
        <v>81</v>
      </c>
      <c r="AN38" s="18" t="s">
        <v>81</v>
      </c>
      <c r="AO38" s="18" t="s">
        <v>81</v>
      </c>
      <c r="AP38" s="18" t="s">
        <v>81</v>
      </c>
      <c r="AQ38" s="18" t="s">
        <v>81</v>
      </c>
      <c r="AR38" s="19">
        <v>0</v>
      </c>
      <c r="AS38" s="18"/>
      <c r="AT38" s="72">
        <v>60</v>
      </c>
      <c r="AU38" s="19">
        <v>90</v>
      </c>
      <c r="AV38" s="19">
        <v>65</v>
      </c>
      <c r="AW38" s="18" t="s">
        <v>77</v>
      </c>
      <c r="AX38" s="18" t="s">
        <v>93</v>
      </c>
      <c r="AY38" s="18" t="s">
        <v>71</v>
      </c>
      <c r="AZ38" s="18" t="s">
        <v>71</v>
      </c>
      <c r="BA38" s="19">
        <v>0</v>
      </c>
      <c r="BB38" s="20" t="s">
        <v>81</v>
      </c>
      <c r="BC38" s="18" t="s">
        <v>81</v>
      </c>
      <c r="BD38" s="18" t="s">
        <v>81</v>
      </c>
      <c r="BE38" s="18" t="s">
        <v>84</v>
      </c>
      <c r="BF38" s="18" t="s">
        <v>81</v>
      </c>
      <c r="BG38" s="18"/>
      <c r="BH38" s="21">
        <v>0</v>
      </c>
      <c r="BI38" s="19">
        <v>0.24</v>
      </c>
      <c r="BJ38" s="18"/>
      <c r="BK38" s="19">
        <v>0.16</v>
      </c>
      <c r="BL38" s="18"/>
      <c r="BM38" s="18"/>
      <c r="BN38" s="19">
        <v>10.65</v>
      </c>
      <c r="BO38" s="21">
        <v>0.5</v>
      </c>
      <c r="BP38" s="20"/>
      <c r="BQ38" s="21">
        <v>0.24</v>
      </c>
      <c r="BR38" s="20"/>
      <c r="BS38" s="21">
        <v>0.17</v>
      </c>
      <c r="BT38" s="20"/>
      <c r="BU38" s="20"/>
      <c r="BV38" s="21">
        <v>10.83</v>
      </c>
      <c r="BW38" s="9">
        <f>IF(BA38=1,BN38-(Monitors!$B$17*Data!BZ38),Data!BN38)</f>
        <v>10.65</v>
      </c>
      <c r="BX38" s="32">
        <f>IF($AR38=1,$BW38-(Monitors!$C$17*BZ38),Data!$BW38)</f>
        <v>10.65</v>
      </c>
      <c r="BY38" s="32">
        <f>BX38-(AA38*Monitors!$C$13)</f>
        <v>8.5519999999999996</v>
      </c>
      <c r="BZ38" s="86">
        <f>(Monitors!$C$13*Data!AA38)+(Monitors!$C$6*TANH(Monitors!$C$7*(Data!V38+Monitors!$C$8)+Monitors!$C$9)+Monitors!$C$10)</f>
        <v>11.611683985495542</v>
      </c>
      <c r="CA38" s="9">
        <f>BN38-(Signage!$C$13*AI38)</f>
        <v>8.3301824999999994</v>
      </c>
      <c r="CB38" s="86">
        <f>(Signage!$C$13*Data!AI38)+(Signage!$C$6*TANH(Signage!$C$7*(Data!V38+Signage!$C$8)+Signage!$C$9)+Signage!$C$10)</f>
        <v>13.121159135683715</v>
      </c>
    </row>
    <row r="39" spans="1:80" s="4" customFormat="1" ht="12" customHeight="1">
      <c r="A39" s="83">
        <v>38</v>
      </c>
      <c r="B39" s="15" t="s">
        <v>2075</v>
      </c>
      <c r="C39" s="83" t="s">
        <v>969</v>
      </c>
      <c r="D39" s="16">
        <v>40969</v>
      </c>
      <c r="E39" s="18" t="s">
        <v>77</v>
      </c>
      <c r="F39" s="15" t="s">
        <v>70</v>
      </c>
      <c r="G39" s="17">
        <v>6</v>
      </c>
      <c r="H39" s="15" t="s">
        <v>72</v>
      </c>
      <c r="I39" s="15" t="s">
        <v>73</v>
      </c>
      <c r="J39" s="18" t="s">
        <v>73</v>
      </c>
      <c r="K39" s="18" t="s">
        <v>74</v>
      </c>
      <c r="L39" s="18"/>
      <c r="M39" s="18" t="s">
        <v>78</v>
      </c>
      <c r="N39" s="18" t="s">
        <v>78</v>
      </c>
      <c r="O39" s="18" t="s">
        <v>82</v>
      </c>
      <c r="P39" s="18"/>
      <c r="Q39" s="18" t="s">
        <v>78</v>
      </c>
      <c r="R39" s="19">
        <v>1.78</v>
      </c>
      <c r="S39" s="19">
        <v>9.1</v>
      </c>
      <c r="T39" s="19">
        <v>16.100000000000001</v>
      </c>
      <c r="U39" s="19">
        <v>18.5</v>
      </c>
      <c r="V39" s="19">
        <v>146.4</v>
      </c>
      <c r="W39" s="19">
        <v>768</v>
      </c>
      <c r="X39" s="19">
        <v>1366</v>
      </c>
      <c r="Y39" s="18" t="s">
        <v>86</v>
      </c>
      <c r="Z39" s="69">
        <v>7168</v>
      </c>
      <c r="AA39" s="19">
        <v>1.0489999999999999</v>
      </c>
      <c r="AB39" s="21">
        <v>250</v>
      </c>
      <c r="AC39" s="19">
        <v>12.5</v>
      </c>
      <c r="AD39" s="19">
        <v>245</v>
      </c>
      <c r="AE39" s="19">
        <v>250</v>
      </c>
      <c r="AF39" s="19">
        <v>195.5</v>
      </c>
      <c r="AG39" s="8">
        <f>AF39/AD39</f>
        <v>0.79795918367346941</v>
      </c>
      <c r="AH39" s="19">
        <v>200.2</v>
      </c>
      <c r="AI39" s="85">
        <f>(AF39*V39)/1000000</f>
        <v>2.8621199999999999E-2</v>
      </c>
      <c r="AJ39" s="18" t="s">
        <v>78</v>
      </c>
      <c r="AK39" s="18" t="s">
        <v>110</v>
      </c>
      <c r="AL39" s="18" t="s">
        <v>115</v>
      </c>
      <c r="AM39" s="18"/>
      <c r="AN39" s="18" t="s">
        <v>81</v>
      </c>
      <c r="AO39" s="18"/>
      <c r="AP39" s="18" t="s">
        <v>81</v>
      </c>
      <c r="AQ39" s="18"/>
      <c r="AR39" s="19">
        <v>0</v>
      </c>
      <c r="AS39" s="18"/>
      <c r="AT39" s="72">
        <v>60</v>
      </c>
      <c r="AU39" s="19">
        <v>178</v>
      </c>
      <c r="AV39" s="19">
        <v>170</v>
      </c>
      <c r="AW39" s="18" t="s">
        <v>78</v>
      </c>
      <c r="AX39" s="18" t="s">
        <v>109</v>
      </c>
      <c r="AY39" s="18"/>
      <c r="AZ39" s="18"/>
      <c r="BA39" s="19">
        <v>0</v>
      </c>
      <c r="BB39" s="20" t="s">
        <v>81</v>
      </c>
      <c r="BC39" s="18" t="s">
        <v>81</v>
      </c>
      <c r="BD39" s="18"/>
      <c r="BE39" s="18" t="s">
        <v>84</v>
      </c>
      <c r="BF39" s="18"/>
      <c r="BG39" s="19">
        <v>1</v>
      </c>
      <c r="BH39" s="21">
        <v>0</v>
      </c>
      <c r="BI39" s="19">
        <v>0.41</v>
      </c>
      <c r="BJ39" s="18"/>
      <c r="BK39" s="19">
        <v>0.35</v>
      </c>
      <c r="BL39" s="18"/>
      <c r="BM39" s="18"/>
      <c r="BN39" s="19">
        <v>10.66</v>
      </c>
      <c r="BO39" s="21">
        <v>0.5</v>
      </c>
      <c r="BP39" s="20"/>
      <c r="BQ39" s="21">
        <v>0.4</v>
      </c>
      <c r="BR39" s="20"/>
      <c r="BS39" s="21">
        <v>0.35</v>
      </c>
      <c r="BT39" s="20"/>
      <c r="BU39" s="20"/>
      <c r="BV39" s="21">
        <v>10.72</v>
      </c>
      <c r="BW39" s="9">
        <f>IF(BA39=1,BN39-(Monitors!$B$17*Data!BZ39),Data!BN39)</f>
        <v>10.66</v>
      </c>
      <c r="BX39" s="32">
        <f>IF($AR39=1,$BW39-(Monitors!$C$17*BZ39),Data!$BW39)</f>
        <v>10.66</v>
      </c>
      <c r="BY39" s="32">
        <f>BX39-(AA39*Monitors!$C$13)</f>
        <v>8.5620000000000012</v>
      </c>
      <c r="BZ39" s="86">
        <f>(Monitors!$C$13*Data!AA39)+(Monitors!$C$6*TANH(Monitors!$C$7*(Data!V39+Monitors!$C$8)+Monitors!$C$9)+Monitors!$C$10)</f>
        <v>11.002950386691182</v>
      </c>
      <c r="CA39" s="9">
        <f>BN39-(Signage!$C$13*AI39)</f>
        <v>8.5134100000000004</v>
      </c>
      <c r="CB39" s="86">
        <f>(Signage!$C$13*Data!AI39)+(Signage!$C$6*TANH(Signage!$C$7*(Data!V39+Signage!$C$8)+Signage!$C$9)+Signage!$C$10)</f>
        <v>11.94866182203646</v>
      </c>
    </row>
    <row r="40" spans="1:80" s="4" customFormat="1" ht="12" customHeight="1">
      <c r="A40" s="82">
        <v>39</v>
      </c>
      <c r="B40" s="15" t="s">
        <v>2096</v>
      </c>
      <c r="C40" s="82" t="s">
        <v>970</v>
      </c>
      <c r="D40" s="16">
        <v>40967</v>
      </c>
      <c r="E40" s="18" t="s">
        <v>77</v>
      </c>
      <c r="F40" s="15" t="s">
        <v>70</v>
      </c>
      <c r="G40" s="17">
        <v>6</v>
      </c>
      <c r="H40" s="15" t="s">
        <v>72</v>
      </c>
      <c r="I40" s="15" t="s">
        <v>90</v>
      </c>
      <c r="J40" s="18" t="s">
        <v>71</v>
      </c>
      <c r="K40" s="18" t="s">
        <v>74</v>
      </c>
      <c r="L40" s="18" t="s">
        <v>71</v>
      </c>
      <c r="M40" s="18" t="s">
        <v>78</v>
      </c>
      <c r="N40" s="18" t="s">
        <v>78</v>
      </c>
      <c r="O40" s="18" t="s">
        <v>82</v>
      </c>
      <c r="P40" s="18" t="s">
        <v>81</v>
      </c>
      <c r="Q40" s="18" t="s">
        <v>78</v>
      </c>
      <c r="R40" s="19">
        <v>1.78</v>
      </c>
      <c r="S40" s="19">
        <v>7.6</v>
      </c>
      <c r="T40" s="19">
        <v>13.6</v>
      </c>
      <c r="U40" s="19">
        <v>15.6</v>
      </c>
      <c r="V40" s="19">
        <v>103.36</v>
      </c>
      <c r="W40" s="19">
        <v>768</v>
      </c>
      <c r="X40" s="19">
        <v>1366</v>
      </c>
      <c r="Y40" s="18" t="s">
        <v>86</v>
      </c>
      <c r="Z40" s="69">
        <v>10150</v>
      </c>
      <c r="AA40" s="19">
        <v>1.0489999999999999</v>
      </c>
      <c r="AB40" s="21">
        <v>250</v>
      </c>
      <c r="AC40" s="19">
        <v>9.6</v>
      </c>
      <c r="AD40" s="19">
        <v>258</v>
      </c>
      <c r="AE40" s="19">
        <v>250</v>
      </c>
      <c r="AF40" s="19">
        <v>198.3</v>
      </c>
      <c r="AG40" s="8">
        <f>AF40/AD40</f>
        <v>0.76860465116279075</v>
      </c>
      <c r="AH40" s="19">
        <v>200</v>
      </c>
      <c r="AI40" s="85">
        <f>(AF40*V40)/1000000</f>
        <v>2.0496288000000001E-2</v>
      </c>
      <c r="AJ40" s="18" t="s">
        <v>78</v>
      </c>
      <c r="AK40" s="18" t="s">
        <v>89</v>
      </c>
      <c r="AL40" s="18" t="s">
        <v>79</v>
      </c>
      <c r="AM40" s="18" t="s">
        <v>81</v>
      </c>
      <c r="AN40" s="18" t="s">
        <v>81</v>
      </c>
      <c r="AO40" s="18" t="s">
        <v>81</v>
      </c>
      <c r="AP40" s="18" t="s">
        <v>81</v>
      </c>
      <c r="AQ40" s="18" t="s">
        <v>81</v>
      </c>
      <c r="AR40" s="19">
        <v>0</v>
      </c>
      <c r="AS40" s="18"/>
      <c r="AT40" s="72">
        <v>60</v>
      </c>
      <c r="AU40" s="19">
        <v>170</v>
      </c>
      <c r="AV40" s="19">
        <v>160</v>
      </c>
      <c r="AW40" s="18" t="s">
        <v>78</v>
      </c>
      <c r="AX40" s="18" t="s">
        <v>87</v>
      </c>
      <c r="AY40" s="18" t="s">
        <v>71</v>
      </c>
      <c r="AZ40" s="18" t="s">
        <v>71</v>
      </c>
      <c r="BA40" s="19">
        <v>0</v>
      </c>
      <c r="BB40" s="20" t="s">
        <v>81</v>
      </c>
      <c r="BC40" s="18" t="s">
        <v>81</v>
      </c>
      <c r="BD40" s="18" t="s">
        <v>81</v>
      </c>
      <c r="BE40" s="18" t="s">
        <v>84</v>
      </c>
      <c r="BF40" s="18" t="s">
        <v>81</v>
      </c>
      <c r="BG40" s="18"/>
      <c r="BH40" s="21">
        <v>0</v>
      </c>
      <c r="BI40" s="19">
        <v>0.31</v>
      </c>
      <c r="BJ40" s="18"/>
      <c r="BK40" s="19">
        <v>0.18</v>
      </c>
      <c r="BL40" s="18"/>
      <c r="BM40" s="18"/>
      <c r="BN40" s="19">
        <v>6.82</v>
      </c>
      <c r="BO40" s="21">
        <v>0.5</v>
      </c>
      <c r="BP40" s="20"/>
      <c r="BQ40" s="21">
        <v>0.31</v>
      </c>
      <c r="BR40" s="20"/>
      <c r="BS40" s="21">
        <v>0.2</v>
      </c>
      <c r="BT40" s="20"/>
      <c r="BU40" s="20"/>
      <c r="BV40" s="21">
        <v>6.83</v>
      </c>
      <c r="BW40" s="9">
        <f>IF(BA40=1,BN40-(Monitors!$B$17*Data!BZ40),Data!BN40)</f>
        <v>6.82</v>
      </c>
      <c r="BX40" s="32">
        <f>IF($AR40=1,$BW40-(Monitors!$C$17*BZ40),Data!$BW40)</f>
        <v>6.82</v>
      </c>
      <c r="BY40" s="32">
        <f>BX40-(AA40*Monitors!$C$13)</f>
        <v>4.7220000000000004</v>
      </c>
      <c r="BZ40" s="86">
        <f>(Monitors!$C$13*Data!AA40)+(Monitors!$C$6*TANH(Monitors!$C$7*(Data!V40+Monitors!$C$8)+Monitors!$C$9)+Monitors!$C$10)</f>
        <v>8.6216710651730359</v>
      </c>
      <c r="CA40" s="9">
        <f>BN40-(Signage!$C$13*AI40)</f>
        <v>5.2827783999999998</v>
      </c>
      <c r="CB40" s="86">
        <f>(Signage!$C$13*Data!AI40)+(Signage!$C$6*TANH(Signage!$C$7*(Data!V40+Signage!$C$8)+Signage!$C$9)+Signage!$C$10)</f>
        <v>7.812740563167818</v>
      </c>
    </row>
    <row r="41" spans="1:80" s="4" customFormat="1" ht="12" customHeight="1">
      <c r="A41" s="83">
        <v>40</v>
      </c>
      <c r="B41" s="15" t="s">
        <v>2096</v>
      </c>
      <c r="C41" s="83" t="s">
        <v>971</v>
      </c>
      <c r="D41" s="16">
        <v>41443</v>
      </c>
      <c r="E41" s="18" t="s">
        <v>77</v>
      </c>
      <c r="F41" s="15" t="s">
        <v>70</v>
      </c>
      <c r="G41" s="17">
        <v>6</v>
      </c>
      <c r="H41" s="15" t="s">
        <v>72</v>
      </c>
      <c r="I41" s="15" t="s">
        <v>73</v>
      </c>
      <c r="J41" s="18" t="s">
        <v>73</v>
      </c>
      <c r="K41" s="18" t="s">
        <v>74</v>
      </c>
      <c r="L41" s="18" t="s">
        <v>71</v>
      </c>
      <c r="M41" s="18" t="s">
        <v>78</v>
      </c>
      <c r="N41" s="18" t="s">
        <v>78</v>
      </c>
      <c r="O41" s="18" t="s">
        <v>33</v>
      </c>
      <c r="P41" s="18" t="s">
        <v>71</v>
      </c>
      <c r="Q41" s="18" t="s">
        <v>78</v>
      </c>
      <c r="R41" s="19">
        <v>1.78</v>
      </c>
      <c r="S41" s="19">
        <v>7.6</v>
      </c>
      <c r="T41" s="19">
        <v>13.6</v>
      </c>
      <c r="U41" s="19">
        <v>15.6</v>
      </c>
      <c r="V41" s="19">
        <v>103.4</v>
      </c>
      <c r="W41" s="19">
        <v>768</v>
      </c>
      <c r="X41" s="19">
        <v>1366</v>
      </c>
      <c r="Y41" s="18" t="s">
        <v>86</v>
      </c>
      <c r="Z41" s="69">
        <v>10145</v>
      </c>
      <c r="AA41" s="19">
        <v>1.0489999999999999</v>
      </c>
      <c r="AB41" s="21">
        <v>230</v>
      </c>
      <c r="AC41" s="19">
        <v>14.8</v>
      </c>
      <c r="AD41" s="19">
        <v>230</v>
      </c>
      <c r="AE41" s="19">
        <v>230</v>
      </c>
      <c r="AF41" s="19">
        <v>200</v>
      </c>
      <c r="AG41" s="8">
        <f>AF41/AD41</f>
        <v>0.86956521739130432</v>
      </c>
      <c r="AH41" s="19">
        <v>200</v>
      </c>
      <c r="AI41" s="85">
        <f>(AF41*V41)/1000000</f>
        <v>2.068E-2</v>
      </c>
      <c r="AJ41" s="18" t="s">
        <v>78</v>
      </c>
      <c r="AK41" s="18" t="s">
        <v>103</v>
      </c>
      <c r="AL41" s="18" t="s">
        <v>96</v>
      </c>
      <c r="AM41" s="18" t="s">
        <v>71</v>
      </c>
      <c r="AN41" s="18" t="s">
        <v>121</v>
      </c>
      <c r="AO41" s="18" t="s">
        <v>81</v>
      </c>
      <c r="AP41" s="18" t="s">
        <v>81</v>
      </c>
      <c r="AQ41" s="18" t="s">
        <v>81</v>
      </c>
      <c r="AR41" s="19">
        <v>0</v>
      </c>
      <c r="AS41" s="18"/>
      <c r="AT41" s="72">
        <v>60</v>
      </c>
      <c r="AU41" s="19">
        <v>90</v>
      </c>
      <c r="AV41" s="19">
        <v>50</v>
      </c>
      <c r="AW41" s="18" t="s">
        <v>77</v>
      </c>
      <c r="AX41" s="18" t="s">
        <v>93</v>
      </c>
      <c r="AY41" s="18" t="s">
        <v>71</v>
      </c>
      <c r="AZ41" s="18" t="s">
        <v>71</v>
      </c>
      <c r="BA41" s="19">
        <v>0</v>
      </c>
      <c r="BB41" s="20" t="s">
        <v>121</v>
      </c>
      <c r="BC41" s="18" t="s">
        <v>81</v>
      </c>
      <c r="BD41" s="18" t="s">
        <v>81</v>
      </c>
      <c r="BE41" s="18" t="s">
        <v>84</v>
      </c>
      <c r="BF41" s="18" t="s">
        <v>81</v>
      </c>
      <c r="BG41" s="18"/>
      <c r="BH41" s="21">
        <v>0</v>
      </c>
      <c r="BI41" s="19">
        <v>0.03</v>
      </c>
      <c r="BJ41" s="18"/>
      <c r="BK41" s="18"/>
      <c r="BL41" s="18"/>
      <c r="BM41" s="18"/>
      <c r="BN41" s="19">
        <v>8.6999999999999993</v>
      </c>
      <c r="BO41" s="21">
        <v>0.9</v>
      </c>
      <c r="BP41" s="20"/>
      <c r="BQ41" s="21">
        <v>0.03</v>
      </c>
      <c r="BR41" s="20"/>
      <c r="BS41" s="20"/>
      <c r="BT41" s="20"/>
      <c r="BU41" s="20"/>
      <c r="BV41" s="21">
        <v>8.6999999999999993</v>
      </c>
      <c r="BW41" s="9">
        <f>IF(BA41=1,BN41-(Monitors!$B$17*Data!BZ41),Data!BN41)</f>
        <v>8.6999999999999993</v>
      </c>
      <c r="BX41" s="32">
        <f>IF($AR41=1,$BW41-(Monitors!$C$17*BZ41),Data!$BW41)</f>
        <v>8.6999999999999993</v>
      </c>
      <c r="BY41" s="32">
        <f>BX41-(AA41*Monitors!$C$13)</f>
        <v>6.6019999999999994</v>
      </c>
      <c r="BZ41" s="86">
        <f>(Monitors!$C$13*Data!AA41)+(Monitors!$C$6*TANH(Monitors!$C$7*(Data!V41+Monitors!$C$8)+Monitors!$C$9)+Monitors!$C$10)</f>
        <v>8.6240445027853241</v>
      </c>
      <c r="CA41" s="9">
        <f>BN41-(Signage!$C$13*AI41)</f>
        <v>7.1489999999999991</v>
      </c>
      <c r="CB41" s="86">
        <f>(Signage!$C$13*Data!AI41)+(Signage!$C$6*TANH(Signage!$C$7*(Data!V41+Signage!$C$8)+Signage!$C$9)+Signage!$C$10)</f>
        <v>7.829798925695636</v>
      </c>
    </row>
    <row r="42" spans="1:80" s="4" customFormat="1" ht="12" customHeight="1">
      <c r="A42" s="82">
        <v>41</v>
      </c>
      <c r="B42" s="15" t="s">
        <v>2052</v>
      </c>
      <c r="C42" s="82" t="s">
        <v>972</v>
      </c>
      <c r="D42" s="16">
        <v>41348</v>
      </c>
      <c r="E42" s="18" t="s">
        <v>78</v>
      </c>
      <c r="F42" s="15" t="s">
        <v>70</v>
      </c>
      <c r="G42" s="17">
        <v>6</v>
      </c>
      <c r="H42" s="15" t="s">
        <v>72</v>
      </c>
      <c r="I42" s="15" t="s">
        <v>90</v>
      </c>
      <c r="J42" s="18"/>
      <c r="K42" s="18" t="s">
        <v>74</v>
      </c>
      <c r="L42" s="18"/>
      <c r="M42" s="18" t="s">
        <v>78</v>
      </c>
      <c r="N42" s="18" t="s">
        <v>78</v>
      </c>
      <c r="O42" s="18" t="s">
        <v>82</v>
      </c>
      <c r="P42" s="18"/>
      <c r="Q42" s="18" t="s">
        <v>78</v>
      </c>
      <c r="R42" s="19">
        <v>1.78</v>
      </c>
      <c r="S42" s="19">
        <v>91</v>
      </c>
      <c r="T42" s="19">
        <v>161</v>
      </c>
      <c r="U42" s="19">
        <v>18.5</v>
      </c>
      <c r="V42" s="19">
        <v>146</v>
      </c>
      <c r="W42" s="19">
        <v>768</v>
      </c>
      <c r="X42" s="19">
        <v>1366</v>
      </c>
      <c r="Y42" s="18" t="s">
        <v>86</v>
      </c>
      <c r="Z42" s="69">
        <v>7168</v>
      </c>
      <c r="AA42" s="19">
        <v>1.0489999999999999</v>
      </c>
      <c r="AB42" s="21">
        <v>300</v>
      </c>
      <c r="AC42" s="19">
        <v>24.8</v>
      </c>
      <c r="AD42" s="19">
        <v>238.1</v>
      </c>
      <c r="AE42" s="19">
        <v>300</v>
      </c>
      <c r="AF42" s="19">
        <v>200.4</v>
      </c>
      <c r="AG42" s="8">
        <f>AF42/AD42</f>
        <v>0.8416631667366653</v>
      </c>
      <c r="AH42" s="19">
        <v>200.4</v>
      </c>
      <c r="AI42" s="85">
        <f>(AF42*V42)/1000000</f>
        <v>2.92584E-2</v>
      </c>
      <c r="AJ42" s="18" t="s">
        <v>78</v>
      </c>
      <c r="AK42" s="18" t="s">
        <v>214</v>
      </c>
      <c r="AL42" s="18" t="s">
        <v>79</v>
      </c>
      <c r="AM42" s="18"/>
      <c r="AN42" s="18" t="s">
        <v>81</v>
      </c>
      <c r="AO42" s="18"/>
      <c r="AP42" s="18" t="s">
        <v>81</v>
      </c>
      <c r="AQ42" s="18"/>
      <c r="AR42" s="19">
        <v>0</v>
      </c>
      <c r="AS42" s="18"/>
      <c r="AT42" s="72">
        <v>60</v>
      </c>
      <c r="AU42" s="19">
        <v>170</v>
      </c>
      <c r="AV42" s="19">
        <v>160</v>
      </c>
      <c r="AW42" s="18" t="s">
        <v>78</v>
      </c>
      <c r="AX42" s="18" t="s">
        <v>109</v>
      </c>
      <c r="AY42" s="18"/>
      <c r="AZ42" s="18"/>
      <c r="BA42" s="19">
        <v>0</v>
      </c>
      <c r="BB42" s="20" t="s">
        <v>81</v>
      </c>
      <c r="BC42" s="18" t="s">
        <v>81</v>
      </c>
      <c r="BD42" s="18"/>
      <c r="BE42" s="18" t="s">
        <v>84</v>
      </c>
      <c r="BF42" s="18"/>
      <c r="BG42" s="19">
        <v>1</v>
      </c>
      <c r="BH42" s="21">
        <v>0</v>
      </c>
      <c r="BI42" s="19">
        <v>0.24</v>
      </c>
      <c r="BJ42" s="18"/>
      <c r="BK42" s="19">
        <v>0.09</v>
      </c>
      <c r="BL42" s="18"/>
      <c r="BM42" s="18"/>
      <c r="BN42" s="19">
        <v>11.61</v>
      </c>
      <c r="BO42" s="21">
        <v>0.52</v>
      </c>
      <c r="BP42" s="20"/>
      <c r="BQ42" s="21">
        <v>0.28999999999999998</v>
      </c>
      <c r="BR42" s="20"/>
      <c r="BS42" s="21">
        <v>0.13</v>
      </c>
      <c r="BT42" s="20"/>
      <c r="BU42" s="20"/>
      <c r="BV42" s="21">
        <v>11.52</v>
      </c>
      <c r="BW42" s="9">
        <f>IF(BA42=1,BN42-(Monitors!$B$17*Data!BZ42),Data!BN42)</f>
        <v>11.61</v>
      </c>
      <c r="BX42" s="32">
        <f>IF($AR42=1,$BW42-(Monitors!$C$17*BZ42),Data!$BW42)</f>
        <v>11.61</v>
      </c>
      <c r="BY42" s="32">
        <f>BX42-(AA42*Monitors!$C$13)</f>
        <v>9.5120000000000005</v>
      </c>
      <c r="BZ42" s="86">
        <f>(Monitors!$C$13*Data!AA42)+(Monitors!$C$6*TANH(Monitors!$C$7*(Data!V42+Monitors!$C$8)+Monitors!$C$9)+Monitors!$C$10)</f>
        <v>10.982502143559273</v>
      </c>
      <c r="CA42" s="9">
        <f>BN42-(Signage!$C$13*AI42)</f>
        <v>9.4156199999999988</v>
      </c>
      <c r="CB42" s="86">
        <f>(Signage!$C$13*Data!AI42)+(Signage!$C$6*TANH(Signage!$C$7*(Data!V42+Signage!$C$8)+Signage!$C$9)+Signage!$C$10)</f>
        <v>11.963721732601526</v>
      </c>
    </row>
    <row r="43" spans="1:80" s="4" customFormat="1" ht="12" customHeight="1">
      <c r="A43" s="83">
        <v>42</v>
      </c>
      <c r="B43" s="15" t="s">
        <v>2071</v>
      </c>
      <c r="C43" s="83" t="s">
        <v>973</v>
      </c>
      <c r="D43" s="16">
        <v>41030</v>
      </c>
      <c r="E43" s="18" t="s">
        <v>77</v>
      </c>
      <c r="F43" s="15" t="s">
        <v>70</v>
      </c>
      <c r="G43" s="17">
        <v>6</v>
      </c>
      <c r="H43" s="15" t="s">
        <v>72</v>
      </c>
      <c r="I43" s="15" t="s">
        <v>73</v>
      </c>
      <c r="J43" s="18" t="s">
        <v>73</v>
      </c>
      <c r="K43" s="18" t="s">
        <v>74</v>
      </c>
      <c r="L43" s="18" t="s">
        <v>71</v>
      </c>
      <c r="M43" s="18" t="s">
        <v>78</v>
      </c>
      <c r="N43" s="18" t="s">
        <v>78</v>
      </c>
      <c r="O43" s="18" t="s">
        <v>82</v>
      </c>
      <c r="P43" s="18" t="s">
        <v>71</v>
      </c>
      <c r="Q43" s="18" t="s">
        <v>78</v>
      </c>
      <c r="R43" s="19">
        <v>1.78</v>
      </c>
      <c r="S43" s="19">
        <v>9.1</v>
      </c>
      <c r="T43" s="19">
        <v>16.100000000000001</v>
      </c>
      <c r="U43" s="19">
        <v>18.5</v>
      </c>
      <c r="V43" s="19">
        <v>146.51</v>
      </c>
      <c r="W43" s="19">
        <v>768</v>
      </c>
      <c r="X43" s="19">
        <v>1366</v>
      </c>
      <c r="Y43" s="18" t="s">
        <v>86</v>
      </c>
      <c r="Z43" s="69">
        <v>7160</v>
      </c>
      <c r="AA43" s="19">
        <v>1.0489999999999999</v>
      </c>
      <c r="AB43" s="21">
        <v>260</v>
      </c>
      <c r="AC43" s="19">
        <v>6.1</v>
      </c>
      <c r="AD43" s="19">
        <v>262.8</v>
      </c>
      <c r="AE43" s="19">
        <v>260</v>
      </c>
      <c r="AF43" s="19">
        <v>201</v>
      </c>
      <c r="AG43" s="8">
        <f>AF43/AD43</f>
        <v>0.76484018264840181</v>
      </c>
      <c r="AH43" s="19">
        <v>200</v>
      </c>
      <c r="AI43" s="85">
        <f>(AF43*V43)/1000000</f>
        <v>2.9448509999999997E-2</v>
      </c>
      <c r="AJ43" s="18" t="s">
        <v>78</v>
      </c>
      <c r="AK43" s="18" t="s">
        <v>95</v>
      </c>
      <c r="AL43" s="18" t="s">
        <v>79</v>
      </c>
      <c r="AM43" s="18" t="s">
        <v>71</v>
      </c>
      <c r="AN43" s="18" t="s">
        <v>81</v>
      </c>
      <c r="AO43" s="18" t="s">
        <v>81</v>
      </c>
      <c r="AP43" s="18" t="s">
        <v>94</v>
      </c>
      <c r="AQ43" s="18" t="s">
        <v>81</v>
      </c>
      <c r="AR43" s="19">
        <v>0</v>
      </c>
      <c r="AS43" s="18"/>
      <c r="AT43" s="72">
        <v>60</v>
      </c>
      <c r="AU43" s="19">
        <v>170</v>
      </c>
      <c r="AV43" s="19">
        <v>160</v>
      </c>
      <c r="AW43" s="18" t="s">
        <v>77</v>
      </c>
      <c r="AX43" s="18" t="s">
        <v>93</v>
      </c>
      <c r="AY43" s="18" t="s">
        <v>71</v>
      </c>
      <c r="AZ43" s="18" t="s">
        <v>71</v>
      </c>
      <c r="BA43" s="19">
        <v>0</v>
      </c>
      <c r="BB43" s="20" t="s">
        <v>81</v>
      </c>
      <c r="BC43" s="18" t="s">
        <v>81</v>
      </c>
      <c r="BD43" s="18" t="s">
        <v>81</v>
      </c>
      <c r="BE43" s="18" t="s">
        <v>84</v>
      </c>
      <c r="BF43" s="18" t="s">
        <v>81</v>
      </c>
      <c r="BG43" s="18"/>
      <c r="BH43" s="21">
        <v>1</v>
      </c>
      <c r="BI43" s="19">
        <v>0.28999999999999998</v>
      </c>
      <c r="BJ43" s="18"/>
      <c r="BK43" s="19">
        <v>0.21</v>
      </c>
      <c r="BL43" s="18"/>
      <c r="BM43" s="18"/>
      <c r="BN43" s="19">
        <v>9</v>
      </c>
      <c r="BO43" s="21">
        <v>0.5</v>
      </c>
      <c r="BP43" s="20"/>
      <c r="BQ43" s="21">
        <v>0.38</v>
      </c>
      <c r="BR43" s="20"/>
      <c r="BS43" s="21">
        <v>0.27</v>
      </c>
      <c r="BT43" s="20"/>
      <c r="BU43" s="20"/>
      <c r="BV43" s="21">
        <v>9.5</v>
      </c>
      <c r="BW43" s="9">
        <f>IF(BA43=1,BN43-(Monitors!$B$17*Data!BZ43),Data!BN43)</f>
        <v>9</v>
      </c>
      <c r="BX43" s="32">
        <f>IF($AR43=1,$BW43-(Monitors!$C$17*BZ43),Data!$BW43)</f>
        <v>9</v>
      </c>
      <c r="BY43" s="32">
        <f>BX43-(AA43*Monitors!$C$13)</f>
        <v>6.9020000000000001</v>
      </c>
      <c r="BZ43" s="86">
        <f>(Monitors!$C$13*Data!AA43)+(Monitors!$C$6*TANH(Monitors!$C$7*(Data!V43+Monitors!$C$8)+Monitors!$C$9)+Monitors!$C$10)</f>
        <v>11.008567886669894</v>
      </c>
      <c r="CA43" s="9">
        <f>BN43-(Signage!$C$13*AI43)</f>
        <v>6.7913617500000001</v>
      </c>
      <c r="CB43" s="86">
        <f>(Signage!$C$13*Data!AI43)+(Signage!$C$6*TANH(Signage!$C$7*(Data!V43+Signage!$C$8)+Signage!$C$9)+Signage!$C$10)</f>
        <v>12.019710634234283</v>
      </c>
    </row>
    <row r="44" spans="1:80" s="4" customFormat="1" ht="12" customHeight="1">
      <c r="A44" s="82">
        <v>43</v>
      </c>
      <c r="B44" s="15" t="s">
        <v>2071</v>
      </c>
      <c r="C44" s="82" t="s">
        <v>974</v>
      </c>
      <c r="D44" s="16">
        <v>41240</v>
      </c>
      <c r="E44" s="18" t="s">
        <v>77</v>
      </c>
      <c r="F44" s="15" t="s">
        <v>70</v>
      </c>
      <c r="G44" s="17">
        <v>6</v>
      </c>
      <c r="H44" s="15" t="s">
        <v>72</v>
      </c>
      <c r="I44" s="15" t="s">
        <v>73</v>
      </c>
      <c r="J44" s="18" t="s">
        <v>73</v>
      </c>
      <c r="K44" s="18" t="s">
        <v>74</v>
      </c>
      <c r="L44" s="18" t="s">
        <v>71</v>
      </c>
      <c r="M44" s="18" t="s">
        <v>78</v>
      </c>
      <c r="N44" s="18" t="s">
        <v>78</v>
      </c>
      <c r="O44" s="18" t="s">
        <v>82</v>
      </c>
      <c r="P44" s="18" t="s">
        <v>71</v>
      </c>
      <c r="Q44" s="18" t="s">
        <v>78</v>
      </c>
      <c r="R44" s="19">
        <v>1.78</v>
      </c>
      <c r="S44" s="19">
        <v>9.1</v>
      </c>
      <c r="T44" s="19">
        <v>16.100000000000001</v>
      </c>
      <c r="U44" s="19">
        <v>18.5</v>
      </c>
      <c r="V44" s="19">
        <v>146.51</v>
      </c>
      <c r="W44" s="19">
        <v>768</v>
      </c>
      <c r="X44" s="19">
        <v>1366</v>
      </c>
      <c r="Y44" s="18" t="s">
        <v>86</v>
      </c>
      <c r="Z44" s="69">
        <v>7160</v>
      </c>
      <c r="AA44" s="19">
        <v>1.0489999999999999</v>
      </c>
      <c r="AB44" s="21">
        <v>260</v>
      </c>
      <c r="AC44" s="19">
        <v>6.1</v>
      </c>
      <c r="AD44" s="19">
        <v>262.8</v>
      </c>
      <c r="AE44" s="19">
        <v>260</v>
      </c>
      <c r="AF44" s="19">
        <v>201</v>
      </c>
      <c r="AG44" s="8">
        <f>AF44/AD44</f>
        <v>0.76484018264840181</v>
      </c>
      <c r="AH44" s="19">
        <v>200</v>
      </c>
      <c r="AI44" s="85">
        <f>(AF44*V44)/1000000</f>
        <v>2.9448509999999997E-2</v>
      </c>
      <c r="AJ44" s="18" t="s">
        <v>78</v>
      </c>
      <c r="AK44" s="18" t="s">
        <v>95</v>
      </c>
      <c r="AL44" s="18" t="s">
        <v>79</v>
      </c>
      <c r="AM44" s="18" t="s">
        <v>71</v>
      </c>
      <c r="AN44" s="18" t="s">
        <v>81</v>
      </c>
      <c r="AO44" s="18" t="s">
        <v>81</v>
      </c>
      <c r="AP44" s="18" t="s">
        <v>94</v>
      </c>
      <c r="AQ44" s="18" t="s">
        <v>81</v>
      </c>
      <c r="AR44" s="19">
        <v>0</v>
      </c>
      <c r="AS44" s="18"/>
      <c r="AT44" s="72">
        <v>60</v>
      </c>
      <c r="AU44" s="19">
        <v>170</v>
      </c>
      <c r="AV44" s="19">
        <v>160</v>
      </c>
      <c r="AW44" s="18" t="s">
        <v>77</v>
      </c>
      <c r="AX44" s="18" t="s">
        <v>93</v>
      </c>
      <c r="AY44" s="18" t="s">
        <v>71</v>
      </c>
      <c r="AZ44" s="18" t="s">
        <v>71</v>
      </c>
      <c r="BA44" s="19">
        <v>0</v>
      </c>
      <c r="BB44" s="20" t="s">
        <v>81</v>
      </c>
      <c r="BC44" s="18" t="s">
        <v>81</v>
      </c>
      <c r="BD44" s="18" t="s">
        <v>81</v>
      </c>
      <c r="BE44" s="18" t="s">
        <v>84</v>
      </c>
      <c r="BF44" s="18" t="s">
        <v>81</v>
      </c>
      <c r="BG44" s="18"/>
      <c r="BH44" s="21">
        <v>1</v>
      </c>
      <c r="BI44" s="19">
        <v>0.28999999999999998</v>
      </c>
      <c r="BJ44" s="18"/>
      <c r="BK44" s="19">
        <v>0.21</v>
      </c>
      <c r="BL44" s="18"/>
      <c r="BM44" s="18"/>
      <c r="BN44" s="19">
        <v>9</v>
      </c>
      <c r="BO44" s="21">
        <v>0.5</v>
      </c>
      <c r="BP44" s="20"/>
      <c r="BQ44" s="21">
        <v>0.38</v>
      </c>
      <c r="BR44" s="20"/>
      <c r="BS44" s="21">
        <v>0.27</v>
      </c>
      <c r="BT44" s="20"/>
      <c r="BU44" s="20"/>
      <c r="BV44" s="21">
        <v>9.6</v>
      </c>
      <c r="BW44" s="9">
        <f>IF(BA44=1,BN44-(Monitors!$B$17*Data!BZ44),Data!BN44)</f>
        <v>9</v>
      </c>
      <c r="BX44" s="32">
        <f>IF($AR44=1,$BW44-(Monitors!$C$17*BZ44),Data!$BW44)</f>
        <v>9</v>
      </c>
      <c r="BY44" s="32">
        <f>BX44-(AA44*Monitors!$C$13)</f>
        <v>6.9020000000000001</v>
      </c>
      <c r="BZ44" s="86">
        <f>(Monitors!$C$13*Data!AA44)+(Monitors!$C$6*TANH(Monitors!$C$7*(Data!V44+Monitors!$C$8)+Monitors!$C$9)+Monitors!$C$10)</f>
        <v>11.008567886669894</v>
      </c>
      <c r="CA44" s="9">
        <f>BN44-(Signage!$C$13*AI44)</f>
        <v>6.7913617500000001</v>
      </c>
      <c r="CB44" s="86">
        <f>(Signage!$C$13*Data!AI44)+(Signage!$C$6*TANH(Signage!$C$7*(Data!V44+Signage!$C$8)+Signage!$C$9)+Signage!$C$10)</f>
        <v>12.019710634234283</v>
      </c>
    </row>
    <row r="45" spans="1:80" s="4" customFormat="1" ht="12" customHeight="1">
      <c r="A45" s="83">
        <v>44</v>
      </c>
      <c r="B45" s="15" t="s">
        <v>2079</v>
      </c>
      <c r="C45" s="83" t="s">
        <v>975</v>
      </c>
      <c r="D45" s="16">
        <v>41419</v>
      </c>
      <c r="E45" s="18" t="s">
        <v>77</v>
      </c>
      <c r="F45" s="15"/>
      <c r="G45" s="17">
        <v>6</v>
      </c>
      <c r="H45" s="15" t="s">
        <v>72</v>
      </c>
      <c r="I45" s="15" t="s">
        <v>90</v>
      </c>
      <c r="J45" s="18" t="s">
        <v>71</v>
      </c>
      <c r="K45" s="18" t="s">
        <v>74</v>
      </c>
      <c r="L45" s="18" t="s">
        <v>71</v>
      </c>
      <c r="M45" s="18" t="s">
        <v>78</v>
      </c>
      <c r="N45" s="18" t="s">
        <v>78</v>
      </c>
      <c r="O45" s="18" t="s">
        <v>82</v>
      </c>
      <c r="P45" s="18" t="s">
        <v>71</v>
      </c>
      <c r="Q45" s="18" t="s">
        <v>78</v>
      </c>
      <c r="R45" s="19">
        <v>1.78</v>
      </c>
      <c r="S45" s="19">
        <v>7.6</v>
      </c>
      <c r="T45" s="19">
        <v>13.6</v>
      </c>
      <c r="U45" s="19">
        <v>15.6</v>
      </c>
      <c r="V45" s="19">
        <v>103.25</v>
      </c>
      <c r="W45" s="19">
        <v>768</v>
      </c>
      <c r="X45" s="19">
        <v>1366</v>
      </c>
      <c r="Y45" s="18" t="s">
        <v>86</v>
      </c>
      <c r="Z45" s="69">
        <v>10161</v>
      </c>
      <c r="AA45" s="19">
        <v>1.0489999999999999</v>
      </c>
      <c r="AB45" s="21">
        <v>200</v>
      </c>
      <c r="AC45" s="19">
        <v>40.6</v>
      </c>
      <c r="AD45" s="19">
        <v>208</v>
      </c>
      <c r="AE45" s="19">
        <v>200</v>
      </c>
      <c r="AF45" s="19">
        <v>204</v>
      </c>
      <c r="AG45" s="8">
        <f>AF45/AD45</f>
        <v>0.98076923076923073</v>
      </c>
      <c r="AH45" s="19">
        <v>200</v>
      </c>
      <c r="AI45" s="85">
        <f>(AF45*V45)/1000000</f>
        <v>2.1062999999999998E-2</v>
      </c>
      <c r="AJ45" s="18" t="s">
        <v>78</v>
      </c>
      <c r="AK45" s="18" t="s">
        <v>271</v>
      </c>
      <c r="AL45" s="18" t="s">
        <v>115</v>
      </c>
      <c r="AM45" s="18" t="s">
        <v>71</v>
      </c>
      <c r="AN45" s="18" t="s">
        <v>81</v>
      </c>
      <c r="AO45" s="18" t="s">
        <v>71</v>
      </c>
      <c r="AP45" s="18" t="s">
        <v>94</v>
      </c>
      <c r="AQ45" s="18" t="s">
        <v>71</v>
      </c>
      <c r="AR45" s="19">
        <v>0</v>
      </c>
      <c r="AS45" s="18"/>
      <c r="AT45" s="72">
        <v>60</v>
      </c>
      <c r="AU45" s="19">
        <v>90</v>
      </c>
      <c r="AV45" s="19">
        <v>50</v>
      </c>
      <c r="AW45" s="18" t="s">
        <v>77</v>
      </c>
      <c r="AX45" s="18" t="s">
        <v>98</v>
      </c>
      <c r="AY45" s="18" t="s">
        <v>71</v>
      </c>
      <c r="AZ45" s="18" t="s">
        <v>71</v>
      </c>
      <c r="BA45" s="19">
        <v>0</v>
      </c>
      <c r="BB45" s="20" t="s">
        <v>81</v>
      </c>
      <c r="BC45" s="18" t="s">
        <v>81</v>
      </c>
      <c r="BD45" s="18" t="s">
        <v>71</v>
      </c>
      <c r="BE45" s="18" t="s">
        <v>84</v>
      </c>
      <c r="BF45" s="18" t="s">
        <v>71</v>
      </c>
      <c r="BG45" s="18"/>
      <c r="BH45" s="21">
        <v>0</v>
      </c>
      <c r="BI45" s="19">
        <v>0.12</v>
      </c>
      <c r="BJ45" s="18"/>
      <c r="BK45" s="19">
        <v>0.1</v>
      </c>
      <c r="BL45" s="18"/>
      <c r="BM45" s="18"/>
      <c r="BN45" s="19">
        <v>7.71</v>
      </c>
      <c r="BO45" s="21">
        <v>0.59</v>
      </c>
      <c r="BP45" s="20"/>
      <c r="BQ45" s="21">
        <v>0.13</v>
      </c>
      <c r="BR45" s="20"/>
      <c r="BS45" s="21">
        <v>0.11</v>
      </c>
      <c r="BT45" s="20"/>
      <c r="BU45" s="20"/>
      <c r="BV45" s="21">
        <v>7.78</v>
      </c>
      <c r="BW45" s="9">
        <f>IF(BA45=1,BN45-(Monitors!$B$17*Data!BZ45),Data!BN45)</f>
        <v>7.71</v>
      </c>
      <c r="BX45" s="32">
        <f>IF($AR45=1,$BW45-(Monitors!$C$17*BZ45),Data!$BW45)</f>
        <v>7.71</v>
      </c>
      <c r="BY45" s="32">
        <f>BX45-(AA45*Monitors!$C$13)</f>
        <v>5.6120000000000001</v>
      </c>
      <c r="BZ45" s="86">
        <f>(Monitors!$C$13*Data!AA45)+(Monitors!$C$6*TANH(Monitors!$C$7*(Data!V45+Monitors!$C$8)+Monitors!$C$9)+Monitors!$C$10)</f>
        <v>8.6151426865569309</v>
      </c>
      <c r="CA45" s="9">
        <f>BN45-(Signage!$C$13*AI45)</f>
        <v>6.1302750000000001</v>
      </c>
      <c r="CB45" s="86">
        <f>(Signage!$C$13*Data!AI45)+(Signage!$C$6*TANH(Signage!$C$7*(Data!V45+Signage!$C$8)+Signage!$C$9)+Signage!$C$10)</f>
        <v>7.8462240617018812</v>
      </c>
    </row>
    <row r="46" spans="1:80" s="4" customFormat="1" ht="12" customHeight="1">
      <c r="A46" s="82">
        <v>45</v>
      </c>
      <c r="B46" s="15" t="s">
        <v>2070</v>
      </c>
      <c r="C46" s="82" t="s">
        <v>976</v>
      </c>
      <c r="D46" s="16">
        <v>41289</v>
      </c>
      <c r="E46" s="18" t="s">
        <v>77</v>
      </c>
      <c r="F46" s="15" t="s">
        <v>70</v>
      </c>
      <c r="G46" s="17">
        <v>6</v>
      </c>
      <c r="H46" s="15" t="s">
        <v>72</v>
      </c>
      <c r="I46" s="15" t="s">
        <v>73</v>
      </c>
      <c r="J46" s="18" t="s">
        <v>73</v>
      </c>
      <c r="K46" s="18" t="s">
        <v>74</v>
      </c>
      <c r="L46" s="18" t="s">
        <v>71</v>
      </c>
      <c r="M46" s="18" t="s">
        <v>78</v>
      </c>
      <c r="N46" s="18" t="s">
        <v>78</v>
      </c>
      <c r="O46" s="18" t="s">
        <v>82</v>
      </c>
      <c r="P46" s="18" t="s">
        <v>71</v>
      </c>
      <c r="Q46" s="18" t="s">
        <v>78</v>
      </c>
      <c r="R46" s="19">
        <v>1.78</v>
      </c>
      <c r="S46" s="19">
        <v>9.1</v>
      </c>
      <c r="T46" s="19">
        <v>16.100000000000001</v>
      </c>
      <c r="U46" s="19">
        <v>18.5</v>
      </c>
      <c r="V46" s="19">
        <v>146.51</v>
      </c>
      <c r="W46" s="19">
        <v>768</v>
      </c>
      <c r="X46" s="19">
        <v>1366</v>
      </c>
      <c r="Y46" s="18" t="s">
        <v>86</v>
      </c>
      <c r="Z46" s="69">
        <v>7167</v>
      </c>
      <c r="AA46" s="19">
        <v>1.0489999999999999</v>
      </c>
      <c r="AB46" s="21">
        <v>250</v>
      </c>
      <c r="AC46" s="19">
        <v>13.2</v>
      </c>
      <c r="AD46" s="19">
        <v>252.4</v>
      </c>
      <c r="AE46" s="19">
        <v>250</v>
      </c>
      <c r="AF46" s="19">
        <v>205.1</v>
      </c>
      <c r="AG46" s="8">
        <f>AF46/AD46</f>
        <v>0.81259904912836767</v>
      </c>
      <c r="AH46" s="19">
        <v>200</v>
      </c>
      <c r="AI46" s="85">
        <f>(AF46*V46)/1000000</f>
        <v>3.0049200999999998E-2</v>
      </c>
      <c r="AJ46" s="18" t="s">
        <v>78</v>
      </c>
      <c r="AK46" s="18" t="s">
        <v>95</v>
      </c>
      <c r="AL46" s="18" t="s">
        <v>79</v>
      </c>
      <c r="AM46" s="18" t="s">
        <v>193</v>
      </c>
      <c r="AN46" s="18" t="s">
        <v>81</v>
      </c>
      <c r="AO46" s="18" t="s">
        <v>71</v>
      </c>
      <c r="AP46" s="18" t="s">
        <v>94</v>
      </c>
      <c r="AQ46" s="18" t="s">
        <v>71</v>
      </c>
      <c r="AR46" s="19">
        <v>0</v>
      </c>
      <c r="AS46" s="18"/>
      <c r="AT46" s="72">
        <v>60</v>
      </c>
      <c r="AU46" s="19">
        <v>170</v>
      </c>
      <c r="AV46" s="19">
        <v>170</v>
      </c>
      <c r="AW46" s="18" t="s">
        <v>77</v>
      </c>
      <c r="AX46" s="18" t="s">
        <v>98</v>
      </c>
      <c r="AY46" s="18"/>
      <c r="AZ46" s="18"/>
      <c r="BA46" s="19">
        <v>0</v>
      </c>
      <c r="BB46" s="20" t="s">
        <v>81</v>
      </c>
      <c r="BC46" s="18" t="s">
        <v>81</v>
      </c>
      <c r="BD46" s="18" t="s">
        <v>71</v>
      </c>
      <c r="BE46" s="18" t="s">
        <v>84</v>
      </c>
      <c r="BF46" s="18" t="s">
        <v>71</v>
      </c>
      <c r="BG46" s="18"/>
      <c r="BH46" s="21">
        <v>0</v>
      </c>
      <c r="BI46" s="19">
        <v>0.46</v>
      </c>
      <c r="BJ46" s="18"/>
      <c r="BK46" s="19">
        <v>0.39</v>
      </c>
      <c r="BL46" s="18"/>
      <c r="BM46" s="18"/>
      <c r="BN46" s="19">
        <v>13.12</v>
      </c>
      <c r="BO46" s="21">
        <v>0.5</v>
      </c>
      <c r="BP46" s="20"/>
      <c r="BQ46" s="21">
        <v>0.49</v>
      </c>
      <c r="BR46" s="20"/>
      <c r="BS46" s="21">
        <v>0.43</v>
      </c>
      <c r="BT46" s="20"/>
      <c r="BU46" s="20"/>
      <c r="BV46" s="21">
        <v>13.13</v>
      </c>
      <c r="BW46" s="9">
        <f>IF(BA46=1,BN46-(Monitors!$B$17*Data!BZ46),Data!BN46)</f>
        <v>13.12</v>
      </c>
      <c r="BX46" s="32">
        <f>IF($AR46=1,$BW46-(Monitors!$C$17*BZ46),Data!$BW46)</f>
        <v>13.12</v>
      </c>
      <c r="BY46" s="32">
        <f>BX46-(AA46*Monitors!$C$13)</f>
        <v>11.021999999999998</v>
      </c>
      <c r="BZ46" s="86">
        <f>(Monitors!$C$13*Data!AA46)+(Monitors!$C$6*TANH(Monitors!$C$7*(Data!V46+Monitors!$C$8)+Monitors!$C$9)+Monitors!$C$10)</f>
        <v>11.008567886669894</v>
      </c>
      <c r="CA46" s="9">
        <f>BN46-(Signage!$C$13*AI46)</f>
        <v>10.866309924999999</v>
      </c>
      <c r="CB46" s="86">
        <f>(Signage!$C$13*Data!AI46)+(Signage!$C$6*TANH(Signage!$C$7*(Data!V46+Signage!$C$8)+Signage!$C$9)+Signage!$C$10)</f>
        <v>12.064762459234283</v>
      </c>
    </row>
    <row r="47" spans="1:80" s="4" customFormat="1" ht="12" customHeight="1">
      <c r="A47" s="83">
        <v>46</v>
      </c>
      <c r="B47" s="15" t="s">
        <v>2096</v>
      </c>
      <c r="C47" s="83" t="s">
        <v>977</v>
      </c>
      <c r="D47" s="16">
        <v>41414</v>
      </c>
      <c r="E47" s="18" t="s">
        <v>78</v>
      </c>
      <c r="F47" s="15" t="s">
        <v>70</v>
      </c>
      <c r="G47" s="17">
        <v>6</v>
      </c>
      <c r="H47" s="15" t="s">
        <v>72</v>
      </c>
      <c r="I47" s="15" t="s">
        <v>90</v>
      </c>
      <c r="J47" s="18"/>
      <c r="K47" s="18" t="s">
        <v>74</v>
      </c>
      <c r="L47" s="18"/>
      <c r="M47" s="18" t="s">
        <v>78</v>
      </c>
      <c r="N47" s="18" t="s">
        <v>78</v>
      </c>
      <c r="O47" s="18" t="s">
        <v>82</v>
      </c>
      <c r="P47" s="18"/>
      <c r="Q47" s="18" t="s">
        <v>78</v>
      </c>
      <c r="R47" s="19">
        <v>1.78</v>
      </c>
      <c r="S47" s="19">
        <v>9.1</v>
      </c>
      <c r="T47" s="19">
        <v>16.100000000000001</v>
      </c>
      <c r="U47" s="19">
        <v>18.5</v>
      </c>
      <c r="V47" s="19">
        <v>146.35</v>
      </c>
      <c r="W47" s="19">
        <v>768</v>
      </c>
      <c r="X47" s="19">
        <v>1366</v>
      </c>
      <c r="Y47" s="18" t="s">
        <v>86</v>
      </c>
      <c r="Z47" s="69">
        <v>7168</v>
      </c>
      <c r="AA47" s="19">
        <v>1.0489999999999999</v>
      </c>
      <c r="AB47" s="21">
        <v>200</v>
      </c>
      <c r="AC47" s="19">
        <v>11.5</v>
      </c>
      <c r="AD47" s="19">
        <v>226.1</v>
      </c>
      <c r="AE47" s="19">
        <v>200</v>
      </c>
      <c r="AF47" s="19">
        <v>206.8</v>
      </c>
      <c r="AG47" s="8">
        <f>AF47/AD47</f>
        <v>0.91463954002653702</v>
      </c>
      <c r="AH47" s="19">
        <v>201.2</v>
      </c>
      <c r="AI47" s="85">
        <f>(AF47*V47)/1000000</f>
        <v>3.0265179999999999E-2</v>
      </c>
      <c r="AJ47" s="18" t="s">
        <v>78</v>
      </c>
      <c r="AK47" s="18" t="s">
        <v>110</v>
      </c>
      <c r="AL47" s="18" t="s">
        <v>79</v>
      </c>
      <c r="AM47" s="18"/>
      <c r="AN47" s="18" t="s">
        <v>81</v>
      </c>
      <c r="AO47" s="18"/>
      <c r="AP47" s="18" t="s">
        <v>81</v>
      </c>
      <c r="AQ47" s="18"/>
      <c r="AR47" s="19">
        <v>0</v>
      </c>
      <c r="AS47" s="18"/>
      <c r="AT47" s="72">
        <v>60</v>
      </c>
      <c r="AU47" s="19">
        <v>91</v>
      </c>
      <c r="AV47" s="19">
        <v>91</v>
      </c>
      <c r="AW47" s="18" t="s">
        <v>78</v>
      </c>
      <c r="AX47" s="18" t="s">
        <v>109</v>
      </c>
      <c r="AY47" s="18"/>
      <c r="AZ47" s="18"/>
      <c r="BA47" s="19">
        <v>0</v>
      </c>
      <c r="BB47" s="20" t="s">
        <v>81</v>
      </c>
      <c r="BC47" s="18" t="s">
        <v>81</v>
      </c>
      <c r="BD47" s="18"/>
      <c r="BE47" s="18" t="s">
        <v>84</v>
      </c>
      <c r="BF47" s="18"/>
      <c r="BG47" s="19">
        <v>1</v>
      </c>
      <c r="BH47" s="21">
        <v>0</v>
      </c>
      <c r="BI47" s="19">
        <v>0.19</v>
      </c>
      <c r="BJ47" s="18"/>
      <c r="BK47" s="18"/>
      <c r="BL47" s="18"/>
      <c r="BM47" s="18"/>
      <c r="BN47" s="19">
        <v>10.06</v>
      </c>
      <c r="BO47" s="21">
        <v>0.51</v>
      </c>
      <c r="BP47" s="20"/>
      <c r="BQ47" s="21">
        <v>0.22</v>
      </c>
      <c r="BR47" s="20"/>
      <c r="BS47" s="20"/>
      <c r="BT47" s="20"/>
      <c r="BU47" s="20"/>
      <c r="BV47" s="21">
        <v>10.1</v>
      </c>
      <c r="BW47" s="9">
        <f>IF(BA47=1,BN47-(Monitors!$B$17*Data!BZ47),Data!BN47)</f>
        <v>10.06</v>
      </c>
      <c r="BX47" s="32">
        <f>IF($AR47=1,$BW47-(Monitors!$C$17*BZ47),Data!$BW47)</f>
        <v>10.06</v>
      </c>
      <c r="BY47" s="32">
        <f>BX47-(AA47*Monitors!$C$13)</f>
        <v>7.9620000000000006</v>
      </c>
      <c r="BZ47" s="86">
        <f>(Monitors!$C$13*Data!AA47)+(Monitors!$C$6*TANH(Monitors!$C$7*(Data!V47+Monitors!$C$8)+Monitors!$C$9)+Monitors!$C$10)</f>
        <v>11.00039615505414</v>
      </c>
      <c r="CA47" s="9">
        <f>BN47-(Signage!$C$13*AI47)</f>
        <v>7.7901115000000001</v>
      </c>
      <c r="CB47" s="86">
        <f>(Signage!$C$13*Data!AI47)+(Signage!$C$6*TANH(Signage!$C$7*(Data!V47+Signage!$C$8)+Signage!$C$9)+Signage!$C$10)</f>
        <v>12.067869127036897</v>
      </c>
    </row>
    <row r="48" spans="1:80" s="4" customFormat="1" ht="12" customHeight="1">
      <c r="A48" s="82">
        <v>47</v>
      </c>
      <c r="B48" s="15" t="s">
        <v>2071</v>
      </c>
      <c r="C48" s="82" t="s">
        <v>978</v>
      </c>
      <c r="D48" s="16">
        <v>41424</v>
      </c>
      <c r="E48" s="18" t="s">
        <v>77</v>
      </c>
      <c r="F48" s="15" t="s">
        <v>70</v>
      </c>
      <c r="G48" s="17">
        <v>6</v>
      </c>
      <c r="H48" s="15" t="s">
        <v>72</v>
      </c>
      <c r="I48" s="15" t="s">
        <v>73</v>
      </c>
      <c r="J48" s="18" t="s">
        <v>73</v>
      </c>
      <c r="K48" s="18" t="s">
        <v>74</v>
      </c>
      <c r="L48" s="18" t="s">
        <v>71</v>
      </c>
      <c r="M48" s="18" t="s">
        <v>78</v>
      </c>
      <c r="N48" s="18" t="s">
        <v>78</v>
      </c>
      <c r="O48" s="18" t="s">
        <v>82</v>
      </c>
      <c r="P48" s="18" t="s">
        <v>71</v>
      </c>
      <c r="Q48" s="18" t="s">
        <v>78</v>
      </c>
      <c r="R48" s="19">
        <v>1.78</v>
      </c>
      <c r="S48" s="19">
        <v>9.1</v>
      </c>
      <c r="T48" s="19">
        <v>16.100000000000001</v>
      </c>
      <c r="U48" s="19">
        <v>18.5</v>
      </c>
      <c r="V48" s="19">
        <v>146.51</v>
      </c>
      <c r="W48" s="19">
        <v>768</v>
      </c>
      <c r="X48" s="19">
        <v>1366</v>
      </c>
      <c r="Y48" s="18" t="s">
        <v>86</v>
      </c>
      <c r="Z48" s="69">
        <v>7160</v>
      </c>
      <c r="AA48" s="19">
        <v>1.0489999999999999</v>
      </c>
      <c r="AB48" s="21">
        <v>250</v>
      </c>
      <c r="AC48" s="19">
        <v>7.9</v>
      </c>
      <c r="AD48" s="19">
        <v>250</v>
      </c>
      <c r="AE48" s="19">
        <v>250</v>
      </c>
      <c r="AF48" s="19">
        <v>210</v>
      </c>
      <c r="AG48" s="8">
        <f>AF48/AD48</f>
        <v>0.84</v>
      </c>
      <c r="AH48" s="19">
        <v>200</v>
      </c>
      <c r="AI48" s="85">
        <f>(AF48*V48)/1000000</f>
        <v>3.0767099999999999E-2</v>
      </c>
      <c r="AJ48" s="18" t="s">
        <v>78</v>
      </c>
      <c r="AK48" s="18" t="s">
        <v>215</v>
      </c>
      <c r="AL48" s="18" t="s">
        <v>79</v>
      </c>
      <c r="AM48" s="18" t="s">
        <v>81</v>
      </c>
      <c r="AN48" s="18" t="s">
        <v>81</v>
      </c>
      <c r="AO48" s="18" t="s">
        <v>81</v>
      </c>
      <c r="AP48" s="18" t="s">
        <v>81</v>
      </c>
      <c r="AQ48" s="18" t="s">
        <v>81</v>
      </c>
      <c r="AR48" s="19">
        <v>0</v>
      </c>
      <c r="AS48" s="18"/>
      <c r="AT48" s="72">
        <v>60</v>
      </c>
      <c r="AU48" s="19">
        <v>170</v>
      </c>
      <c r="AV48" s="19">
        <v>160</v>
      </c>
      <c r="AW48" s="18" t="s">
        <v>77</v>
      </c>
      <c r="AX48" s="18" t="s">
        <v>93</v>
      </c>
      <c r="AY48" s="18" t="s">
        <v>71</v>
      </c>
      <c r="AZ48" s="18" t="s">
        <v>71</v>
      </c>
      <c r="BA48" s="19">
        <v>0</v>
      </c>
      <c r="BB48" s="20" t="s">
        <v>81</v>
      </c>
      <c r="BC48" s="18" t="s">
        <v>81</v>
      </c>
      <c r="BD48" s="18" t="s">
        <v>81</v>
      </c>
      <c r="BE48" s="18" t="s">
        <v>84</v>
      </c>
      <c r="BF48" s="18" t="s">
        <v>81</v>
      </c>
      <c r="BG48" s="18"/>
      <c r="BH48" s="21">
        <v>1</v>
      </c>
      <c r="BI48" s="19">
        <v>0.27</v>
      </c>
      <c r="BJ48" s="18"/>
      <c r="BK48" s="19">
        <v>0.19</v>
      </c>
      <c r="BL48" s="18"/>
      <c r="BM48" s="18"/>
      <c r="BN48" s="19">
        <v>12.22</v>
      </c>
      <c r="BO48" s="21">
        <v>0.5</v>
      </c>
      <c r="BP48" s="20"/>
      <c r="BQ48" s="21">
        <v>0.3</v>
      </c>
      <c r="BR48" s="20"/>
      <c r="BS48" s="21">
        <v>0.22</v>
      </c>
      <c r="BT48" s="20"/>
      <c r="BU48" s="20"/>
      <c r="BV48" s="21">
        <v>12.34</v>
      </c>
      <c r="BW48" s="9">
        <f>IF(BA48=1,BN48-(Monitors!$B$17*Data!BZ48),Data!BN48)</f>
        <v>12.22</v>
      </c>
      <c r="BX48" s="32">
        <f>IF($AR48=1,$BW48-(Monitors!$C$17*BZ48),Data!$BW48)</f>
        <v>12.22</v>
      </c>
      <c r="BY48" s="32">
        <f>BX48-(AA48*Monitors!$C$13)</f>
        <v>10.122</v>
      </c>
      <c r="BZ48" s="86">
        <f>(Monitors!$C$13*Data!AA48)+(Monitors!$C$6*TANH(Monitors!$C$7*(Data!V48+Monitors!$C$8)+Monitors!$C$9)+Monitors!$C$10)</f>
        <v>11.008567886669894</v>
      </c>
      <c r="CA48" s="9">
        <f>BN48-(Signage!$C$13*AI48)</f>
        <v>9.9124675000000018</v>
      </c>
      <c r="CB48" s="86">
        <f>(Signage!$C$13*Data!AI48)+(Signage!$C$6*TANH(Signage!$C$7*(Data!V48+Signage!$C$8)+Signage!$C$9)+Signage!$C$10)</f>
        <v>12.118604884234284</v>
      </c>
    </row>
    <row r="49" spans="1:80" s="4" customFormat="1" ht="12" customHeight="1">
      <c r="A49" s="83">
        <v>48</v>
      </c>
      <c r="B49" s="15" t="s">
        <v>2070</v>
      </c>
      <c r="C49" s="83" t="s">
        <v>979</v>
      </c>
      <c r="D49" s="16">
        <v>41289</v>
      </c>
      <c r="E49" s="18" t="s">
        <v>77</v>
      </c>
      <c r="F49" s="15" t="s">
        <v>70</v>
      </c>
      <c r="G49" s="17">
        <v>6</v>
      </c>
      <c r="H49" s="15" t="s">
        <v>72</v>
      </c>
      <c r="I49" s="15" t="s">
        <v>73</v>
      </c>
      <c r="J49" s="18" t="s">
        <v>73</v>
      </c>
      <c r="K49" s="18" t="s">
        <v>74</v>
      </c>
      <c r="L49" s="18" t="s">
        <v>71</v>
      </c>
      <c r="M49" s="18" t="s">
        <v>78</v>
      </c>
      <c r="N49" s="18" t="s">
        <v>78</v>
      </c>
      <c r="O49" s="18" t="s">
        <v>82</v>
      </c>
      <c r="P49" s="18" t="s">
        <v>71</v>
      </c>
      <c r="Q49" s="18" t="s">
        <v>77</v>
      </c>
      <c r="R49" s="19">
        <v>1.78</v>
      </c>
      <c r="S49" s="19">
        <v>9.1</v>
      </c>
      <c r="T49" s="19">
        <v>16.100000000000001</v>
      </c>
      <c r="U49" s="19">
        <v>18.5</v>
      </c>
      <c r="V49" s="19">
        <v>146.51</v>
      </c>
      <c r="W49" s="19">
        <v>768</v>
      </c>
      <c r="X49" s="19">
        <v>1366</v>
      </c>
      <c r="Y49" s="18" t="s">
        <v>86</v>
      </c>
      <c r="Z49" s="69">
        <v>7160</v>
      </c>
      <c r="AA49" s="19">
        <v>1.0489999999999999</v>
      </c>
      <c r="AB49" s="21">
        <v>250</v>
      </c>
      <c r="AC49" s="19">
        <v>17.600000000000001</v>
      </c>
      <c r="AD49" s="19">
        <v>255.6</v>
      </c>
      <c r="AE49" s="19">
        <v>250</v>
      </c>
      <c r="AF49" s="19">
        <v>211.8</v>
      </c>
      <c r="AG49" s="8">
        <f>AF49/AD49</f>
        <v>0.82863849765258224</v>
      </c>
      <c r="AH49" s="19">
        <v>200.5</v>
      </c>
      <c r="AI49" s="85">
        <f>(AF49*V49)/1000000</f>
        <v>3.1030817999999998E-2</v>
      </c>
      <c r="AJ49" s="18" t="s">
        <v>78</v>
      </c>
      <c r="AK49" s="18" t="s">
        <v>215</v>
      </c>
      <c r="AL49" s="18" t="s">
        <v>79</v>
      </c>
      <c r="AM49" s="18" t="s">
        <v>71</v>
      </c>
      <c r="AN49" s="18" t="s">
        <v>81</v>
      </c>
      <c r="AO49" s="18" t="s">
        <v>71</v>
      </c>
      <c r="AP49" s="18" t="s">
        <v>81</v>
      </c>
      <c r="AQ49" s="18" t="s">
        <v>71</v>
      </c>
      <c r="AR49" s="19">
        <v>0</v>
      </c>
      <c r="AS49" s="18"/>
      <c r="AT49" s="72">
        <v>60</v>
      </c>
      <c r="AU49" s="19">
        <v>160</v>
      </c>
      <c r="AV49" s="19">
        <v>160</v>
      </c>
      <c r="AW49" s="18" t="s">
        <v>77</v>
      </c>
      <c r="AX49" s="18" t="s">
        <v>98</v>
      </c>
      <c r="AY49" s="18"/>
      <c r="AZ49" s="18"/>
      <c r="BA49" s="19">
        <v>0</v>
      </c>
      <c r="BB49" s="20" t="s">
        <v>81</v>
      </c>
      <c r="BC49" s="18" t="s">
        <v>81</v>
      </c>
      <c r="BD49" s="18" t="s">
        <v>71</v>
      </c>
      <c r="BE49" s="18" t="s">
        <v>84</v>
      </c>
      <c r="BF49" s="18" t="s">
        <v>71</v>
      </c>
      <c r="BG49" s="18"/>
      <c r="BH49" s="21">
        <v>0</v>
      </c>
      <c r="BI49" s="19">
        <v>0.45</v>
      </c>
      <c r="BJ49" s="18"/>
      <c r="BK49" s="19">
        <v>0.35</v>
      </c>
      <c r="BL49" s="18"/>
      <c r="BM49" s="18"/>
      <c r="BN49" s="19">
        <v>12.98</v>
      </c>
      <c r="BO49" s="21">
        <v>0.5</v>
      </c>
      <c r="BP49" s="20"/>
      <c r="BQ49" s="21">
        <v>0.48</v>
      </c>
      <c r="BR49" s="20"/>
      <c r="BS49" s="21">
        <v>0.4</v>
      </c>
      <c r="BT49" s="20"/>
      <c r="BU49" s="20"/>
      <c r="BV49" s="21">
        <v>13.04</v>
      </c>
      <c r="BW49" s="9">
        <f>IF(BA49=1,BN49-(Monitors!$B$17*Data!BZ49),Data!BN49)</f>
        <v>12.98</v>
      </c>
      <c r="BX49" s="32">
        <f>IF($AR49=1,$BW49-(Monitors!$C$17*BZ49),Data!$BW49)</f>
        <v>12.98</v>
      </c>
      <c r="BY49" s="32">
        <f>BX49-(AA49*Monitors!$C$13)</f>
        <v>10.882000000000001</v>
      </c>
      <c r="BZ49" s="86">
        <f>(Monitors!$C$13*Data!AA49)+(Monitors!$C$6*TANH(Monitors!$C$7*(Data!V49+Monitors!$C$8)+Monitors!$C$9)+Monitors!$C$10)</f>
        <v>11.008567886669894</v>
      </c>
      <c r="CA49" s="9">
        <f>BN49-(Signage!$C$13*AI49)</f>
        <v>10.65268865</v>
      </c>
      <c r="CB49" s="86">
        <f>(Signage!$C$13*Data!AI49)+(Signage!$C$6*TANH(Signage!$C$7*(Data!V49+Signage!$C$8)+Signage!$C$9)+Signage!$C$10)</f>
        <v>12.138383734234283</v>
      </c>
    </row>
    <row r="50" spans="1:80" s="4" customFormat="1" ht="12" customHeight="1">
      <c r="A50" s="82">
        <v>49</v>
      </c>
      <c r="B50" s="15" t="s">
        <v>2052</v>
      </c>
      <c r="C50" s="82" t="s">
        <v>980</v>
      </c>
      <c r="D50" s="16">
        <v>41363</v>
      </c>
      <c r="E50" s="18" t="s">
        <v>78</v>
      </c>
      <c r="F50" s="15" t="s">
        <v>70</v>
      </c>
      <c r="G50" s="17">
        <v>6</v>
      </c>
      <c r="H50" s="15" t="s">
        <v>72</v>
      </c>
      <c r="I50" s="15" t="s">
        <v>90</v>
      </c>
      <c r="J50" s="18"/>
      <c r="K50" s="18" t="s">
        <v>74</v>
      </c>
      <c r="L50" s="18"/>
      <c r="M50" s="18" t="s">
        <v>78</v>
      </c>
      <c r="N50" s="18" t="s">
        <v>78</v>
      </c>
      <c r="O50" s="18" t="s">
        <v>82</v>
      </c>
      <c r="P50" s="18"/>
      <c r="Q50" s="18" t="s">
        <v>77</v>
      </c>
      <c r="R50" s="19">
        <v>1.78</v>
      </c>
      <c r="S50" s="19">
        <v>91</v>
      </c>
      <c r="T50" s="19">
        <v>161</v>
      </c>
      <c r="U50" s="19">
        <v>18.5</v>
      </c>
      <c r="V50" s="19">
        <v>146</v>
      </c>
      <c r="W50" s="19">
        <v>768</v>
      </c>
      <c r="X50" s="19">
        <v>1366</v>
      </c>
      <c r="Y50" s="18" t="s">
        <v>86</v>
      </c>
      <c r="Z50" s="69">
        <v>7168</v>
      </c>
      <c r="AA50" s="19">
        <v>1.0489999999999999</v>
      </c>
      <c r="AB50" s="21">
        <v>200</v>
      </c>
      <c r="AC50" s="19">
        <v>22</v>
      </c>
      <c r="AD50" s="19">
        <v>216.2</v>
      </c>
      <c r="AE50" s="19">
        <v>200</v>
      </c>
      <c r="AF50" s="19">
        <v>214.7</v>
      </c>
      <c r="AG50" s="8">
        <f>AF50/AD50</f>
        <v>0.99306197964847365</v>
      </c>
      <c r="AH50" s="19">
        <v>201.7</v>
      </c>
      <c r="AI50" s="85">
        <f>(AF50*V50)/1000000</f>
        <v>3.1346199999999998E-2</v>
      </c>
      <c r="AJ50" s="18" t="s">
        <v>78</v>
      </c>
      <c r="AK50" s="18" t="s">
        <v>214</v>
      </c>
      <c r="AL50" s="18" t="s">
        <v>115</v>
      </c>
      <c r="AM50" s="18"/>
      <c r="AN50" s="18" t="s">
        <v>81</v>
      </c>
      <c r="AO50" s="18"/>
      <c r="AP50" s="18" t="s">
        <v>81</v>
      </c>
      <c r="AQ50" s="18"/>
      <c r="AR50" s="19">
        <v>0</v>
      </c>
      <c r="AS50" s="18"/>
      <c r="AT50" s="72">
        <v>60</v>
      </c>
      <c r="AU50" s="19">
        <v>170</v>
      </c>
      <c r="AV50" s="19">
        <v>160</v>
      </c>
      <c r="AW50" s="18" t="s">
        <v>78</v>
      </c>
      <c r="AX50" s="18" t="s">
        <v>109</v>
      </c>
      <c r="AY50" s="18"/>
      <c r="AZ50" s="18"/>
      <c r="BA50" s="19">
        <v>0</v>
      </c>
      <c r="BB50" s="20" t="s">
        <v>81</v>
      </c>
      <c r="BC50" s="18" t="s">
        <v>81</v>
      </c>
      <c r="BD50" s="18"/>
      <c r="BE50" s="18" t="s">
        <v>84</v>
      </c>
      <c r="BF50" s="18"/>
      <c r="BG50" s="19">
        <v>1</v>
      </c>
      <c r="BH50" s="21">
        <v>0</v>
      </c>
      <c r="BI50" s="19">
        <v>0.41</v>
      </c>
      <c r="BJ50" s="18"/>
      <c r="BK50" s="19">
        <v>0.34</v>
      </c>
      <c r="BL50" s="18"/>
      <c r="BM50" s="18"/>
      <c r="BN50" s="19">
        <v>11.71</v>
      </c>
      <c r="BO50" s="21">
        <v>0.52</v>
      </c>
      <c r="BP50" s="20"/>
      <c r="BQ50" s="21">
        <v>0.47</v>
      </c>
      <c r="BR50" s="20"/>
      <c r="BS50" s="21">
        <v>0.4</v>
      </c>
      <c r="BT50" s="20"/>
      <c r="BU50" s="20"/>
      <c r="BV50" s="21">
        <v>11.87</v>
      </c>
      <c r="BW50" s="9">
        <f>IF(BA50=1,BN50-(Monitors!$B$17*Data!BZ50),Data!BN50)</f>
        <v>11.71</v>
      </c>
      <c r="BX50" s="32">
        <f>IF($AR50=1,$BW50-(Monitors!$C$17*BZ50),Data!$BW50)</f>
        <v>11.71</v>
      </c>
      <c r="BY50" s="32">
        <f>BX50-(AA50*Monitors!$C$13)</f>
        <v>9.6120000000000019</v>
      </c>
      <c r="BZ50" s="86">
        <f>(Monitors!$C$13*Data!AA50)+(Monitors!$C$6*TANH(Monitors!$C$7*(Data!V50+Monitors!$C$8)+Monitors!$C$9)+Monitors!$C$10)</f>
        <v>10.982502143559273</v>
      </c>
      <c r="CA50" s="9">
        <f>BN50-(Signage!$C$13*AI50)</f>
        <v>9.3590350000000004</v>
      </c>
      <c r="CB50" s="86">
        <f>(Signage!$C$13*Data!AI50)+(Signage!$C$6*TANH(Signage!$C$7*(Data!V50+Signage!$C$8)+Signage!$C$9)+Signage!$C$10)</f>
        <v>12.120306732601525</v>
      </c>
    </row>
    <row r="51" spans="1:80" s="4" customFormat="1" ht="12" customHeight="1">
      <c r="A51" s="83">
        <v>50</v>
      </c>
      <c r="B51" s="15" t="s">
        <v>2100</v>
      </c>
      <c r="C51" s="83" t="s">
        <v>981</v>
      </c>
      <c r="D51" s="16">
        <v>40676</v>
      </c>
      <c r="E51" s="18" t="s">
        <v>77</v>
      </c>
      <c r="F51" s="15" t="s">
        <v>70</v>
      </c>
      <c r="G51" s="17">
        <v>6</v>
      </c>
      <c r="H51" s="15" t="s">
        <v>72</v>
      </c>
      <c r="I51" s="15" t="s">
        <v>73</v>
      </c>
      <c r="J51" s="18" t="s">
        <v>73</v>
      </c>
      <c r="K51" s="18" t="s">
        <v>74</v>
      </c>
      <c r="L51" s="18" t="s">
        <v>71</v>
      </c>
      <c r="M51" s="18" t="s">
        <v>78</v>
      </c>
      <c r="N51" s="18" t="s">
        <v>78</v>
      </c>
      <c r="O51" s="18" t="s">
        <v>82</v>
      </c>
      <c r="P51" s="18" t="s">
        <v>71</v>
      </c>
      <c r="Q51" s="18" t="s">
        <v>78</v>
      </c>
      <c r="R51" s="19">
        <v>1.78</v>
      </c>
      <c r="S51" s="19">
        <v>9.1</v>
      </c>
      <c r="T51" s="19">
        <v>16.100000000000001</v>
      </c>
      <c r="U51" s="19">
        <v>18.5</v>
      </c>
      <c r="V51" s="19">
        <v>146.22999999999999</v>
      </c>
      <c r="W51" s="19">
        <v>768</v>
      </c>
      <c r="X51" s="19">
        <v>1366</v>
      </c>
      <c r="Y51" s="18" t="s">
        <v>86</v>
      </c>
      <c r="Z51" s="69">
        <v>7171</v>
      </c>
      <c r="AA51" s="19">
        <v>1.0489999999999999</v>
      </c>
      <c r="AB51" s="21">
        <v>242</v>
      </c>
      <c r="AC51" s="19">
        <v>12.5</v>
      </c>
      <c r="AD51" s="19">
        <v>242</v>
      </c>
      <c r="AE51" s="19">
        <v>242</v>
      </c>
      <c r="AF51" s="19">
        <v>215</v>
      </c>
      <c r="AG51" s="8">
        <f>AF51/AD51</f>
        <v>0.88842975206611574</v>
      </c>
      <c r="AH51" s="19">
        <v>200</v>
      </c>
      <c r="AI51" s="85">
        <f>(AF51*V51)/1000000</f>
        <v>3.1439449999999994E-2</v>
      </c>
      <c r="AJ51" s="18" t="s">
        <v>78</v>
      </c>
      <c r="AK51" s="18" t="s">
        <v>213</v>
      </c>
      <c r="AL51" s="18" t="s">
        <v>115</v>
      </c>
      <c r="AM51" s="18" t="s">
        <v>71</v>
      </c>
      <c r="AN51" s="18" t="s">
        <v>81</v>
      </c>
      <c r="AO51" s="18" t="s">
        <v>71</v>
      </c>
      <c r="AP51" s="18" t="s">
        <v>81</v>
      </c>
      <c r="AQ51" s="18" t="s">
        <v>71</v>
      </c>
      <c r="AR51" s="19">
        <v>0</v>
      </c>
      <c r="AS51" s="18"/>
      <c r="AT51" s="72">
        <v>60</v>
      </c>
      <c r="AU51" s="19">
        <v>170</v>
      </c>
      <c r="AV51" s="19">
        <v>160</v>
      </c>
      <c r="AW51" s="18" t="s">
        <v>77</v>
      </c>
      <c r="AX51" s="18" t="s">
        <v>98</v>
      </c>
      <c r="AY51" s="18" t="s">
        <v>71</v>
      </c>
      <c r="AZ51" s="18" t="s">
        <v>71</v>
      </c>
      <c r="BA51" s="19">
        <v>0</v>
      </c>
      <c r="BB51" s="20" t="s">
        <v>81</v>
      </c>
      <c r="BC51" s="18" t="s">
        <v>81</v>
      </c>
      <c r="BD51" s="18" t="s">
        <v>71</v>
      </c>
      <c r="BE51" s="18" t="s">
        <v>84</v>
      </c>
      <c r="BF51" s="18" t="s">
        <v>71</v>
      </c>
      <c r="BG51" s="18"/>
      <c r="BH51" s="21">
        <v>0</v>
      </c>
      <c r="BI51" s="19">
        <v>0.2</v>
      </c>
      <c r="BJ51" s="18"/>
      <c r="BK51" s="19">
        <v>0.15</v>
      </c>
      <c r="BL51" s="18"/>
      <c r="BM51" s="18"/>
      <c r="BN51" s="19">
        <v>10.3</v>
      </c>
      <c r="BO51" s="21">
        <v>0.5</v>
      </c>
      <c r="BP51" s="20"/>
      <c r="BQ51" s="21">
        <v>0.19</v>
      </c>
      <c r="BR51" s="20"/>
      <c r="BS51" s="21">
        <v>0.14000000000000001</v>
      </c>
      <c r="BT51" s="20"/>
      <c r="BU51" s="20"/>
      <c r="BV51" s="21">
        <v>10.32</v>
      </c>
      <c r="BW51" s="9">
        <f>IF(BA51=1,BN51-(Monitors!$B$17*Data!BZ51),Data!BN51)</f>
        <v>10.3</v>
      </c>
      <c r="BX51" s="32">
        <f>IF($AR51=1,$BW51-(Monitors!$C$17*BZ51),Data!$BW51)</f>
        <v>10.3</v>
      </c>
      <c r="BY51" s="32">
        <f>BX51-(AA51*Monitors!$C$13)</f>
        <v>8.2020000000000017</v>
      </c>
      <c r="BZ51" s="86">
        <f>(Monitors!$C$13*Data!AA51)+(Monitors!$C$6*TANH(Monitors!$C$7*(Data!V51+Monitors!$C$8)+Monitors!$C$9)+Monitors!$C$10)</f>
        <v>10.994263901982311</v>
      </c>
      <c r="CA51" s="9">
        <f>BN51-(Signage!$C$13*AI51)</f>
        <v>7.9420412500000008</v>
      </c>
      <c r="CB51" s="86">
        <f>(Signage!$C$13*Data!AI51)+(Signage!$C$6*TANH(Signage!$C$7*(Data!V51+Signage!$C$8)+Signage!$C$9)+Signage!$C$10)</f>
        <v>12.146120431764045</v>
      </c>
    </row>
    <row r="52" spans="1:80" s="4" customFormat="1" ht="12" customHeight="1">
      <c r="A52" s="82">
        <v>51</v>
      </c>
      <c r="B52" s="15" t="s">
        <v>2075</v>
      </c>
      <c r="C52" s="82" t="s">
        <v>982</v>
      </c>
      <c r="D52" s="16">
        <v>41671</v>
      </c>
      <c r="E52" s="18" t="s">
        <v>78</v>
      </c>
      <c r="F52" s="15" t="s">
        <v>70</v>
      </c>
      <c r="G52" s="17">
        <v>6</v>
      </c>
      <c r="H52" s="15" t="s">
        <v>72</v>
      </c>
      <c r="I52" s="15" t="s">
        <v>90</v>
      </c>
      <c r="J52" s="18"/>
      <c r="K52" s="18" t="s">
        <v>74</v>
      </c>
      <c r="L52" s="18"/>
      <c r="M52" s="18" t="s">
        <v>78</v>
      </c>
      <c r="N52" s="18" t="s">
        <v>78</v>
      </c>
      <c r="O52" s="18" t="s">
        <v>82</v>
      </c>
      <c r="P52" s="18"/>
      <c r="Q52" s="18" t="s">
        <v>78</v>
      </c>
      <c r="R52" s="19">
        <v>1.78</v>
      </c>
      <c r="S52" s="19">
        <v>9.1</v>
      </c>
      <c r="T52" s="19">
        <v>16.100000000000001</v>
      </c>
      <c r="U52" s="19">
        <v>18.5</v>
      </c>
      <c r="V52" s="19">
        <v>146.35</v>
      </c>
      <c r="W52" s="19">
        <v>768</v>
      </c>
      <c r="X52" s="19">
        <v>1366</v>
      </c>
      <c r="Y52" s="18" t="s">
        <v>86</v>
      </c>
      <c r="Z52" s="69">
        <v>7168</v>
      </c>
      <c r="AA52" s="19">
        <v>1.0489999999999999</v>
      </c>
      <c r="AB52" s="21">
        <v>200</v>
      </c>
      <c r="AC52" s="19">
        <v>0.2</v>
      </c>
      <c r="AD52" s="19">
        <v>251.9</v>
      </c>
      <c r="AE52" s="19">
        <v>200</v>
      </c>
      <c r="AF52" s="19">
        <v>216.2</v>
      </c>
      <c r="AG52" s="8">
        <f>AF52/AD52</f>
        <v>0.85827709408495423</v>
      </c>
      <c r="AH52" s="19">
        <v>200.5</v>
      </c>
      <c r="AI52" s="85">
        <f>(AF52*V52)/1000000</f>
        <v>3.1640869999999995E-2</v>
      </c>
      <c r="AJ52" s="18" t="s">
        <v>78</v>
      </c>
      <c r="AK52" s="18" t="s">
        <v>184</v>
      </c>
      <c r="AL52" s="18" t="s">
        <v>79</v>
      </c>
      <c r="AM52" s="18"/>
      <c r="AN52" s="18" t="s">
        <v>81</v>
      </c>
      <c r="AO52" s="18"/>
      <c r="AP52" s="18" t="s">
        <v>81</v>
      </c>
      <c r="AQ52" s="18"/>
      <c r="AR52" s="19">
        <v>0</v>
      </c>
      <c r="AS52" s="18"/>
      <c r="AT52" s="72">
        <v>60</v>
      </c>
      <c r="AU52" s="19">
        <v>170</v>
      </c>
      <c r="AV52" s="19">
        <v>160</v>
      </c>
      <c r="AW52" s="18" t="s">
        <v>77</v>
      </c>
      <c r="AX52" s="18" t="s">
        <v>466</v>
      </c>
      <c r="AY52" s="18"/>
      <c r="AZ52" s="18"/>
      <c r="BA52" s="19">
        <v>0</v>
      </c>
      <c r="BB52" s="20" t="s">
        <v>81</v>
      </c>
      <c r="BC52" s="18" t="s">
        <v>81</v>
      </c>
      <c r="BD52" s="18"/>
      <c r="BE52" s="18" t="s">
        <v>84</v>
      </c>
      <c r="BF52" s="18"/>
      <c r="BG52" s="18"/>
      <c r="BH52" s="21">
        <v>0</v>
      </c>
      <c r="BI52" s="19">
        <v>0.17</v>
      </c>
      <c r="BJ52" s="18"/>
      <c r="BK52" s="19">
        <v>0.14000000000000001</v>
      </c>
      <c r="BL52" s="18"/>
      <c r="BM52" s="18"/>
      <c r="BN52" s="19">
        <v>12.27</v>
      </c>
      <c r="BO52" s="21">
        <v>0.56000000000000005</v>
      </c>
      <c r="BP52" s="20"/>
      <c r="BQ52" s="21">
        <v>0.22</v>
      </c>
      <c r="BR52" s="20"/>
      <c r="BS52" s="21">
        <v>0.18</v>
      </c>
      <c r="BT52" s="20"/>
      <c r="BU52" s="20"/>
      <c r="BV52" s="21">
        <v>12.16</v>
      </c>
      <c r="BW52" s="9">
        <f>IF(BA52=1,BN52-(Monitors!$B$17*Data!BZ52),Data!BN52)</f>
        <v>12.27</v>
      </c>
      <c r="BX52" s="32">
        <f>IF($AR52=1,$BW52-(Monitors!$C$17*BZ52),Data!$BW52)</f>
        <v>12.27</v>
      </c>
      <c r="BY52" s="32">
        <f>BX52-(AA52*Monitors!$C$13)</f>
        <v>10.172000000000001</v>
      </c>
      <c r="BZ52" s="86">
        <f>(Monitors!$C$13*Data!AA52)+(Monitors!$C$6*TANH(Monitors!$C$7*(Data!V52+Monitors!$C$8)+Monitors!$C$9)+Monitors!$C$10)</f>
        <v>11.00039615505414</v>
      </c>
      <c r="CA52" s="9">
        <f>BN52-(Signage!$C$13*AI52)</f>
        <v>9.8969347499999998</v>
      </c>
      <c r="CB52" s="86">
        <f>(Signage!$C$13*Data!AI52)+(Signage!$C$6*TANH(Signage!$C$7*(Data!V52+Signage!$C$8)+Signage!$C$9)+Signage!$C$10)</f>
        <v>12.171045877036896</v>
      </c>
    </row>
    <row r="53" spans="1:80" s="4" customFormat="1" ht="12" customHeight="1">
      <c r="A53" s="83">
        <v>52</v>
      </c>
      <c r="B53" s="15" t="s">
        <v>2088</v>
      </c>
      <c r="C53" s="83" t="s">
        <v>983</v>
      </c>
      <c r="D53" s="16">
        <v>41426</v>
      </c>
      <c r="E53" s="18" t="s">
        <v>77</v>
      </c>
      <c r="F53" s="15" t="s">
        <v>70</v>
      </c>
      <c r="G53" s="17">
        <v>6</v>
      </c>
      <c r="H53" s="15" t="s">
        <v>72</v>
      </c>
      <c r="I53" s="15" t="s">
        <v>90</v>
      </c>
      <c r="J53" s="18"/>
      <c r="K53" s="18" t="s">
        <v>74</v>
      </c>
      <c r="L53" s="18"/>
      <c r="M53" s="18" t="s">
        <v>78</v>
      </c>
      <c r="N53" s="18" t="s">
        <v>78</v>
      </c>
      <c r="O53" s="18" t="s">
        <v>82</v>
      </c>
      <c r="P53" s="18"/>
      <c r="Q53" s="18" t="s">
        <v>78</v>
      </c>
      <c r="R53" s="19">
        <v>1.78</v>
      </c>
      <c r="S53" s="19">
        <v>9.1</v>
      </c>
      <c r="T53" s="19">
        <v>16.100000000000001</v>
      </c>
      <c r="U53" s="19">
        <v>18.5</v>
      </c>
      <c r="V53" s="19">
        <v>146.30000000000001</v>
      </c>
      <c r="W53" s="19">
        <v>768</v>
      </c>
      <c r="X53" s="19">
        <v>1366</v>
      </c>
      <c r="Y53" s="18" t="s">
        <v>86</v>
      </c>
      <c r="Z53" s="69">
        <v>7168</v>
      </c>
      <c r="AA53" s="19">
        <v>1.0489999999999999</v>
      </c>
      <c r="AB53" s="21">
        <v>250</v>
      </c>
      <c r="AC53" s="19">
        <v>23.1</v>
      </c>
      <c r="AD53" s="19">
        <v>220.3</v>
      </c>
      <c r="AE53" s="19">
        <v>250</v>
      </c>
      <c r="AF53" s="19">
        <v>218.8</v>
      </c>
      <c r="AG53" s="8">
        <f>AF53/AD53</f>
        <v>0.99319110304130731</v>
      </c>
      <c r="AH53" s="19">
        <v>200.3</v>
      </c>
      <c r="AI53" s="85">
        <f>(AF53*V53)/1000000</f>
        <v>3.2010440000000008E-2</v>
      </c>
      <c r="AJ53" s="18" t="s">
        <v>78</v>
      </c>
      <c r="AK53" s="18" t="s">
        <v>214</v>
      </c>
      <c r="AL53" s="18" t="s">
        <v>127</v>
      </c>
      <c r="AM53" s="18"/>
      <c r="AN53" s="18" t="s">
        <v>81</v>
      </c>
      <c r="AO53" s="18"/>
      <c r="AP53" s="18" t="s">
        <v>81</v>
      </c>
      <c r="AQ53" s="18"/>
      <c r="AR53" s="19">
        <v>0</v>
      </c>
      <c r="AS53" s="18"/>
      <c r="AT53" s="72">
        <v>60</v>
      </c>
      <c r="AU53" s="19">
        <v>170</v>
      </c>
      <c r="AV53" s="19">
        <v>160</v>
      </c>
      <c r="AW53" s="18" t="s">
        <v>78</v>
      </c>
      <c r="AX53" s="18" t="s">
        <v>109</v>
      </c>
      <c r="AY53" s="18"/>
      <c r="AZ53" s="18"/>
      <c r="BA53" s="19">
        <v>0</v>
      </c>
      <c r="BB53" s="20" t="s">
        <v>81</v>
      </c>
      <c r="BC53" s="18" t="s">
        <v>81</v>
      </c>
      <c r="BD53" s="18"/>
      <c r="BE53" s="18" t="s">
        <v>84</v>
      </c>
      <c r="BF53" s="18"/>
      <c r="BG53" s="19">
        <v>5</v>
      </c>
      <c r="BH53" s="21">
        <v>0</v>
      </c>
      <c r="BI53" s="19">
        <v>0.3</v>
      </c>
      <c r="BJ53" s="18"/>
      <c r="BK53" s="19">
        <v>0.25</v>
      </c>
      <c r="BL53" s="18"/>
      <c r="BM53" s="18"/>
      <c r="BN53" s="19">
        <v>12.48</v>
      </c>
      <c r="BO53" s="21">
        <v>0.48</v>
      </c>
      <c r="BP53" s="20"/>
      <c r="BQ53" s="21">
        <v>0.3</v>
      </c>
      <c r="BR53" s="20"/>
      <c r="BS53" s="21">
        <v>0.26</v>
      </c>
      <c r="BT53" s="20"/>
      <c r="BU53" s="20"/>
      <c r="BV53" s="21">
        <v>12.69</v>
      </c>
      <c r="BW53" s="9">
        <f>IF(BA53=1,BN53-(Monitors!$B$17*Data!BZ53),Data!BN53)</f>
        <v>12.48</v>
      </c>
      <c r="BX53" s="32">
        <f>IF($AR53=1,$BW53-(Monitors!$C$17*BZ53),Data!$BW53)</f>
        <v>12.48</v>
      </c>
      <c r="BY53" s="32">
        <f>BX53-(AA53*Monitors!$C$13)</f>
        <v>10.382000000000001</v>
      </c>
      <c r="BZ53" s="86">
        <f>(Monitors!$C$13*Data!AA53)+(Monitors!$C$6*TANH(Monitors!$C$7*(Data!V53+Monitors!$C$8)+Monitors!$C$9)+Monitors!$C$10)</f>
        <v>10.997841409388489</v>
      </c>
      <c r="CA53" s="9">
        <f>BN53-(Signage!$C$13*AI53)</f>
        <v>10.079217</v>
      </c>
      <c r="CB53" s="86">
        <f>(Signage!$C$13*Data!AI53)+(Signage!$C$6*TANH(Signage!$C$7*(Data!V53+Signage!$C$8)+Signage!$C$9)+Signage!$C$10)</f>
        <v>12.194672413088167</v>
      </c>
    </row>
    <row r="54" spans="1:80" s="4" customFormat="1" ht="12" customHeight="1">
      <c r="A54" s="82">
        <v>53</v>
      </c>
      <c r="B54" s="15" t="s">
        <v>2056</v>
      </c>
      <c r="C54" s="82" t="s">
        <v>984</v>
      </c>
      <c r="D54" s="16">
        <v>40758</v>
      </c>
      <c r="E54" s="18" t="s">
        <v>78</v>
      </c>
      <c r="F54" s="15" t="s">
        <v>70</v>
      </c>
      <c r="G54" s="17">
        <v>6</v>
      </c>
      <c r="H54" s="15" t="s">
        <v>72</v>
      </c>
      <c r="I54" s="15" t="s">
        <v>73</v>
      </c>
      <c r="J54" s="18" t="s">
        <v>73</v>
      </c>
      <c r="K54" s="18" t="s">
        <v>74</v>
      </c>
      <c r="L54" s="18" t="s">
        <v>71</v>
      </c>
      <c r="M54" s="18" t="s">
        <v>78</v>
      </c>
      <c r="N54" s="18" t="s">
        <v>78</v>
      </c>
      <c r="O54" s="18" t="s">
        <v>82</v>
      </c>
      <c r="P54" s="18" t="s">
        <v>71</v>
      </c>
      <c r="Q54" s="18" t="s">
        <v>78</v>
      </c>
      <c r="R54" s="19">
        <v>1.78</v>
      </c>
      <c r="S54" s="19">
        <v>9.1</v>
      </c>
      <c r="T54" s="19">
        <v>16.100000000000001</v>
      </c>
      <c r="U54" s="19">
        <v>18.5</v>
      </c>
      <c r="V54" s="19">
        <v>146.30000000000001</v>
      </c>
      <c r="W54" s="19">
        <v>768</v>
      </c>
      <c r="X54" s="19">
        <v>1366</v>
      </c>
      <c r="Y54" s="18" t="s">
        <v>86</v>
      </c>
      <c r="Z54" s="69">
        <v>7171</v>
      </c>
      <c r="AA54" s="19">
        <v>1.0489999999999999</v>
      </c>
      <c r="AB54" s="21">
        <v>248</v>
      </c>
      <c r="AC54" s="19">
        <v>5.2</v>
      </c>
      <c r="AD54" s="19">
        <v>248</v>
      </c>
      <c r="AE54" s="19">
        <v>248</v>
      </c>
      <c r="AF54" s="19">
        <v>220</v>
      </c>
      <c r="AG54" s="8">
        <f>AF54/AD54</f>
        <v>0.88709677419354838</v>
      </c>
      <c r="AH54" s="19">
        <v>200</v>
      </c>
      <c r="AI54" s="85">
        <f>(AF54*V54)/1000000</f>
        <v>3.2186000000000006E-2</v>
      </c>
      <c r="AJ54" s="18" t="s">
        <v>78</v>
      </c>
      <c r="AK54" s="18" t="s">
        <v>213</v>
      </c>
      <c r="AL54" s="18" t="s">
        <v>115</v>
      </c>
      <c r="AM54" s="18" t="s">
        <v>81</v>
      </c>
      <c r="AN54" s="18" t="s">
        <v>81</v>
      </c>
      <c r="AO54" s="18" t="s">
        <v>81</v>
      </c>
      <c r="AP54" s="18" t="s">
        <v>94</v>
      </c>
      <c r="AQ54" s="18" t="s">
        <v>81</v>
      </c>
      <c r="AR54" s="19">
        <v>0</v>
      </c>
      <c r="AS54" s="18"/>
      <c r="AT54" s="72">
        <v>60</v>
      </c>
      <c r="AU54" s="19">
        <v>170</v>
      </c>
      <c r="AV54" s="19">
        <v>160</v>
      </c>
      <c r="AW54" s="18" t="s">
        <v>77</v>
      </c>
      <c r="AX54" s="18" t="s">
        <v>98</v>
      </c>
      <c r="AY54" s="18" t="s">
        <v>71</v>
      </c>
      <c r="AZ54" s="18" t="s">
        <v>71</v>
      </c>
      <c r="BA54" s="19">
        <v>0</v>
      </c>
      <c r="BB54" s="20" t="s">
        <v>81</v>
      </c>
      <c r="BC54" s="18" t="s">
        <v>81</v>
      </c>
      <c r="BD54" s="18" t="s">
        <v>71</v>
      </c>
      <c r="BE54" s="18" t="s">
        <v>84</v>
      </c>
      <c r="BF54" s="18" t="s">
        <v>81</v>
      </c>
      <c r="BG54" s="18"/>
      <c r="BH54" s="21">
        <v>0</v>
      </c>
      <c r="BI54" s="19">
        <v>0.13</v>
      </c>
      <c r="BJ54" s="18"/>
      <c r="BK54" s="19">
        <v>0.1</v>
      </c>
      <c r="BL54" s="18"/>
      <c r="BM54" s="18"/>
      <c r="BN54" s="19">
        <v>12.74</v>
      </c>
      <c r="BO54" s="21">
        <v>0.5</v>
      </c>
      <c r="BP54" s="20"/>
      <c r="BQ54" s="21">
        <v>0.2</v>
      </c>
      <c r="BR54" s="20"/>
      <c r="BS54" s="21">
        <v>0.14000000000000001</v>
      </c>
      <c r="BT54" s="20"/>
      <c r="BU54" s="20"/>
      <c r="BV54" s="21">
        <v>12.78</v>
      </c>
      <c r="BW54" s="9">
        <f>IF(BA54=1,BN54-(Monitors!$B$17*Data!BZ54),Data!BN54)</f>
        <v>12.74</v>
      </c>
      <c r="BX54" s="32">
        <f>IF($AR54=1,$BW54-(Monitors!$C$17*BZ54),Data!$BW54)</f>
        <v>12.74</v>
      </c>
      <c r="BY54" s="32">
        <f>BX54-(AA54*Monitors!$C$13)</f>
        <v>10.641999999999999</v>
      </c>
      <c r="BZ54" s="86">
        <f>(Monitors!$C$13*Data!AA54)+(Monitors!$C$6*TANH(Monitors!$C$7*(Data!V54+Monitors!$C$8)+Monitors!$C$9)+Monitors!$C$10)</f>
        <v>10.997841409388489</v>
      </c>
      <c r="CA54" s="9">
        <f>BN54-(Signage!$C$13*AI54)</f>
        <v>10.32605</v>
      </c>
      <c r="CB54" s="86">
        <f>(Signage!$C$13*Data!AI54)+(Signage!$C$6*TANH(Signage!$C$7*(Data!V54+Signage!$C$8)+Signage!$C$9)+Signage!$C$10)</f>
        <v>12.207839413088166</v>
      </c>
    </row>
    <row r="55" spans="1:80" s="4" customFormat="1" ht="12" customHeight="1">
      <c r="A55" s="83">
        <v>54</v>
      </c>
      <c r="B55" s="15" t="s">
        <v>2058</v>
      </c>
      <c r="C55" s="83" t="s">
        <v>985</v>
      </c>
      <c r="D55" s="16">
        <v>41307</v>
      </c>
      <c r="E55" s="18" t="s">
        <v>77</v>
      </c>
      <c r="F55" s="15" t="s">
        <v>70</v>
      </c>
      <c r="G55" s="17">
        <v>6</v>
      </c>
      <c r="H55" s="15" t="s">
        <v>72</v>
      </c>
      <c r="I55" s="15" t="s">
        <v>73</v>
      </c>
      <c r="J55" s="18" t="s">
        <v>73</v>
      </c>
      <c r="K55" s="18" t="s">
        <v>74</v>
      </c>
      <c r="L55" s="18" t="s">
        <v>71</v>
      </c>
      <c r="M55" s="18" t="s">
        <v>78</v>
      </c>
      <c r="N55" s="18" t="s">
        <v>78</v>
      </c>
      <c r="O55" s="18" t="s">
        <v>82</v>
      </c>
      <c r="P55" s="18" t="s">
        <v>71</v>
      </c>
      <c r="Q55" s="18" t="s">
        <v>78</v>
      </c>
      <c r="R55" s="19">
        <v>1.78</v>
      </c>
      <c r="S55" s="19">
        <v>7.6</v>
      </c>
      <c r="T55" s="19">
        <v>13.6</v>
      </c>
      <c r="U55" s="19">
        <v>15.6</v>
      </c>
      <c r="V55" s="19">
        <v>103.36</v>
      </c>
      <c r="W55" s="19">
        <v>768</v>
      </c>
      <c r="X55" s="19">
        <v>1366</v>
      </c>
      <c r="Y55" s="18" t="s">
        <v>86</v>
      </c>
      <c r="Z55" s="69">
        <v>10149</v>
      </c>
      <c r="AA55" s="19">
        <v>1.0489999999999999</v>
      </c>
      <c r="AB55" s="21">
        <v>240</v>
      </c>
      <c r="AC55" s="19">
        <v>16.100000000000001</v>
      </c>
      <c r="AD55" s="19">
        <v>236</v>
      </c>
      <c r="AE55" s="19">
        <v>240</v>
      </c>
      <c r="AF55" s="19">
        <v>222</v>
      </c>
      <c r="AG55" s="8">
        <f>AF55/AD55</f>
        <v>0.94067796610169496</v>
      </c>
      <c r="AH55" s="19">
        <v>200</v>
      </c>
      <c r="AI55" s="85">
        <f>(AF55*V55)/1000000</f>
        <v>2.2945919999999998E-2</v>
      </c>
      <c r="AJ55" s="18" t="s">
        <v>78</v>
      </c>
      <c r="AK55" s="18" t="s">
        <v>99</v>
      </c>
      <c r="AL55" s="18" t="s">
        <v>79</v>
      </c>
      <c r="AM55" s="18" t="s">
        <v>71</v>
      </c>
      <c r="AN55" s="18" t="s">
        <v>81</v>
      </c>
      <c r="AO55" s="18" t="s">
        <v>71</v>
      </c>
      <c r="AP55" s="18" t="s">
        <v>81</v>
      </c>
      <c r="AQ55" s="18" t="s">
        <v>71</v>
      </c>
      <c r="AR55" s="19">
        <v>0</v>
      </c>
      <c r="AS55" s="18"/>
      <c r="AT55" s="72">
        <v>60</v>
      </c>
      <c r="AU55" s="19">
        <v>170</v>
      </c>
      <c r="AV55" s="19">
        <v>160</v>
      </c>
      <c r="AW55" s="18" t="s">
        <v>77</v>
      </c>
      <c r="AX55" s="18" t="s">
        <v>98</v>
      </c>
      <c r="AY55" s="18"/>
      <c r="AZ55" s="18"/>
      <c r="BA55" s="19">
        <v>0</v>
      </c>
      <c r="BB55" s="20" t="s">
        <v>81</v>
      </c>
      <c r="BC55" s="18" t="s">
        <v>81</v>
      </c>
      <c r="BD55" s="18" t="s">
        <v>71</v>
      </c>
      <c r="BE55" s="18" t="s">
        <v>84</v>
      </c>
      <c r="BF55" s="18" t="s">
        <v>71</v>
      </c>
      <c r="BG55" s="18"/>
      <c r="BH55" s="21">
        <v>0</v>
      </c>
      <c r="BI55" s="19">
        <v>0.4</v>
      </c>
      <c r="BJ55" s="18"/>
      <c r="BK55" s="19">
        <v>0.3</v>
      </c>
      <c r="BL55" s="18"/>
      <c r="BM55" s="18"/>
      <c r="BN55" s="19">
        <v>6.3</v>
      </c>
      <c r="BO55" s="21">
        <v>0.4</v>
      </c>
      <c r="BP55" s="20"/>
      <c r="BQ55" s="21">
        <v>0.4</v>
      </c>
      <c r="BR55" s="20"/>
      <c r="BS55" s="21">
        <v>0.3</v>
      </c>
      <c r="BT55" s="20"/>
      <c r="BU55" s="20"/>
      <c r="BV55" s="21">
        <v>6.4</v>
      </c>
      <c r="BW55" s="9">
        <f>IF(BA55=1,BN55-(Monitors!$B$17*Data!BZ55),Data!BN55)</f>
        <v>6.3</v>
      </c>
      <c r="BX55" s="32">
        <f>IF($AR55=1,$BW55-(Monitors!$C$17*BZ55),Data!$BW55)</f>
        <v>6.3</v>
      </c>
      <c r="BY55" s="32">
        <f>BX55-(AA55*Monitors!$C$13)</f>
        <v>4.202</v>
      </c>
      <c r="BZ55" s="86">
        <f>(Monitors!$C$13*Data!AA55)+(Monitors!$C$6*TANH(Monitors!$C$7*(Data!V55+Monitors!$C$8)+Monitors!$C$9)+Monitors!$C$10)</f>
        <v>8.6216710651730359</v>
      </c>
      <c r="CA55" s="9">
        <f>BN55-(Signage!$C$13*AI55)</f>
        <v>4.5790559999999996</v>
      </c>
      <c r="CB55" s="86">
        <f>(Signage!$C$13*Data!AI55)+(Signage!$C$6*TANH(Signage!$C$7*(Data!V55+Signage!$C$8)+Signage!$C$9)+Signage!$C$10)</f>
        <v>7.9964629631678186</v>
      </c>
    </row>
    <row r="56" spans="1:80" s="4" customFormat="1" ht="12" customHeight="1">
      <c r="A56" s="82">
        <v>55</v>
      </c>
      <c r="B56" s="15" t="s">
        <v>2052</v>
      </c>
      <c r="C56" s="82" t="s">
        <v>986</v>
      </c>
      <c r="D56" s="16">
        <v>41343</v>
      </c>
      <c r="E56" s="18" t="s">
        <v>77</v>
      </c>
      <c r="F56" s="15" t="s">
        <v>70</v>
      </c>
      <c r="G56" s="17">
        <v>6</v>
      </c>
      <c r="H56" s="15" t="s">
        <v>72</v>
      </c>
      <c r="I56" s="15" t="s">
        <v>73</v>
      </c>
      <c r="J56" s="18" t="s">
        <v>73</v>
      </c>
      <c r="K56" s="18" t="s">
        <v>74</v>
      </c>
      <c r="L56" s="18" t="s">
        <v>71</v>
      </c>
      <c r="M56" s="18" t="s">
        <v>78</v>
      </c>
      <c r="N56" s="18" t="s">
        <v>78</v>
      </c>
      <c r="O56" s="18" t="s">
        <v>82</v>
      </c>
      <c r="P56" s="18" t="s">
        <v>71</v>
      </c>
      <c r="Q56" s="18" t="s">
        <v>78</v>
      </c>
      <c r="R56" s="19">
        <v>1.78</v>
      </c>
      <c r="S56" s="19">
        <v>9.1</v>
      </c>
      <c r="T56" s="19">
        <v>16.100000000000001</v>
      </c>
      <c r="U56" s="19">
        <v>18.5</v>
      </c>
      <c r="V56" s="19">
        <v>146.51</v>
      </c>
      <c r="W56" s="19">
        <v>768</v>
      </c>
      <c r="X56" s="19">
        <v>1366</v>
      </c>
      <c r="Y56" s="18" t="s">
        <v>86</v>
      </c>
      <c r="Z56" s="69">
        <v>7161</v>
      </c>
      <c r="AA56" s="19">
        <v>1.0489999999999999</v>
      </c>
      <c r="AB56" s="21">
        <v>280</v>
      </c>
      <c r="AC56" s="19">
        <v>42</v>
      </c>
      <c r="AD56" s="19">
        <v>279</v>
      </c>
      <c r="AE56" s="19">
        <v>280</v>
      </c>
      <c r="AF56" s="19">
        <v>232</v>
      </c>
      <c r="AG56" s="8">
        <f>AF56/AD56</f>
        <v>0.8315412186379928</v>
      </c>
      <c r="AH56" s="19">
        <v>200</v>
      </c>
      <c r="AI56" s="85">
        <f>(AF56*V56)/1000000</f>
        <v>3.3990319999999997E-2</v>
      </c>
      <c r="AJ56" s="18" t="s">
        <v>78</v>
      </c>
      <c r="AK56" s="18" t="s">
        <v>212</v>
      </c>
      <c r="AL56" s="18" t="s">
        <v>79</v>
      </c>
      <c r="AM56" s="18" t="s">
        <v>81</v>
      </c>
      <c r="AN56" s="18" t="s">
        <v>81</v>
      </c>
      <c r="AO56" s="18" t="s">
        <v>81</v>
      </c>
      <c r="AP56" s="18" t="s">
        <v>81</v>
      </c>
      <c r="AQ56" s="18" t="s">
        <v>81</v>
      </c>
      <c r="AR56" s="19">
        <v>0</v>
      </c>
      <c r="AS56" s="18"/>
      <c r="AT56" s="72">
        <v>60</v>
      </c>
      <c r="AU56" s="19">
        <v>170</v>
      </c>
      <c r="AV56" s="19">
        <v>160</v>
      </c>
      <c r="AW56" s="18" t="s">
        <v>77</v>
      </c>
      <c r="AX56" s="18" t="s">
        <v>98</v>
      </c>
      <c r="AY56" s="18" t="s">
        <v>71</v>
      </c>
      <c r="AZ56" s="18" t="s">
        <v>71</v>
      </c>
      <c r="BA56" s="19">
        <v>0</v>
      </c>
      <c r="BB56" s="20" t="s">
        <v>81</v>
      </c>
      <c r="BC56" s="18" t="s">
        <v>81</v>
      </c>
      <c r="BD56" s="18" t="s">
        <v>71</v>
      </c>
      <c r="BE56" s="18" t="s">
        <v>84</v>
      </c>
      <c r="BF56" s="18" t="s">
        <v>81</v>
      </c>
      <c r="BG56" s="18"/>
      <c r="BH56" s="21">
        <v>0</v>
      </c>
      <c r="BI56" s="19">
        <v>0.3</v>
      </c>
      <c r="BJ56" s="18"/>
      <c r="BK56" s="19">
        <v>0.2</v>
      </c>
      <c r="BL56" s="18"/>
      <c r="BM56" s="18"/>
      <c r="BN56" s="19">
        <v>13.22</v>
      </c>
      <c r="BO56" s="21">
        <v>0.5</v>
      </c>
      <c r="BP56" s="20"/>
      <c r="BQ56" s="21">
        <v>0.3</v>
      </c>
      <c r="BR56" s="20"/>
      <c r="BS56" s="21">
        <v>0.2</v>
      </c>
      <c r="BT56" s="20"/>
      <c r="BU56" s="20"/>
      <c r="BV56" s="21">
        <v>13.24</v>
      </c>
      <c r="BW56" s="9">
        <f>IF(BA56=1,BN56-(Monitors!$B$17*Data!BZ56),Data!BN56)</f>
        <v>13.22</v>
      </c>
      <c r="BX56" s="32">
        <f>IF($AR56=1,$BW56-(Monitors!$C$17*BZ56),Data!$BW56)</f>
        <v>13.22</v>
      </c>
      <c r="BY56" s="32">
        <f>BX56-(AA56*Monitors!$C$13)</f>
        <v>11.122</v>
      </c>
      <c r="BZ56" s="86">
        <f>(Monitors!$C$13*Data!AA56)+(Monitors!$C$6*TANH(Monitors!$C$7*(Data!V56+Monitors!$C$8)+Monitors!$C$9)+Monitors!$C$10)</f>
        <v>11.008567886669894</v>
      </c>
      <c r="CA56" s="9">
        <f>BN56-(Signage!$C$13*AI56)</f>
        <v>10.670726000000002</v>
      </c>
      <c r="CB56" s="86">
        <f>(Signage!$C$13*Data!AI56)+(Signage!$C$6*TANH(Signage!$C$7*(Data!V56+Signage!$C$8)+Signage!$C$9)+Signage!$C$10)</f>
        <v>12.360346384234283</v>
      </c>
    </row>
    <row r="57" spans="1:80" s="4" customFormat="1" ht="12" customHeight="1">
      <c r="A57" s="83">
        <v>56</v>
      </c>
      <c r="B57" s="15" t="s">
        <v>2100</v>
      </c>
      <c r="C57" s="83" t="s">
        <v>987</v>
      </c>
      <c r="D57" s="16">
        <v>41059</v>
      </c>
      <c r="E57" s="18" t="s">
        <v>78</v>
      </c>
      <c r="F57" s="15" t="s">
        <v>70</v>
      </c>
      <c r="G57" s="17">
        <v>6</v>
      </c>
      <c r="H57" s="15" t="s">
        <v>72</v>
      </c>
      <c r="I57" s="15" t="s">
        <v>73</v>
      </c>
      <c r="J57" s="18" t="s">
        <v>73</v>
      </c>
      <c r="K57" s="18" t="s">
        <v>74</v>
      </c>
      <c r="L57" s="18"/>
      <c r="M57" s="18" t="s">
        <v>78</v>
      </c>
      <c r="N57" s="18" t="s">
        <v>77</v>
      </c>
      <c r="O57" s="18" t="s">
        <v>82</v>
      </c>
      <c r="P57" s="18"/>
      <c r="Q57" s="18" t="s">
        <v>78</v>
      </c>
      <c r="R57" s="19">
        <v>1.78</v>
      </c>
      <c r="S57" s="19">
        <v>91</v>
      </c>
      <c r="T57" s="19">
        <v>161</v>
      </c>
      <c r="U57" s="19">
        <v>19</v>
      </c>
      <c r="V57" s="19">
        <v>146</v>
      </c>
      <c r="W57" s="19">
        <v>768</v>
      </c>
      <c r="X57" s="19">
        <v>1366</v>
      </c>
      <c r="Y57" s="18" t="s">
        <v>86</v>
      </c>
      <c r="Z57" s="69">
        <v>7168</v>
      </c>
      <c r="AA57" s="19">
        <v>1.0489999999999999</v>
      </c>
      <c r="AB57" s="21">
        <v>300</v>
      </c>
      <c r="AC57" s="19">
        <v>26.9</v>
      </c>
      <c r="AD57" s="19">
        <v>256.5</v>
      </c>
      <c r="AE57" s="19">
        <v>300</v>
      </c>
      <c r="AF57" s="19">
        <v>234.9</v>
      </c>
      <c r="AG57" s="8">
        <f>AF57/AD57</f>
        <v>0.9157894736842106</v>
      </c>
      <c r="AH57" s="19">
        <v>200.5</v>
      </c>
      <c r="AI57" s="85">
        <f>(AF57*V57)/1000000</f>
        <v>3.4295400000000004E-2</v>
      </c>
      <c r="AJ57" s="18" t="s">
        <v>78</v>
      </c>
      <c r="AK57" s="18" t="s">
        <v>214</v>
      </c>
      <c r="AL57" s="18" t="s">
        <v>115</v>
      </c>
      <c r="AM57" s="18"/>
      <c r="AN57" s="18" t="s">
        <v>81</v>
      </c>
      <c r="AO57" s="18"/>
      <c r="AP57" s="18" t="s">
        <v>81</v>
      </c>
      <c r="AQ57" s="18"/>
      <c r="AR57" s="19">
        <v>0</v>
      </c>
      <c r="AS57" s="18"/>
      <c r="AT57" s="72">
        <v>60</v>
      </c>
      <c r="AU57" s="19">
        <v>170</v>
      </c>
      <c r="AV57" s="19">
        <v>160</v>
      </c>
      <c r="AW57" s="18" t="s">
        <v>78</v>
      </c>
      <c r="AX57" s="18" t="s">
        <v>109</v>
      </c>
      <c r="AY57" s="18"/>
      <c r="AZ57" s="18"/>
      <c r="BA57" s="19">
        <v>0</v>
      </c>
      <c r="BB57" s="20" t="s">
        <v>81</v>
      </c>
      <c r="BC57" s="18" t="s">
        <v>81</v>
      </c>
      <c r="BD57" s="18"/>
      <c r="BE57" s="18" t="s">
        <v>84</v>
      </c>
      <c r="BF57" s="18"/>
      <c r="BG57" s="19">
        <v>1</v>
      </c>
      <c r="BH57" s="21">
        <v>0</v>
      </c>
      <c r="BI57" s="19">
        <v>0.27</v>
      </c>
      <c r="BJ57" s="18"/>
      <c r="BK57" s="19">
        <v>0.14000000000000001</v>
      </c>
      <c r="BL57" s="18"/>
      <c r="BM57" s="18"/>
      <c r="BN57" s="19">
        <v>9.6300000000000008</v>
      </c>
      <c r="BO57" s="21">
        <v>0.46</v>
      </c>
      <c r="BP57" s="20"/>
      <c r="BQ57" s="21">
        <v>0.3</v>
      </c>
      <c r="BR57" s="20"/>
      <c r="BS57" s="21">
        <v>0.17</v>
      </c>
      <c r="BT57" s="20"/>
      <c r="BU57" s="20"/>
      <c r="BV57" s="21">
        <v>9.58</v>
      </c>
      <c r="BW57" s="9">
        <f>IF(BA57=1,BN57-(Monitors!$B$17*Data!BZ57),Data!BN57)</f>
        <v>9.6300000000000008</v>
      </c>
      <c r="BX57" s="32">
        <f>IF($AR57=1,$BW57-(Monitors!$C$17*BZ57),Data!$BW57)</f>
        <v>9.6300000000000008</v>
      </c>
      <c r="BY57" s="32">
        <f>BX57-(AA57*Monitors!$C$13)</f>
        <v>7.5320000000000009</v>
      </c>
      <c r="BZ57" s="86">
        <f>(Monitors!$C$13*Data!AA57)+(Monitors!$C$6*TANH(Monitors!$C$7*(Data!V57+Monitors!$C$8)+Monitors!$C$9)+Monitors!$C$10)</f>
        <v>10.982502143559273</v>
      </c>
      <c r="CA57" s="9">
        <f>BN57-(Signage!$C$13*AI57)</f>
        <v>7.0578450000000004</v>
      </c>
      <c r="CB57" s="86">
        <f>(Signage!$C$13*Data!AI57)+(Signage!$C$6*TANH(Signage!$C$7*(Data!V57+Signage!$C$8)+Signage!$C$9)+Signage!$C$10)</f>
        <v>12.341496732601525</v>
      </c>
    </row>
    <row r="58" spans="1:80" s="4" customFormat="1" ht="12" customHeight="1">
      <c r="A58" s="82">
        <v>57</v>
      </c>
      <c r="B58" s="15" t="s">
        <v>2052</v>
      </c>
      <c r="C58" s="82" t="s">
        <v>988</v>
      </c>
      <c r="D58" s="16">
        <v>41455</v>
      </c>
      <c r="E58" s="18" t="s">
        <v>78</v>
      </c>
      <c r="F58" s="15" t="s">
        <v>70</v>
      </c>
      <c r="G58" s="17">
        <v>6</v>
      </c>
      <c r="H58" s="15" t="s">
        <v>72</v>
      </c>
      <c r="I58" s="15" t="s">
        <v>90</v>
      </c>
      <c r="J58" s="18"/>
      <c r="K58" s="18" t="s">
        <v>74</v>
      </c>
      <c r="L58" s="18"/>
      <c r="M58" s="18" t="s">
        <v>78</v>
      </c>
      <c r="N58" s="18" t="s">
        <v>78</v>
      </c>
      <c r="O58" s="18" t="s">
        <v>82</v>
      </c>
      <c r="P58" s="18"/>
      <c r="Q58" s="18" t="s">
        <v>77</v>
      </c>
      <c r="R58" s="19">
        <v>1.78</v>
      </c>
      <c r="S58" s="19">
        <v>9.1</v>
      </c>
      <c r="T58" s="19">
        <v>16.100000000000001</v>
      </c>
      <c r="U58" s="19">
        <v>18.5</v>
      </c>
      <c r="V58" s="19">
        <v>146.34</v>
      </c>
      <c r="W58" s="19">
        <v>768</v>
      </c>
      <c r="X58" s="19">
        <v>1366</v>
      </c>
      <c r="Y58" s="18" t="s">
        <v>86</v>
      </c>
      <c r="Z58" s="69">
        <v>7168</v>
      </c>
      <c r="AA58" s="19">
        <v>1.0489999999999999</v>
      </c>
      <c r="AB58" s="21">
        <v>200</v>
      </c>
      <c r="AC58" s="19">
        <v>27.7</v>
      </c>
      <c r="AD58" s="19">
        <v>245.5</v>
      </c>
      <c r="AE58" s="19">
        <v>200</v>
      </c>
      <c r="AF58" s="19">
        <v>245.5</v>
      </c>
      <c r="AG58" s="8">
        <f>AF58/AD58</f>
        <v>1</v>
      </c>
      <c r="AH58" s="19">
        <v>200.1</v>
      </c>
      <c r="AI58" s="85">
        <f>(AF58*V58)/1000000</f>
        <v>3.5926470000000002E-2</v>
      </c>
      <c r="AJ58" s="18" t="s">
        <v>78</v>
      </c>
      <c r="AK58" s="19">
        <v>409.8</v>
      </c>
      <c r="AL58" s="18" t="s">
        <v>79</v>
      </c>
      <c r="AM58" s="18"/>
      <c r="AN58" s="18" t="s">
        <v>81</v>
      </c>
      <c r="AO58" s="18"/>
      <c r="AP58" s="18" t="s">
        <v>81</v>
      </c>
      <c r="AQ58" s="18"/>
      <c r="AR58" s="19">
        <v>0</v>
      </c>
      <c r="AS58" s="18"/>
      <c r="AT58" s="72">
        <v>60</v>
      </c>
      <c r="AU58" s="19">
        <v>180</v>
      </c>
      <c r="AV58" s="19">
        <v>130</v>
      </c>
      <c r="AW58" s="18" t="s">
        <v>78</v>
      </c>
      <c r="AX58" s="18" t="s">
        <v>323</v>
      </c>
      <c r="AY58" s="18"/>
      <c r="AZ58" s="18"/>
      <c r="BA58" s="19">
        <v>0</v>
      </c>
      <c r="BB58" s="20" t="s">
        <v>81</v>
      </c>
      <c r="BC58" s="18" t="s">
        <v>81</v>
      </c>
      <c r="BD58" s="18"/>
      <c r="BE58" s="18" t="s">
        <v>84</v>
      </c>
      <c r="BF58" s="18"/>
      <c r="BG58" s="19">
        <v>1</v>
      </c>
      <c r="BH58" s="21">
        <v>0</v>
      </c>
      <c r="BI58" s="19">
        <v>0.2</v>
      </c>
      <c r="BJ58" s="18"/>
      <c r="BK58" s="19">
        <v>0.18</v>
      </c>
      <c r="BL58" s="18"/>
      <c r="BM58" s="18"/>
      <c r="BN58" s="19">
        <v>10.86</v>
      </c>
      <c r="BO58" s="21">
        <v>0.47</v>
      </c>
      <c r="BP58" s="20"/>
      <c r="BQ58" s="21">
        <v>0.22</v>
      </c>
      <c r="BR58" s="20"/>
      <c r="BS58" s="21">
        <v>0.2</v>
      </c>
      <c r="BT58" s="20"/>
      <c r="BU58" s="20"/>
      <c r="BV58" s="21">
        <v>10.93</v>
      </c>
      <c r="BW58" s="9">
        <f>IF(BA58=1,BN58-(Monitors!$B$17*Data!BZ58),Data!BN58)</f>
        <v>10.86</v>
      </c>
      <c r="BX58" s="32">
        <f>IF($AR58=1,$BW58-(Monitors!$C$17*BZ58),Data!$BW58)</f>
        <v>10.86</v>
      </c>
      <c r="BY58" s="32">
        <f>BX58-(AA58*Monitors!$C$13)</f>
        <v>8.7620000000000005</v>
      </c>
      <c r="BZ58" s="86">
        <f>(Monitors!$C$13*Data!AA58)+(Monitors!$C$6*TANH(Monitors!$C$7*(Data!V58+Monitors!$C$8)+Monitors!$C$9)+Monitors!$C$10)</f>
        <v>10.999885247041725</v>
      </c>
      <c r="CA58" s="9">
        <f>BN58-(Signage!$C$13*AI58)</f>
        <v>8.1655147499999998</v>
      </c>
      <c r="CB58" s="86">
        <f>(Signage!$C$13*Data!AI58)+(Signage!$C$6*TANH(Signage!$C$7*(Data!V58+Signage!$C$8)+Signage!$C$9)+Signage!$C$10)</f>
        <v>12.491647635762432</v>
      </c>
    </row>
    <row r="59" spans="1:80" s="4" customFormat="1" ht="12" customHeight="1">
      <c r="A59" s="83">
        <v>58</v>
      </c>
      <c r="B59" s="15" t="s">
        <v>2070</v>
      </c>
      <c r="C59" s="83" t="s">
        <v>989</v>
      </c>
      <c r="D59" s="16">
        <v>40877</v>
      </c>
      <c r="E59" s="18" t="s">
        <v>77</v>
      </c>
      <c r="F59" s="15" t="s">
        <v>100</v>
      </c>
      <c r="G59" s="17">
        <v>6</v>
      </c>
      <c r="H59" s="15" t="s">
        <v>72</v>
      </c>
      <c r="I59" s="15" t="s">
        <v>73</v>
      </c>
      <c r="J59" s="18" t="s">
        <v>73</v>
      </c>
      <c r="K59" s="18" t="s">
        <v>74</v>
      </c>
      <c r="L59" s="18" t="s">
        <v>71</v>
      </c>
      <c r="M59" s="18" t="s">
        <v>78</v>
      </c>
      <c r="N59" s="18" t="s">
        <v>78</v>
      </c>
      <c r="O59" s="18" t="s">
        <v>82</v>
      </c>
      <c r="P59" s="18" t="s">
        <v>81</v>
      </c>
      <c r="Q59" s="18" t="s">
        <v>77</v>
      </c>
      <c r="R59" s="19">
        <v>1.78</v>
      </c>
      <c r="S59" s="19">
        <v>7.6</v>
      </c>
      <c r="T59" s="19">
        <v>13.6</v>
      </c>
      <c r="U59" s="19">
        <v>15.6</v>
      </c>
      <c r="V59" s="19">
        <v>103.36</v>
      </c>
      <c r="W59" s="19">
        <v>768</v>
      </c>
      <c r="X59" s="19">
        <v>1366</v>
      </c>
      <c r="Y59" s="18" t="s">
        <v>86</v>
      </c>
      <c r="Z59" s="69">
        <v>10150</v>
      </c>
      <c r="AA59" s="19">
        <v>1.0489999999999999</v>
      </c>
      <c r="AB59" s="21">
        <v>250</v>
      </c>
      <c r="AC59" s="19">
        <v>2.2999999999999998</v>
      </c>
      <c r="AD59" s="19">
        <v>289</v>
      </c>
      <c r="AE59" s="19">
        <v>250</v>
      </c>
      <c r="AF59" s="19">
        <v>246</v>
      </c>
      <c r="AG59" s="8">
        <f>AF59/AD59</f>
        <v>0.85121107266435991</v>
      </c>
      <c r="AH59" s="19">
        <v>200</v>
      </c>
      <c r="AI59" s="85">
        <f>(AF59*V59)/1000000</f>
        <v>2.5426560000000001E-2</v>
      </c>
      <c r="AJ59" s="18" t="s">
        <v>78</v>
      </c>
      <c r="AK59" s="18" t="s">
        <v>102</v>
      </c>
      <c r="AL59" s="18" t="s">
        <v>79</v>
      </c>
      <c r="AM59" s="18" t="s">
        <v>81</v>
      </c>
      <c r="AN59" s="18" t="s">
        <v>81</v>
      </c>
      <c r="AO59" s="18" t="s">
        <v>81</v>
      </c>
      <c r="AP59" s="18" t="s">
        <v>81</v>
      </c>
      <c r="AQ59" s="18" t="s">
        <v>81</v>
      </c>
      <c r="AR59" s="19">
        <v>0</v>
      </c>
      <c r="AS59" s="18"/>
      <c r="AT59" s="72">
        <v>60</v>
      </c>
      <c r="AU59" s="19">
        <v>91</v>
      </c>
      <c r="AV59" s="19">
        <v>91</v>
      </c>
      <c r="AW59" s="18" t="s">
        <v>77</v>
      </c>
      <c r="AX59" s="18" t="s">
        <v>101</v>
      </c>
      <c r="AY59" s="18" t="s">
        <v>71</v>
      </c>
      <c r="AZ59" s="18" t="s">
        <v>71</v>
      </c>
      <c r="BA59" s="19">
        <v>0</v>
      </c>
      <c r="BB59" s="20" t="s">
        <v>81</v>
      </c>
      <c r="BC59" s="18" t="s">
        <v>81</v>
      </c>
      <c r="BD59" s="18" t="s">
        <v>81</v>
      </c>
      <c r="BE59" s="18" t="s">
        <v>84</v>
      </c>
      <c r="BF59" s="18" t="s">
        <v>71</v>
      </c>
      <c r="BG59" s="18"/>
      <c r="BH59" s="21">
        <v>0</v>
      </c>
      <c r="BI59" s="19">
        <v>0.31</v>
      </c>
      <c r="BJ59" s="18"/>
      <c r="BK59" s="19">
        <v>0.24</v>
      </c>
      <c r="BL59" s="18"/>
      <c r="BM59" s="18"/>
      <c r="BN59" s="19">
        <v>7.02</v>
      </c>
      <c r="BO59" s="21">
        <v>0.5</v>
      </c>
      <c r="BP59" s="20"/>
      <c r="BQ59" s="20"/>
      <c r="BR59" s="20"/>
      <c r="BS59" s="20"/>
      <c r="BT59" s="20"/>
      <c r="BU59" s="20"/>
      <c r="BV59" s="20"/>
      <c r="BW59" s="9">
        <f>IF(BA59=1,BN59-(Monitors!$B$17*Data!BZ59),Data!BN59)</f>
        <v>7.02</v>
      </c>
      <c r="BX59" s="32">
        <f>IF($AR59=1,$BW59-(Monitors!$C$17*BZ59),Data!$BW59)</f>
        <v>7.02</v>
      </c>
      <c r="BY59" s="32">
        <f>BX59-(AA59*Monitors!$C$13)</f>
        <v>4.9219999999999997</v>
      </c>
      <c r="BZ59" s="86">
        <f>(Monitors!$C$13*Data!AA59)+(Monitors!$C$6*TANH(Monitors!$C$7*(Data!V59+Monitors!$C$8)+Monitors!$C$9)+Monitors!$C$10)</f>
        <v>8.6216710651730359</v>
      </c>
      <c r="CA59" s="9">
        <f>BN59-(Signage!$C$13*AI59)</f>
        <v>5.1130079999999998</v>
      </c>
      <c r="CB59" s="86">
        <f>(Signage!$C$13*Data!AI59)+(Signage!$C$6*TANH(Signage!$C$7*(Data!V59+Signage!$C$8)+Signage!$C$9)+Signage!$C$10)</f>
        <v>8.1825109631678181</v>
      </c>
    </row>
    <row r="60" spans="1:80" s="4" customFormat="1" ht="12" customHeight="1">
      <c r="A60" s="82">
        <v>59</v>
      </c>
      <c r="B60" s="15" t="s">
        <v>2058</v>
      </c>
      <c r="C60" s="82" t="s">
        <v>990</v>
      </c>
      <c r="D60" s="16">
        <v>41271</v>
      </c>
      <c r="E60" s="18" t="s">
        <v>78</v>
      </c>
      <c r="F60" s="15" t="s">
        <v>70</v>
      </c>
      <c r="G60" s="17">
        <v>6</v>
      </c>
      <c r="H60" s="15" t="s">
        <v>72</v>
      </c>
      <c r="I60" s="15" t="s">
        <v>90</v>
      </c>
      <c r="J60" s="18"/>
      <c r="K60" s="18" t="s">
        <v>74</v>
      </c>
      <c r="L60" s="18"/>
      <c r="M60" s="18" t="s">
        <v>78</v>
      </c>
      <c r="N60" s="18" t="s">
        <v>78</v>
      </c>
      <c r="O60" s="18" t="s">
        <v>82</v>
      </c>
      <c r="P60" s="18"/>
      <c r="Q60" s="18" t="s">
        <v>78</v>
      </c>
      <c r="R60" s="19">
        <v>1.78</v>
      </c>
      <c r="S60" s="19">
        <v>91</v>
      </c>
      <c r="T60" s="19">
        <v>161</v>
      </c>
      <c r="U60" s="19">
        <v>19</v>
      </c>
      <c r="V60" s="19">
        <v>146</v>
      </c>
      <c r="W60" s="19">
        <v>768</v>
      </c>
      <c r="X60" s="19">
        <v>1366</v>
      </c>
      <c r="Y60" s="18" t="s">
        <v>86</v>
      </c>
      <c r="Z60" s="69">
        <v>7168</v>
      </c>
      <c r="AA60" s="19">
        <v>1.0489999999999999</v>
      </c>
      <c r="AB60" s="21">
        <v>250</v>
      </c>
      <c r="AC60" s="19">
        <v>15.7</v>
      </c>
      <c r="AD60" s="19">
        <v>246.8</v>
      </c>
      <c r="AE60" s="19">
        <v>250</v>
      </c>
      <c r="AF60" s="19">
        <v>246.7</v>
      </c>
      <c r="AG60" s="8">
        <f>AF60/AD60</f>
        <v>0.9995948136142625</v>
      </c>
      <c r="AH60" s="19">
        <v>201.7</v>
      </c>
      <c r="AI60" s="85">
        <f>(AF60*V60)/1000000</f>
        <v>3.60182E-2</v>
      </c>
      <c r="AJ60" s="18" t="s">
        <v>78</v>
      </c>
      <c r="AK60" s="18" t="s">
        <v>214</v>
      </c>
      <c r="AL60" s="18" t="s">
        <v>127</v>
      </c>
      <c r="AM60" s="18"/>
      <c r="AN60" s="18" t="s">
        <v>81</v>
      </c>
      <c r="AO60" s="18"/>
      <c r="AP60" s="18" t="s">
        <v>81</v>
      </c>
      <c r="AQ60" s="18"/>
      <c r="AR60" s="19">
        <v>0</v>
      </c>
      <c r="AS60" s="18"/>
      <c r="AT60" s="72">
        <v>60</v>
      </c>
      <c r="AU60" s="19">
        <v>170</v>
      </c>
      <c r="AV60" s="19">
        <v>160</v>
      </c>
      <c r="AW60" s="18" t="s">
        <v>78</v>
      </c>
      <c r="AX60" s="18" t="s">
        <v>109</v>
      </c>
      <c r="AY60" s="18"/>
      <c r="AZ60" s="18"/>
      <c r="BA60" s="19">
        <v>0</v>
      </c>
      <c r="BB60" s="20" t="s">
        <v>81</v>
      </c>
      <c r="BC60" s="18" t="s">
        <v>81</v>
      </c>
      <c r="BD60" s="18"/>
      <c r="BE60" s="18" t="s">
        <v>84</v>
      </c>
      <c r="BF60" s="18"/>
      <c r="BG60" s="19">
        <v>0</v>
      </c>
      <c r="BH60" s="21">
        <v>0</v>
      </c>
      <c r="BI60" s="19">
        <v>0.21</v>
      </c>
      <c r="BJ60" s="18"/>
      <c r="BK60" s="19">
        <v>0.11</v>
      </c>
      <c r="BL60" s="18"/>
      <c r="BM60" s="18"/>
      <c r="BN60" s="19">
        <v>10.89</v>
      </c>
      <c r="BO60" s="21">
        <v>0.53</v>
      </c>
      <c r="BP60" s="20"/>
      <c r="BQ60" s="21">
        <v>0.23</v>
      </c>
      <c r="BR60" s="20"/>
      <c r="BS60" s="21">
        <v>0.15</v>
      </c>
      <c r="BT60" s="20"/>
      <c r="BU60" s="20"/>
      <c r="BV60" s="21">
        <v>10.86</v>
      </c>
      <c r="BW60" s="9">
        <f>IF(BA60=1,BN60-(Monitors!$B$17*Data!BZ60),Data!BN60)</f>
        <v>10.89</v>
      </c>
      <c r="BX60" s="32">
        <f>IF($AR60=1,$BW60-(Monitors!$C$17*BZ60),Data!$BW60)</f>
        <v>10.89</v>
      </c>
      <c r="BY60" s="32">
        <f>BX60-(AA60*Monitors!$C$13)</f>
        <v>8.7920000000000016</v>
      </c>
      <c r="BZ60" s="86">
        <f>(Monitors!$C$13*Data!AA60)+(Monitors!$C$6*TANH(Monitors!$C$7*(Data!V60+Monitors!$C$8)+Monitors!$C$9)+Monitors!$C$10)</f>
        <v>10.982502143559273</v>
      </c>
      <c r="CA60" s="9">
        <f>BN60-(Signage!$C$13*AI60)</f>
        <v>8.1886350000000014</v>
      </c>
      <c r="CB60" s="86">
        <f>(Signage!$C$13*Data!AI60)+(Signage!$C$6*TANH(Signage!$C$7*(Data!V60+Signage!$C$8)+Signage!$C$9)+Signage!$C$10)</f>
        <v>12.470706732601524</v>
      </c>
    </row>
    <row r="61" spans="1:80" s="4" customFormat="1" ht="12" customHeight="1">
      <c r="A61" s="83">
        <v>60</v>
      </c>
      <c r="B61" s="15" t="s">
        <v>2070</v>
      </c>
      <c r="C61" s="83" t="s">
        <v>991</v>
      </c>
      <c r="D61" s="16">
        <v>40916</v>
      </c>
      <c r="E61" s="18" t="s">
        <v>78</v>
      </c>
      <c r="F61" s="15" t="s">
        <v>70</v>
      </c>
      <c r="G61" s="17">
        <v>6</v>
      </c>
      <c r="H61" s="15" t="s">
        <v>72</v>
      </c>
      <c r="I61" s="15" t="s">
        <v>90</v>
      </c>
      <c r="J61" s="18"/>
      <c r="K61" s="18" t="s">
        <v>74</v>
      </c>
      <c r="L61" s="18"/>
      <c r="M61" s="18" t="s">
        <v>78</v>
      </c>
      <c r="N61" s="18" t="s">
        <v>78</v>
      </c>
      <c r="O61" s="18" t="s">
        <v>82</v>
      </c>
      <c r="P61" s="18"/>
      <c r="Q61" s="18" t="s">
        <v>78</v>
      </c>
      <c r="R61" s="19">
        <v>1.78</v>
      </c>
      <c r="S61" s="19">
        <v>9.1</v>
      </c>
      <c r="T61" s="19">
        <v>16.100000000000001</v>
      </c>
      <c r="U61" s="19">
        <v>18.5</v>
      </c>
      <c r="V61" s="19">
        <v>146.35</v>
      </c>
      <c r="W61" s="19">
        <v>768</v>
      </c>
      <c r="X61" s="19">
        <v>1366</v>
      </c>
      <c r="Y61" s="18" t="s">
        <v>86</v>
      </c>
      <c r="Z61" s="69">
        <v>7168</v>
      </c>
      <c r="AA61" s="19">
        <v>1.0489999999999999</v>
      </c>
      <c r="AB61" s="21">
        <v>200</v>
      </c>
      <c r="AC61" s="19">
        <v>0.4</v>
      </c>
      <c r="AD61" s="19">
        <v>261.10000000000002</v>
      </c>
      <c r="AE61" s="19">
        <v>200</v>
      </c>
      <c r="AF61" s="19">
        <v>248.1</v>
      </c>
      <c r="AG61" s="8">
        <f>AF61/AD61</f>
        <v>0.95021064726158544</v>
      </c>
      <c r="AH61" s="19">
        <v>200.5</v>
      </c>
      <c r="AI61" s="85">
        <f>(AF61*V61)/1000000</f>
        <v>3.6309435000000001E-2</v>
      </c>
      <c r="AJ61" s="18" t="s">
        <v>77</v>
      </c>
      <c r="AK61" s="18" t="s">
        <v>184</v>
      </c>
      <c r="AL61" s="18" t="s">
        <v>79</v>
      </c>
      <c r="AM61" s="18"/>
      <c r="AN61" s="18" t="s">
        <v>81</v>
      </c>
      <c r="AO61" s="18"/>
      <c r="AP61" s="18" t="s">
        <v>81</v>
      </c>
      <c r="AQ61" s="18"/>
      <c r="AR61" s="19">
        <v>0</v>
      </c>
      <c r="AS61" s="18"/>
      <c r="AT61" s="72">
        <v>60</v>
      </c>
      <c r="AU61" s="19">
        <v>91</v>
      </c>
      <c r="AV61" s="19">
        <v>91</v>
      </c>
      <c r="AW61" s="18" t="s">
        <v>77</v>
      </c>
      <c r="AX61" s="18" t="s">
        <v>182</v>
      </c>
      <c r="AY61" s="18" t="s">
        <v>183</v>
      </c>
      <c r="AZ61" s="18" t="s">
        <v>183</v>
      </c>
      <c r="BA61" s="19">
        <v>1</v>
      </c>
      <c r="BB61" s="20" t="s">
        <v>81</v>
      </c>
      <c r="BC61" s="18" t="s">
        <v>81</v>
      </c>
      <c r="BD61" s="18"/>
      <c r="BE61" s="18" t="s">
        <v>84</v>
      </c>
      <c r="BF61" s="18"/>
      <c r="BG61" s="18"/>
      <c r="BH61" s="21">
        <v>0</v>
      </c>
      <c r="BI61" s="19">
        <v>0.22</v>
      </c>
      <c r="BJ61" s="18"/>
      <c r="BK61" s="19">
        <v>0.19</v>
      </c>
      <c r="BL61" s="18"/>
      <c r="BM61" s="18"/>
      <c r="BN61" s="19">
        <v>11.01</v>
      </c>
      <c r="BO61" s="21">
        <v>0.55000000000000004</v>
      </c>
      <c r="BP61" s="20"/>
      <c r="BQ61" s="21">
        <v>0.25</v>
      </c>
      <c r="BR61" s="20"/>
      <c r="BS61" s="21">
        <v>0.22</v>
      </c>
      <c r="BT61" s="20"/>
      <c r="BU61" s="20"/>
      <c r="BV61" s="21">
        <v>11.03</v>
      </c>
      <c r="BW61" s="9">
        <f>IF(BA61=1,BN61-(Monitors!$B$17*Data!BZ61),Data!BN61)</f>
        <v>7.7098811534837584</v>
      </c>
      <c r="BX61" s="32">
        <f>IF($AR61=1,$BW61-(Monitors!$C$17*BZ61),Data!$BW61)</f>
        <v>7.7098811534837584</v>
      </c>
      <c r="BY61" s="32">
        <f>BX61-(AA61*Monitors!$C$13)</f>
        <v>5.6118811534837585</v>
      </c>
      <c r="BZ61" s="86">
        <f>(Monitors!$C$13*Data!AA61)+(Monitors!$C$6*TANH(Monitors!$C$7*(Data!V61+Monitors!$C$8)+Monitors!$C$9)+Monitors!$C$10)</f>
        <v>11.00039615505414</v>
      </c>
      <c r="CA61" s="9">
        <f>BN61-(Signage!$C$13*AI61)</f>
        <v>8.2867923749999992</v>
      </c>
      <c r="CB61" s="86">
        <f>(Signage!$C$13*Data!AI61)+(Signage!$C$6*TANH(Signage!$C$7*(Data!V61+Signage!$C$8)+Signage!$C$9)+Signage!$C$10)</f>
        <v>12.521188252036897</v>
      </c>
    </row>
    <row r="62" spans="1:80" s="4" customFormat="1" ht="12" customHeight="1">
      <c r="A62" s="82">
        <v>61</v>
      </c>
      <c r="B62" s="15" t="s">
        <v>2076</v>
      </c>
      <c r="C62" s="82" t="s">
        <v>992</v>
      </c>
      <c r="D62" s="16">
        <v>41661</v>
      </c>
      <c r="E62" s="18" t="s">
        <v>77</v>
      </c>
      <c r="F62" s="15" t="s">
        <v>70</v>
      </c>
      <c r="G62" s="17">
        <v>6</v>
      </c>
      <c r="H62" s="15" t="s">
        <v>72</v>
      </c>
      <c r="I62" s="15" t="s">
        <v>73</v>
      </c>
      <c r="J62" s="18" t="s">
        <v>73</v>
      </c>
      <c r="K62" s="18" t="s">
        <v>74</v>
      </c>
      <c r="L62" s="18" t="s">
        <v>71</v>
      </c>
      <c r="M62" s="18" t="s">
        <v>78</v>
      </c>
      <c r="N62" s="18" t="s">
        <v>78</v>
      </c>
      <c r="O62" s="18" t="s">
        <v>82</v>
      </c>
      <c r="P62" s="18" t="s">
        <v>71</v>
      </c>
      <c r="Q62" s="18" t="s">
        <v>77</v>
      </c>
      <c r="R62" s="19">
        <v>1.78</v>
      </c>
      <c r="S62" s="19">
        <v>7.6</v>
      </c>
      <c r="T62" s="19">
        <v>13.6</v>
      </c>
      <c r="U62" s="19">
        <v>15.6</v>
      </c>
      <c r="V62" s="19">
        <v>103.4</v>
      </c>
      <c r="W62" s="19">
        <v>768</v>
      </c>
      <c r="X62" s="19">
        <v>1366</v>
      </c>
      <c r="Y62" s="18" t="s">
        <v>86</v>
      </c>
      <c r="Z62" s="69">
        <v>10145</v>
      </c>
      <c r="AA62" s="19">
        <v>1.0489999999999999</v>
      </c>
      <c r="AB62" s="21">
        <v>250.4</v>
      </c>
      <c r="AC62" s="19">
        <v>0</v>
      </c>
      <c r="AD62" s="19">
        <v>253.6</v>
      </c>
      <c r="AE62" s="19">
        <v>250.4</v>
      </c>
      <c r="AF62" s="19">
        <v>249.7</v>
      </c>
      <c r="AG62" s="8">
        <f>AF62/AD62</f>
        <v>0.98462145110410093</v>
      </c>
      <c r="AH62" s="19">
        <v>200</v>
      </c>
      <c r="AI62" s="85">
        <f>(AF62*V62)/1000000</f>
        <v>2.5818979999999998E-2</v>
      </c>
      <c r="AJ62" s="18" t="s">
        <v>78</v>
      </c>
      <c r="AK62" s="18" t="s">
        <v>89</v>
      </c>
      <c r="AL62" s="18" t="s">
        <v>88</v>
      </c>
      <c r="AM62" s="18" t="s">
        <v>71</v>
      </c>
      <c r="AN62" s="18" t="s">
        <v>81</v>
      </c>
      <c r="AO62" s="18" t="s">
        <v>71</v>
      </c>
      <c r="AP62" s="18" t="s">
        <v>81</v>
      </c>
      <c r="AQ62" s="18" t="s">
        <v>71</v>
      </c>
      <c r="AR62" s="19">
        <v>0</v>
      </c>
      <c r="AS62" s="18"/>
      <c r="AT62" s="72">
        <v>60</v>
      </c>
      <c r="AU62" s="19">
        <v>160</v>
      </c>
      <c r="AV62" s="19">
        <v>160</v>
      </c>
      <c r="AW62" s="18" t="s">
        <v>77</v>
      </c>
      <c r="AX62" s="18" t="s">
        <v>87</v>
      </c>
      <c r="AY62" s="18"/>
      <c r="AZ62" s="18"/>
      <c r="BA62" s="19">
        <v>0</v>
      </c>
      <c r="BB62" s="20" t="s">
        <v>81</v>
      </c>
      <c r="BC62" s="18" t="s">
        <v>81</v>
      </c>
      <c r="BD62" s="18" t="s">
        <v>71</v>
      </c>
      <c r="BE62" s="18" t="s">
        <v>84</v>
      </c>
      <c r="BF62" s="18" t="s">
        <v>71</v>
      </c>
      <c r="BG62" s="18"/>
      <c r="BH62" s="21">
        <v>0</v>
      </c>
      <c r="BI62" s="19">
        <v>0.21</v>
      </c>
      <c r="BJ62" s="18"/>
      <c r="BK62" s="19">
        <v>0.18</v>
      </c>
      <c r="BL62" s="18"/>
      <c r="BM62" s="18"/>
      <c r="BN62" s="19">
        <v>4.6500000000000004</v>
      </c>
      <c r="BO62" s="21">
        <v>0.4</v>
      </c>
      <c r="BP62" s="20"/>
      <c r="BQ62" s="21">
        <v>0.21</v>
      </c>
      <c r="BR62" s="20"/>
      <c r="BS62" s="21">
        <v>0.19</v>
      </c>
      <c r="BT62" s="20"/>
      <c r="BU62" s="20"/>
      <c r="BV62" s="21">
        <v>4.67</v>
      </c>
      <c r="BW62" s="9">
        <f>IF(BA62=1,BN62-(Monitors!$B$17*Data!BZ62),Data!BN62)</f>
        <v>4.6500000000000004</v>
      </c>
      <c r="BX62" s="32">
        <f>IF($AR62=1,$BW62-(Monitors!$C$17*BZ62),Data!$BW62)</f>
        <v>4.6500000000000004</v>
      </c>
      <c r="BY62" s="32">
        <f>BX62-(AA62*Monitors!$C$13)</f>
        <v>2.5520000000000005</v>
      </c>
      <c r="BZ62" s="86">
        <f>(Monitors!$C$13*Data!AA62)+(Monitors!$C$6*TANH(Monitors!$C$7*(Data!V62+Monitors!$C$8)+Monitors!$C$9)+Monitors!$C$10)</f>
        <v>8.6240445027853241</v>
      </c>
      <c r="CA62" s="9">
        <f>BN62-(Signage!$C$13*AI62)</f>
        <v>2.7135765000000003</v>
      </c>
      <c r="CB62" s="86">
        <f>(Signage!$C$13*Data!AI62)+(Signage!$C$6*TANH(Signage!$C$7*(Data!V62+Signage!$C$8)+Signage!$C$9)+Signage!$C$10)</f>
        <v>8.2152224256956359</v>
      </c>
    </row>
    <row r="63" spans="1:80" s="4" customFormat="1" ht="12" customHeight="1">
      <c r="A63" s="83">
        <v>62</v>
      </c>
      <c r="B63" s="15" t="s">
        <v>2076</v>
      </c>
      <c r="C63" s="83" t="s">
        <v>993</v>
      </c>
      <c r="D63" s="16">
        <v>41812</v>
      </c>
      <c r="E63" s="18" t="s">
        <v>77</v>
      </c>
      <c r="F63" s="15" t="s">
        <v>70</v>
      </c>
      <c r="G63" s="17">
        <v>6</v>
      </c>
      <c r="H63" s="15" t="s">
        <v>72</v>
      </c>
      <c r="I63" s="15" t="s">
        <v>90</v>
      </c>
      <c r="J63" s="18" t="s">
        <v>71</v>
      </c>
      <c r="K63" s="18" t="s">
        <v>74</v>
      </c>
      <c r="L63" s="18" t="s">
        <v>71</v>
      </c>
      <c r="M63" s="18" t="s">
        <v>78</v>
      </c>
      <c r="N63" s="18" t="s">
        <v>78</v>
      </c>
      <c r="O63" s="18" t="s">
        <v>82</v>
      </c>
      <c r="P63" s="18" t="s">
        <v>71</v>
      </c>
      <c r="Q63" s="18" t="s">
        <v>77</v>
      </c>
      <c r="R63" s="19">
        <v>1.78</v>
      </c>
      <c r="S63" s="19">
        <v>7.6</v>
      </c>
      <c r="T63" s="19">
        <v>13.6</v>
      </c>
      <c r="U63" s="19">
        <v>15.6</v>
      </c>
      <c r="V63" s="19">
        <v>103.4</v>
      </c>
      <c r="W63" s="19">
        <v>768</v>
      </c>
      <c r="X63" s="19">
        <v>1366</v>
      </c>
      <c r="Y63" s="18" t="s">
        <v>86</v>
      </c>
      <c r="Z63" s="69">
        <v>10145</v>
      </c>
      <c r="AA63" s="19">
        <v>1.0489999999999999</v>
      </c>
      <c r="AB63" s="21">
        <v>250.4</v>
      </c>
      <c r="AC63" s="19">
        <v>0</v>
      </c>
      <c r="AD63" s="19">
        <v>253.6</v>
      </c>
      <c r="AE63" s="19">
        <v>250.4</v>
      </c>
      <c r="AF63" s="19">
        <v>249.7</v>
      </c>
      <c r="AG63" s="8">
        <f>AF63/AD63</f>
        <v>0.98462145110410093</v>
      </c>
      <c r="AH63" s="19">
        <v>200</v>
      </c>
      <c r="AI63" s="85">
        <f>(AF63*V63)/1000000</f>
        <v>2.5818979999999998E-2</v>
      </c>
      <c r="AJ63" s="18" t="s">
        <v>78</v>
      </c>
      <c r="AK63" s="18" t="s">
        <v>89</v>
      </c>
      <c r="AL63" s="18" t="s">
        <v>88</v>
      </c>
      <c r="AM63" s="18" t="s">
        <v>71</v>
      </c>
      <c r="AN63" s="18" t="s">
        <v>81</v>
      </c>
      <c r="AO63" s="18" t="s">
        <v>71</v>
      </c>
      <c r="AP63" s="18" t="s">
        <v>81</v>
      </c>
      <c r="AQ63" s="18" t="s">
        <v>71</v>
      </c>
      <c r="AR63" s="19">
        <v>0</v>
      </c>
      <c r="AS63" s="18"/>
      <c r="AT63" s="72">
        <v>60</v>
      </c>
      <c r="AU63" s="19">
        <v>160</v>
      </c>
      <c r="AV63" s="19">
        <v>160</v>
      </c>
      <c r="AW63" s="18" t="s">
        <v>77</v>
      </c>
      <c r="AX63" s="18" t="s">
        <v>87</v>
      </c>
      <c r="AY63" s="18" t="s">
        <v>71</v>
      </c>
      <c r="AZ63" s="18" t="s">
        <v>71</v>
      </c>
      <c r="BA63" s="19">
        <v>0</v>
      </c>
      <c r="BB63" s="20" t="s">
        <v>81</v>
      </c>
      <c r="BC63" s="18" t="s">
        <v>81</v>
      </c>
      <c r="BD63" s="18" t="s">
        <v>71</v>
      </c>
      <c r="BE63" s="18" t="s">
        <v>84</v>
      </c>
      <c r="BF63" s="18" t="s">
        <v>71</v>
      </c>
      <c r="BG63" s="18"/>
      <c r="BH63" s="21">
        <v>0</v>
      </c>
      <c r="BI63" s="19">
        <v>0.21</v>
      </c>
      <c r="BJ63" s="18"/>
      <c r="BK63" s="19">
        <v>0.18</v>
      </c>
      <c r="BL63" s="18"/>
      <c r="BM63" s="18"/>
      <c r="BN63" s="19">
        <v>4.6500000000000004</v>
      </c>
      <c r="BO63" s="21">
        <v>0.5</v>
      </c>
      <c r="BP63" s="20"/>
      <c r="BQ63" s="21">
        <v>0.21</v>
      </c>
      <c r="BR63" s="20"/>
      <c r="BS63" s="21">
        <v>0.19</v>
      </c>
      <c r="BT63" s="20"/>
      <c r="BU63" s="20"/>
      <c r="BV63" s="21">
        <v>4.67</v>
      </c>
      <c r="BW63" s="9">
        <f>IF(BA63=1,BN63-(Monitors!$B$17*Data!BZ63),Data!BN63)</f>
        <v>4.6500000000000004</v>
      </c>
      <c r="BX63" s="32">
        <f>IF($AR63=1,$BW63-(Monitors!$C$17*BZ63),Data!$BW63)</f>
        <v>4.6500000000000004</v>
      </c>
      <c r="BY63" s="32">
        <f>BX63-(AA63*Monitors!$C$13)</f>
        <v>2.5520000000000005</v>
      </c>
      <c r="BZ63" s="86">
        <f>(Monitors!$C$13*Data!AA63)+(Monitors!$C$6*TANH(Monitors!$C$7*(Data!V63+Monitors!$C$8)+Monitors!$C$9)+Monitors!$C$10)</f>
        <v>8.6240445027853241</v>
      </c>
      <c r="CA63" s="9">
        <f>BN63-(Signage!$C$13*AI63)</f>
        <v>2.7135765000000003</v>
      </c>
      <c r="CB63" s="86">
        <f>(Signage!$C$13*Data!AI63)+(Signage!$C$6*TANH(Signage!$C$7*(Data!V63+Signage!$C$8)+Signage!$C$9)+Signage!$C$10)</f>
        <v>8.2152224256956359</v>
      </c>
    </row>
    <row r="64" spans="1:80" s="4" customFormat="1" ht="12" customHeight="1">
      <c r="A64" s="82">
        <v>63</v>
      </c>
      <c r="B64" s="15" t="s">
        <v>2088</v>
      </c>
      <c r="C64" s="82" t="s">
        <v>994</v>
      </c>
      <c r="D64" s="16">
        <v>41309</v>
      </c>
      <c r="E64" s="18" t="s">
        <v>77</v>
      </c>
      <c r="F64" s="15" t="s">
        <v>70</v>
      </c>
      <c r="G64" s="17">
        <v>6</v>
      </c>
      <c r="H64" s="15" t="s">
        <v>72</v>
      </c>
      <c r="I64" s="15" t="s">
        <v>90</v>
      </c>
      <c r="J64" s="18"/>
      <c r="K64" s="18" t="s">
        <v>74</v>
      </c>
      <c r="L64" s="18"/>
      <c r="M64" s="18" t="s">
        <v>78</v>
      </c>
      <c r="N64" s="18" t="s">
        <v>78</v>
      </c>
      <c r="O64" s="18" t="s">
        <v>82</v>
      </c>
      <c r="P64" s="18"/>
      <c r="Q64" s="18" t="s">
        <v>77</v>
      </c>
      <c r="R64" s="19">
        <v>1.78</v>
      </c>
      <c r="S64" s="19">
        <v>9.1</v>
      </c>
      <c r="T64" s="19">
        <v>16.100000000000001</v>
      </c>
      <c r="U64" s="19">
        <v>18.5</v>
      </c>
      <c r="V64" s="19">
        <v>146.4</v>
      </c>
      <c r="W64" s="19">
        <v>768</v>
      </c>
      <c r="X64" s="19">
        <v>1366</v>
      </c>
      <c r="Y64" s="18" t="s">
        <v>86</v>
      </c>
      <c r="Z64" s="69">
        <v>7168</v>
      </c>
      <c r="AA64" s="19">
        <v>1.0489999999999999</v>
      </c>
      <c r="AB64" s="21">
        <v>250</v>
      </c>
      <c r="AC64" s="19">
        <v>13.2</v>
      </c>
      <c r="AD64" s="19">
        <v>258.60000000000002</v>
      </c>
      <c r="AE64" s="19">
        <v>250</v>
      </c>
      <c r="AF64" s="19">
        <v>258.39999999999998</v>
      </c>
      <c r="AG64" s="8">
        <f>AF64/AD64</f>
        <v>0.9992266047950501</v>
      </c>
      <c r="AH64" s="19">
        <v>200</v>
      </c>
      <c r="AI64" s="85">
        <f>(AF64*V64)/1000000</f>
        <v>3.7829759999999997E-2</v>
      </c>
      <c r="AJ64" s="18" t="s">
        <v>78</v>
      </c>
      <c r="AK64" s="18" t="s">
        <v>110</v>
      </c>
      <c r="AL64" s="18" t="s">
        <v>127</v>
      </c>
      <c r="AM64" s="18"/>
      <c r="AN64" s="18" t="s">
        <v>81</v>
      </c>
      <c r="AO64" s="18"/>
      <c r="AP64" s="18" t="s">
        <v>81</v>
      </c>
      <c r="AQ64" s="18"/>
      <c r="AR64" s="19">
        <v>0</v>
      </c>
      <c r="AS64" s="18"/>
      <c r="AT64" s="72">
        <v>60</v>
      </c>
      <c r="AU64" s="19">
        <v>170</v>
      </c>
      <c r="AV64" s="19">
        <v>160</v>
      </c>
      <c r="AW64" s="18" t="s">
        <v>78</v>
      </c>
      <c r="AX64" s="18" t="s">
        <v>109</v>
      </c>
      <c r="AY64" s="18"/>
      <c r="AZ64" s="18"/>
      <c r="BA64" s="19">
        <v>0</v>
      </c>
      <c r="BB64" s="20" t="s">
        <v>81</v>
      </c>
      <c r="BC64" s="18" t="s">
        <v>81</v>
      </c>
      <c r="BD64" s="18"/>
      <c r="BE64" s="18" t="s">
        <v>84</v>
      </c>
      <c r="BF64" s="18"/>
      <c r="BG64" s="19">
        <v>5</v>
      </c>
      <c r="BH64" s="21">
        <v>0</v>
      </c>
      <c r="BI64" s="19">
        <v>0.2</v>
      </c>
      <c r="BJ64" s="18"/>
      <c r="BK64" s="19">
        <v>0.18</v>
      </c>
      <c r="BL64" s="18"/>
      <c r="BM64" s="18"/>
      <c r="BN64" s="19">
        <v>11.87</v>
      </c>
      <c r="BO64" s="21">
        <v>0.43</v>
      </c>
      <c r="BP64" s="20"/>
      <c r="BQ64" s="21">
        <v>0.22</v>
      </c>
      <c r="BR64" s="20"/>
      <c r="BS64" s="21">
        <v>0.21</v>
      </c>
      <c r="BT64" s="20"/>
      <c r="BU64" s="20"/>
      <c r="BV64" s="21">
        <v>12.13</v>
      </c>
      <c r="BW64" s="9">
        <f>IF(BA64=1,BN64-(Monitors!$B$17*Data!BZ64),Data!BN64)</f>
        <v>11.87</v>
      </c>
      <c r="BX64" s="32">
        <f>IF($AR64=1,$BW64-(Monitors!$C$17*BZ64),Data!$BW64)</f>
        <v>11.87</v>
      </c>
      <c r="BY64" s="32">
        <f>BX64-(AA64*Monitors!$C$13)</f>
        <v>9.7719999999999985</v>
      </c>
      <c r="BZ64" s="86">
        <f>(Monitors!$C$13*Data!AA64)+(Monitors!$C$6*TANH(Monitors!$C$7*(Data!V64+Monitors!$C$8)+Monitors!$C$9)+Monitors!$C$10)</f>
        <v>11.002950386691182</v>
      </c>
      <c r="CA64" s="9">
        <f>BN64-(Signage!$C$13*AI64)</f>
        <v>9.032767999999999</v>
      </c>
      <c r="CB64" s="86">
        <f>(Signage!$C$13*Data!AI64)+(Signage!$C$6*TANH(Signage!$C$7*(Data!V64+Signage!$C$8)+Signage!$C$9)+Signage!$C$10)</f>
        <v>12.63930382203646</v>
      </c>
    </row>
    <row r="65" spans="1:80" s="4" customFormat="1" ht="12" customHeight="1">
      <c r="A65" s="83">
        <v>64</v>
      </c>
      <c r="B65" s="15" t="s">
        <v>2088</v>
      </c>
      <c r="C65" s="83" t="s">
        <v>995</v>
      </c>
      <c r="D65" s="16">
        <v>41426</v>
      </c>
      <c r="E65" s="18" t="s">
        <v>77</v>
      </c>
      <c r="F65" s="15"/>
      <c r="G65" s="17">
        <v>6</v>
      </c>
      <c r="H65" s="15" t="s">
        <v>72</v>
      </c>
      <c r="I65" s="15" t="s">
        <v>90</v>
      </c>
      <c r="J65" s="18"/>
      <c r="K65" s="18" t="s">
        <v>74</v>
      </c>
      <c r="L65" s="18"/>
      <c r="M65" s="18" t="s">
        <v>78</v>
      </c>
      <c r="N65" s="18" t="s">
        <v>78</v>
      </c>
      <c r="O65" s="18" t="s">
        <v>82</v>
      </c>
      <c r="P65" s="18"/>
      <c r="Q65" s="18" t="s">
        <v>78</v>
      </c>
      <c r="R65" s="19">
        <v>1.78</v>
      </c>
      <c r="S65" s="19">
        <v>9.1</v>
      </c>
      <c r="T65" s="19">
        <v>16.100000000000001</v>
      </c>
      <c r="U65" s="19">
        <v>18.5</v>
      </c>
      <c r="V65" s="19">
        <v>146.4</v>
      </c>
      <c r="W65" s="19">
        <v>768</v>
      </c>
      <c r="X65" s="19">
        <v>1366</v>
      </c>
      <c r="Y65" s="18" t="s">
        <v>86</v>
      </c>
      <c r="Z65" s="69">
        <v>7168</v>
      </c>
      <c r="AA65" s="19">
        <v>1.0489999999999999</v>
      </c>
      <c r="AB65" s="21">
        <v>200</v>
      </c>
      <c r="AC65" s="19">
        <v>7.6</v>
      </c>
      <c r="AD65" s="19">
        <v>272.3</v>
      </c>
      <c r="AE65" s="19">
        <v>200</v>
      </c>
      <c r="AF65" s="19">
        <v>266.5</v>
      </c>
      <c r="AG65" s="8">
        <f>AF65/AD65</f>
        <v>0.97869996327579867</v>
      </c>
      <c r="AH65" s="19">
        <v>200</v>
      </c>
      <c r="AI65" s="85">
        <f>(AF65*V65)/1000000</f>
        <v>3.9015599999999998E-2</v>
      </c>
      <c r="AJ65" s="18" t="s">
        <v>78</v>
      </c>
      <c r="AK65" s="18" t="s">
        <v>110</v>
      </c>
      <c r="AL65" s="18" t="s">
        <v>79</v>
      </c>
      <c r="AM65" s="18"/>
      <c r="AN65" s="18" t="s">
        <v>81</v>
      </c>
      <c r="AO65" s="18"/>
      <c r="AP65" s="18" t="s">
        <v>81</v>
      </c>
      <c r="AQ65" s="18"/>
      <c r="AR65" s="19">
        <v>0</v>
      </c>
      <c r="AS65" s="18"/>
      <c r="AT65" s="72">
        <v>60</v>
      </c>
      <c r="AU65" s="19">
        <v>90</v>
      </c>
      <c r="AV65" s="19">
        <v>65</v>
      </c>
      <c r="AW65" s="18" t="s">
        <v>78</v>
      </c>
      <c r="AX65" s="18" t="s">
        <v>109</v>
      </c>
      <c r="AY65" s="18"/>
      <c r="AZ65" s="18"/>
      <c r="BA65" s="19">
        <v>0</v>
      </c>
      <c r="BB65" s="20" t="s">
        <v>81</v>
      </c>
      <c r="BC65" s="18" t="s">
        <v>81</v>
      </c>
      <c r="BD65" s="18"/>
      <c r="BE65" s="18" t="s">
        <v>84</v>
      </c>
      <c r="BF65" s="18"/>
      <c r="BG65" s="19">
        <v>5</v>
      </c>
      <c r="BH65" s="21">
        <v>0</v>
      </c>
      <c r="BI65" s="19">
        <v>0.08</v>
      </c>
      <c r="BJ65" s="18"/>
      <c r="BK65" s="19">
        <v>0.06</v>
      </c>
      <c r="BL65" s="18"/>
      <c r="BM65" s="18"/>
      <c r="BN65" s="19">
        <v>12.56</v>
      </c>
      <c r="BO65" s="21">
        <v>0.49</v>
      </c>
      <c r="BP65" s="20"/>
      <c r="BQ65" s="21">
        <v>0.11</v>
      </c>
      <c r="BR65" s="20"/>
      <c r="BS65" s="21">
        <v>0.08</v>
      </c>
      <c r="BT65" s="20"/>
      <c r="BU65" s="20"/>
      <c r="BV65" s="21">
        <v>12.77</v>
      </c>
      <c r="BW65" s="9">
        <f>IF(BA65=1,BN65-(Monitors!$B$17*Data!BZ65),Data!BN65)</f>
        <v>12.56</v>
      </c>
      <c r="BX65" s="32">
        <f>IF($AR65=1,$BW65-(Monitors!$C$17*BZ65),Data!$BW65)</f>
        <v>12.56</v>
      </c>
      <c r="BY65" s="32">
        <f>BX65-(AA65*Monitors!$C$13)</f>
        <v>10.462</v>
      </c>
      <c r="BZ65" s="86">
        <f>(Monitors!$C$13*Data!AA65)+(Monitors!$C$6*TANH(Monitors!$C$7*(Data!V65+Monitors!$C$8)+Monitors!$C$9)+Monitors!$C$10)</f>
        <v>11.002950386691182</v>
      </c>
      <c r="CA65" s="9">
        <f>BN65-(Signage!$C$13*AI65)</f>
        <v>9.6338299999999997</v>
      </c>
      <c r="CB65" s="86">
        <f>(Signage!$C$13*Data!AI65)+(Signage!$C$6*TANH(Signage!$C$7*(Data!V65+Signage!$C$8)+Signage!$C$9)+Signage!$C$10)</f>
        <v>12.728241822036459</v>
      </c>
    </row>
    <row r="66" spans="1:80" s="4" customFormat="1" ht="12" customHeight="1">
      <c r="A66" s="82">
        <v>65</v>
      </c>
      <c r="B66" s="15" t="s">
        <v>2079</v>
      </c>
      <c r="C66" s="82" t="s">
        <v>996</v>
      </c>
      <c r="D66" s="16">
        <v>41414</v>
      </c>
      <c r="E66" s="18" t="s">
        <v>78</v>
      </c>
      <c r="F66" s="15"/>
      <c r="G66" s="17">
        <v>6</v>
      </c>
      <c r="H66" s="15" t="s">
        <v>72</v>
      </c>
      <c r="I66" s="15" t="s">
        <v>90</v>
      </c>
      <c r="J66" s="18"/>
      <c r="K66" s="18" t="s">
        <v>74</v>
      </c>
      <c r="L66" s="18"/>
      <c r="M66" s="18" t="s">
        <v>78</v>
      </c>
      <c r="N66" s="18" t="s">
        <v>78</v>
      </c>
      <c r="O66" s="18" t="s">
        <v>82</v>
      </c>
      <c r="P66" s="18"/>
      <c r="Q66" s="18" t="s">
        <v>78</v>
      </c>
      <c r="R66" s="19">
        <v>1.78</v>
      </c>
      <c r="S66" s="19">
        <v>9.1</v>
      </c>
      <c r="T66" s="19">
        <v>16.100000000000001</v>
      </c>
      <c r="U66" s="19">
        <v>18.5</v>
      </c>
      <c r="V66" s="19">
        <v>146.35</v>
      </c>
      <c r="W66" s="19">
        <v>768</v>
      </c>
      <c r="X66" s="19">
        <v>1366</v>
      </c>
      <c r="Y66" s="18" t="s">
        <v>86</v>
      </c>
      <c r="Z66" s="69">
        <v>7168</v>
      </c>
      <c r="AA66" s="19">
        <v>1.0489999999999999</v>
      </c>
      <c r="AB66" s="21">
        <v>250</v>
      </c>
      <c r="AC66" s="19">
        <v>18.899999999999999</v>
      </c>
      <c r="AD66" s="19">
        <v>284.39999999999998</v>
      </c>
      <c r="AE66" s="19">
        <v>250</v>
      </c>
      <c r="AF66" s="19">
        <v>274.60000000000002</v>
      </c>
      <c r="AG66" s="8">
        <f>AF66/AD66</f>
        <v>0.96554149085794672</v>
      </c>
      <c r="AH66" s="19">
        <v>201.2</v>
      </c>
      <c r="AI66" s="85">
        <f>(AF66*V66)/1000000</f>
        <v>4.0187710000000001E-2</v>
      </c>
      <c r="AJ66" s="18" t="s">
        <v>78</v>
      </c>
      <c r="AK66" s="18" t="s">
        <v>110</v>
      </c>
      <c r="AL66" s="18" t="s">
        <v>127</v>
      </c>
      <c r="AM66" s="18"/>
      <c r="AN66" s="18" t="s">
        <v>81</v>
      </c>
      <c r="AO66" s="18"/>
      <c r="AP66" s="18" t="s">
        <v>81</v>
      </c>
      <c r="AQ66" s="18"/>
      <c r="AR66" s="19">
        <v>0</v>
      </c>
      <c r="AS66" s="18"/>
      <c r="AT66" s="72">
        <v>60</v>
      </c>
      <c r="AU66" s="19">
        <v>90</v>
      </c>
      <c r="AV66" s="19">
        <v>65</v>
      </c>
      <c r="AW66" s="18" t="s">
        <v>78</v>
      </c>
      <c r="AX66" s="18" t="s">
        <v>109</v>
      </c>
      <c r="AY66" s="18"/>
      <c r="AZ66" s="18"/>
      <c r="BA66" s="19">
        <v>0</v>
      </c>
      <c r="BB66" s="20" t="s">
        <v>81</v>
      </c>
      <c r="BC66" s="18" t="s">
        <v>81</v>
      </c>
      <c r="BD66" s="18"/>
      <c r="BE66" s="18" t="s">
        <v>84</v>
      </c>
      <c r="BF66" s="18"/>
      <c r="BG66" s="19">
        <v>10</v>
      </c>
      <c r="BH66" s="21">
        <v>0</v>
      </c>
      <c r="BI66" s="19">
        <v>0.3</v>
      </c>
      <c r="BJ66" s="18"/>
      <c r="BK66" s="19">
        <v>0.28000000000000003</v>
      </c>
      <c r="BL66" s="18"/>
      <c r="BM66" s="18"/>
      <c r="BN66" s="19">
        <v>12.31</v>
      </c>
      <c r="BO66" s="21">
        <v>0.53</v>
      </c>
      <c r="BP66" s="20"/>
      <c r="BQ66" s="21">
        <v>0.39</v>
      </c>
      <c r="BR66" s="20"/>
      <c r="BS66" s="21">
        <v>0.34</v>
      </c>
      <c r="BT66" s="20"/>
      <c r="BU66" s="20"/>
      <c r="BV66" s="21">
        <v>12.58</v>
      </c>
      <c r="BW66" s="9">
        <f>IF(BA66=1,BN66-(Monitors!$B$17*Data!BZ66),Data!BN66)</f>
        <v>12.31</v>
      </c>
      <c r="BX66" s="32">
        <f>IF($AR66=1,$BW66-(Monitors!$C$17*BZ66),Data!$BW66)</f>
        <v>12.31</v>
      </c>
      <c r="BY66" s="32">
        <f>BX66-(AA66*Monitors!$C$13)</f>
        <v>10.212</v>
      </c>
      <c r="BZ66" s="86">
        <f>(Monitors!$C$13*Data!AA66)+(Monitors!$C$6*TANH(Monitors!$C$7*(Data!V66+Monitors!$C$8)+Monitors!$C$9)+Monitors!$C$10)</f>
        <v>11.00039615505414</v>
      </c>
      <c r="CA66" s="9">
        <f>BN66-(Signage!$C$13*AI66)</f>
        <v>9.2959217499999998</v>
      </c>
      <c r="CB66" s="86">
        <f>(Signage!$C$13*Data!AI66)+(Signage!$C$6*TANH(Signage!$C$7*(Data!V66+Signage!$C$8)+Signage!$C$9)+Signage!$C$10)</f>
        <v>12.812058877036897</v>
      </c>
    </row>
    <row r="67" spans="1:80" s="4" customFormat="1" ht="12" customHeight="1">
      <c r="A67" s="83">
        <v>66</v>
      </c>
      <c r="B67" s="15" t="s">
        <v>2076</v>
      </c>
      <c r="C67" s="83" t="s">
        <v>997</v>
      </c>
      <c r="D67" s="16">
        <v>41408</v>
      </c>
      <c r="E67" s="18" t="s">
        <v>77</v>
      </c>
      <c r="F67" s="15" t="s">
        <v>70</v>
      </c>
      <c r="G67" s="17">
        <v>6</v>
      </c>
      <c r="H67" s="15" t="s">
        <v>72</v>
      </c>
      <c r="I67" s="15" t="s">
        <v>90</v>
      </c>
      <c r="J67" s="18" t="s">
        <v>71</v>
      </c>
      <c r="K67" s="18" t="s">
        <v>74</v>
      </c>
      <c r="L67" s="18" t="s">
        <v>71</v>
      </c>
      <c r="M67" s="18" t="s">
        <v>78</v>
      </c>
      <c r="N67" s="18" t="s">
        <v>78</v>
      </c>
      <c r="O67" s="18" t="s">
        <v>82</v>
      </c>
      <c r="P67" s="18" t="s">
        <v>71</v>
      </c>
      <c r="Q67" s="18" t="s">
        <v>77</v>
      </c>
      <c r="R67" s="19">
        <v>1.78</v>
      </c>
      <c r="S67" s="19">
        <v>9.1</v>
      </c>
      <c r="T67" s="19">
        <v>16.100000000000001</v>
      </c>
      <c r="U67" s="19">
        <v>18.5</v>
      </c>
      <c r="V67" s="19">
        <v>146.51</v>
      </c>
      <c r="W67" s="19">
        <v>768</v>
      </c>
      <c r="X67" s="19">
        <v>1366</v>
      </c>
      <c r="Y67" s="18" t="s">
        <v>86</v>
      </c>
      <c r="Z67" s="69">
        <v>7160</v>
      </c>
      <c r="AA67" s="19">
        <v>1.0489999999999999</v>
      </c>
      <c r="AB67" s="21">
        <v>236</v>
      </c>
      <c r="AC67" s="19">
        <v>0</v>
      </c>
      <c r="AD67" s="19">
        <v>275</v>
      </c>
      <c r="AE67" s="19">
        <v>236</v>
      </c>
      <c r="AF67" s="19">
        <v>275</v>
      </c>
      <c r="AG67" s="8">
        <f>AF67/AD67</f>
        <v>1</v>
      </c>
      <c r="AH67" s="19">
        <v>200</v>
      </c>
      <c r="AI67" s="85">
        <f>(AF67*V67)/1000000</f>
        <v>4.029025E-2</v>
      </c>
      <c r="AJ67" s="18" t="s">
        <v>78</v>
      </c>
      <c r="AK67" s="18" t="s">
        <v>215</v>
      </c>
      <c r="AL67" s="18" t="s">
        <v>88</v>
      </c>
      <c r="AM67" s="18" t="s">
        <v>71</v>
      </c>
      <c r="AN67" s="18" t="s">
        <v>81</v>
      </c>
      <c r="AO67" s="18" t="s">
        <v>71</v>
      </c>
      <c r="AP67" s="18" t="s">
        <v>81</v>
      </c>
      <c r="AQ67" s="18" t="s">
        <v>71</v>
      </c>
      <c r="AR67" s="19">
        <v>0</v>
      </c>
      <c r="AS67" s="18"/>
      <c r="AT67" s="72">
        <v>60</v>
      </c>
      <c r="AU67" s="19">
        <v>160</v>
      </c>
      <c r="AV67" s="19">
        <v>160</v>
      </c>
      <c r="AW67" s="18" t="s">
        <v>77</v>
      </c>
      <c r="AX67" s="18" t="s">
        <v>87</v>
      </c>
      <c r="AY67" s="18"/>
      <c r="AZ67" s="18"/>
      <c r="BA67" s="19">
        <v>0</v>
      </c>
      <c r="BB67" s="20" t="s">
        <v>81</v>
      </c>
      <c r="BC67" s="18" t="s">
        <v>81</v>
      </c>
      <c r="BD67" s="18" t="s">
        <v>71</v>
      </c>
      <c r="BE67" s="18" t="s">
        <v>84</v>
      </c>
      <c r="BF67" s="18" t="s">
        <v>71</v>
      </c>
      <c r="BG67" s="18"/>
      <c r="BH67" s="21">
        <v>0</v>
      </c>
      <c r="BI67" s="19">
        <v>0.23</v>
      </c>
      <c r="BJ67" s="18"/>
      <c r="BK67" s="19">
        <v>0.14000000000000001</v>
      </c>
      <c r="BL67" s="18"/>
      <c r="BM67" s="18"/>
      <c r="BN67" s="19">
        <v>10.23</v>
      </c>
      <c r="BO67" s="21">
        <v>0.4</v>
      </c>
      <c r="BP67" s="20"/>
      <c r="BQ67" s="21">
        <v>0.23</v>
      </c>
      <c r="BR67" s="20"/>
      <c r="BS67" s="21">
        <v>0.15</v>
      </c>
      <c r="BT67" s="20"/>
      <c r="BU67" s="20"/>
      <c r="BV67" s="21">
        <v>9.4</v>
      </c>
      <c r="BW67" s="9">
        <f>IF(BA67=1,BN67-(Monitors!$B$17*Data!BZ67),Data!BN67)</f>
        <v>10.23</v>
      </c>
      <c r="BX67" s="32">
        <f>IF($AR67=1,$BW67-(Monitors!$C$17*BZ67),Data!$BW67)</f>
        <v>10.23</v>
      </c>
      <c r="BY67" s="32">
        <f>BX67-(AA67*Monitors!$C$13)</f>
        <v>8.1320000000000014</v>
      </c>
      <c r="BZ67" s="86">
        <f>(Monitors!$C$13*Data!AA67)+(Monitors!$C$6*TANH(Monitors!$C$7*(Data!V67+Monitors!$C$8)+Monitors!$C$9)+Monitors!$C$10)</f>
        <v>11.008567886669894</v>
      </c>
      <c r="CA67" s="9">
        <f>BN67-(Signage!$C$13*AI67)</f>
        <v>7.2082312500000008</v>
      </c>
      <c r="CB67" s="86">
        <f>(Signage!$C$13*Data!AI67)+(Signage!$C$6*TANH(Signage!$C$7*(Data!V67+Signage!$C$8)+Signage!$C$9)+Signage!$C$10)</f>
        <v>12.832841134234283</v>
      </c>
    </row>
    <row r="68" spans="1:80" s="4" customFormat="1" ht="12" customHeight="1">
      <c r="A68" s="82">
        <v>67</v>
      </c>
      <c r="B68" s="15" t="s">
        <v>2076</v>
      </c>
      <c r="C68" s="82" t="s">
        <v>998</v>
      </c>
      <c r="D68" s="16">
        <v>41580</v>
      </c>
      <c r="E68" s="18" t="s">
        <v>77</v>
      </c>
      <c r="F68" s="15" t="s">
        <v>70</v>
      </c>
      <c r="G68" s="17">
        <v>6</v>
      </c>
      <c r="H68" s="15" t="s">
        <v>72</v>
      </c>
      <c r="I68" s="15" t="s">
        <v>90</v>
      </c>
      <c r="J68" s="18" t="s">
        <v>71</v>
      </c>
      <c r="K68" s="18" t="s">
        <v>74</v>
      </c>
      <c r="L68" s="18" t="s">
        <v>71</v>
      </c>
      <c r="M68" s="18" t="s">
        <v>78</v>
      </c>
      <c r="N68" s="18" t="s">
        <v>78</v>
      </c>
      <c r="O68" s="18" t="s">
        <v>82</v>
      </c>
      <c r="P68" s="18" t="s">
        <v>71</v>
      </c>
      <c r="Q68" s="18" t="s">
        <v>77</v>
      </c>
      <c r="R68" s="19">
        <v>1.78</v>
      </c>
      <c r="S68" s="19">
        <v>9.1</v>
      </c>
      <c r="T68" s="19">
        <v>16.100000000000001</v>
      </c>
      <c r="U68" s="19">
        <v>18.5</v>
      </c>
      <c r="V68" s="19">
        <v>146.51</v>
      </c>
      <c r="W68" s="19">
        <v>768</v>
      </c>
      <c r="X68" s="19">
        <v>1366</v>
      </c>
      <c r="Y68" s="18" t="s">
        <v>86</v>
      </c>
      <c r="Z68" s="69">
        <v>7160</v>
      </c>
      <c r="AA68" s="19">
        <v>1.0489999999999999</v>
      </c>
      <c r="AB68" s="21">
        <v>250.4</v>
      </c>
      <c r="AC68" s="19">
        <v>0</v>
      </c>
      <c r="AD68" s="19">
        <v>275</v>
      </c>
      <c r="AE68" s="19">
        <v>250.4</v>
      </c>
      <c r="AF68" s="19">
        <v>275</v>
      </c>
      <c r="AG68" s="8">
        <f>AF68/AD68</f>
        <v>1</v>
      </c>
      <c r="AH68" s="19">
        <v>200</v>
      </c>
      <c r="AI68" s="85">
        <f>(AF68*V68)/1000000</f>
        <v>4.029025E-2</v>
      </c>
      <c r="AJ68" s="18" t="s">
        <v>78</v>
      </c>
      <c r="AK68" s="18" t="s">
        <v>215</v>
      </c>
      <c r="AL68" s="18" t="s">
        <v>88</v>
      </c>
      <c r="AM68" s="18" t="s">
        <v>71</v>
      </c>
      <c r="AN68" s="18" t="s">
        <v>81</v>
      </c>
      <c r="AO68" s="18" t="s">
        <v>71</v>
      </c>
      <c r="AP68" s="18" t="s">
        <v>81</v>
      </c>
      <c r="AQ68" s="18" t="s">
        <v>71</v>
      </c>
      <c r="AR68" s="19">
        <v>0</v>
      </c>
      <c r="AS68" s="18"/>
      <c r="AT68" s="72">
        <v>60</v>
      </c>
      <c r="AU68" s="19">
        <v>160</v>
      </c>
      <c r="AV68" s="19">
        <v>160</v>
      </c>
      <c r="AW68" s="18" t="s">
        <v>77</v>
      </c>
      <c r="AX68" s="18" t="s">
        <v>87</v>
      </c>
      <c r="AY68" s="18"/>
      <c r="AZ68" s="18"/>
      <c r="BA68" s="19">
        <v>0</v>
      </c>
      <c r="BB68" s="20" t="s">
        <v>81</v>
      </c>
      <c r="BC68" s="18" t="s">
        <v>81</v>
      </c>
      <c r="BD68" s="18" t="s">
        <v>71</v>
      </c>
      <c r="BE68" s="18" t="s">
        <v>84</v>
      </c>
      <c r="BF68" s="18" t="s">
        <v>71</v>
      </c>
      <c r="BG68" s="18"/>
      <c r="BH68" s="21">
        <v>0</v>
      </c>
      <c r="BI68" s="19">
        <v>0.19</v>
      </c>
      <c r="BJ68" s="18"/>
      <c r="BK68" s="19">
        <v>0.14000000000000001</v>
      </c>
      <c r="BL68" s="18"/>
      <c r="BM68" s="18"/>
      <c r="BN68" s="19">
        <v>10.37</v>
      </c>
      <c r="BO68" s="21">
        <v>0.4</v>
      </c>
      <c r="BP68" s="20"/>
      <c r="BQ68" s="21">
        <v>0.2</v>
      </c>
      <c r="BR68" s="20"/>
      <c r="BS68" s="21">
        <v>0.15</v>
      </c>
      <c r="BT68" s="20"/>
      <c r="BU68" s="20"/>
      <c r="BV68" s="21">
        <v>10.38</v>
      </c>
      <c r="BW68" s="9">
        <f>IF(BA68=1,BN68-(Monitors!$B$17*Data!BZ68),Data!BN68)</f>
        <v>10.37</v>
      </c>
      <c r="BX68" s="32">
        <f>IF($AR68=1,$BW68-(Monitors!$C$17*BZ68),Data!$BW68)</f>
        <v>10.37</v>
      </c>
      <c r="BY68" s="32">
        <f>BX68-(AA68*Monitors!$C$13)</f>
        <v>8.2719999999999985</v>
      </c>
      <c r="BZ68" s="86">
        <f>(Monitors!$C$13*Data!AA68)+(Monitors!$C$6*TANH(Monitors!$C$7*(Data!V68+Monitors!$C$8)+Monitors!$C$9)+Monitors!$C$10)</f>
        <v>11.008567886669894</v>
      </c>
      <c r="CA68" s="9">
        <f>BN68-(Signage!$C$13*AI68)</f>
        <v>7.3482312499999995</v>
      </c>
      <c r="CB68" s="86">
        <f>(Signage!$C$13*Data!AI68)+(Signage!$C$6*TANH(Signage!$C$7*(Data!V68+Signage!$C$8)+Signage!$C$9)+Signage!$C$10)</f>
        <v>12.832841134234283</v>
      </c>
    </row>
    <row r="69" spans="1:80" s="4" customFormat="1" ht="12" customHeight="1">
      <c r="A69" s="83">
        <v>68</v>
      </c>
      <c r="B69" s="15" t="s">
        <v>2076</v>
      </c>
      <c r="C69" s="83" t="s">
        <v>999</v>
      </c>
      <c r="D69" s="16">
        <v>41810</v>
      </c>
      <c r="E69" s="18" t="s">
        <v>77</v>
      </c>
      <c r="F69" s="15" t="s">
        <v>70</v>
      </c>
      <c r="G69" s="17">
        <v>6</v>
      </c>
      <c r="H69" s="15" t="s">
        <v>72</v>
      </c>
      <c r="I69" s="15" t="s">
        <v>90</v>
      </c>
      <c r="J69" s="18" t="s">
        <v>71</v>
      </c>
      <c r="K69" s="18" t="s">
        <v>74</v>
      </c>
      <c r="L69" s="18" t="s">
        <v>71</v>
      </c>
      <c r="M69" s="18" t="s">
        <v>78</v>
      </c>
      <c r="N69" s="18" t="s">
        <v>78</v>
      </c>
      <c r="O69" s="18" t="s">
        <v>82</v>
      </c>
      <c r="P69" s="18" t="s">
        <v>71</v>
      </c>
      <c r="Q69" s="18" t="s">
        <v>77</v>
      </c>
      <c r="R69" s="19">
        <v>1.78</v>
      </c>
      <c r="S69" s="19">
        <v>9.1</v>
      </c>
      <c r="T69" s="19">
        <v>16.100000000000001</v>
      </c>
      <c r="U69" s="19">
        <v>18.5</v>
      </c>
      <c r="V69" s="19">
        <v>146.51</v>
      </c>
      <c r="W69" s="19">
        <v>768</v>
      </c>
      <c r="X69" s="19">
        <v>1366</v>
      </c>
      <c r="Y69" s="18" t="s">
        <v>86</v>
      </c>
      <c r="Z69" s="69">
        <v>7160</v>
      </c>
      <c r="AA69" s="19">
        <v>1.0489999999999999</v>
      </c>
      <c r="AB69" s="21">
        <v>268.39999999999998</v>
      </c>
      <c r="AC69" s="19">
        <v>0</v>
      </c>
      <c r="AD69" s="19">
        <v>275</v>
      </c>
      <c r="AE69" s="19">
        <v>268.39999999999998</v>
      </c>
      <c r="AF69" s="19">
        <v>275</v>
      </c>
      <c r="AG69" s="8">
        <f>AF69/AD69</f>
        <v>1</v>
      </c>
      <c r="AH69" s="19">
        <v>200</v>
      </c>
      <c r="AI69" s="85">
        <f>(AF69*V69)/1000000</f>
        <v>4.029025E-2</v>
      </c>
      <c r="AJ69" s="18" t="s">
        <v>78</v>
      </c>
      <c r="AK69" s="18" t="s">
        <v>215</v>
      </c>
      <c r="AL69" s="18" t="s">
        <v>88</v>
      </c>
      <c r="AM69" s="18" t="s">
        <v>71</v>
      </c>
      <c r="AN69" s="18" t="s">
        <v>81</v>
      </c>
      <c r="AO69" s="18" t="s">
        <v>71</v>
      </c>
      <c r="AP69" s="18" t="s">
        <v>81</v>
      </c>
      <c r="AQ69" s="18" t="s">
        <v>71</v>
      </c>
      <c r="AR69" s="19">
        <v>0</v>
      </c>
      <c r="AS69" s="18"/>
      <c r="AT69" s="72">
        <v>60</v>
      </c>
      <c r="AU69" s="19">
        <v>160</v>
      </c>
      <c r="AV69" s="19">
        <v>160</v>
      </c>
      <c r="AW69" s="18" t="s">
        <v>77</v>
      </c>
      <c r="AX69" s="18" t="s">
        <v>87</v>
      </c>
      <c r="AY69" s="18" t="s">
        <v>71</v>
      </c>
      <c r="AZ69" s="18" t="s">
        <v>71</v>
      </c>
      <c r="BA69" s="19">
        <v>0</v>
      </c>
      <c r="BB69" s="20" t="s">
        <v>81</v>
      </c>
      <c r="BC69" s="18" t="s">
        <v>81</v>
      </c>
      <c r="BD69" s="18" t="s">
        <v>71</v>
      </c>
      <c r="BE69" s="18" t="s">
        <v>84</v>
      </c>
      <c r="BF69" s="18" t="s">
        <v>71</v>
      </c>
      <c r="BG69" s="18"/>
      <c r="BH69" s="21">
        <v>0</v>
      </c>
      <c r="BI69" s="19">
        <v>0.23</v>
      </c>
      <c r="BJ69" s="18"/>
      <c r="BK69" s="19">
        <v>0.22</v>
      </c>
      <c r="BL69" s="18"/>
      <c r="BM69" s="18"/>
      <c r="BN69" s="19">
        <v>10.52</v>
      </c>
      <c r="BO69" s="21">
        <v>0.5</v>
      </c>
      <c r="BP69" s="20"/>
      <c r="BQ69" s="21">
        <v>0.22</v>
      </c>
      <c r="BR69" s="20"/>
      <c r="BS69" s="21">
        <v>0.21</v>
      </c>
      <c r="BT69" s="20"/>
      <c r="BU69" s="20"/>
      <c r="BV69" s="21">
        <v>10.53</v>
      </c>
      <c r="BW69" s="9">
        <f>IF(BA69=1,BN69-(Monitors!$B$17*Data!BZ69),Data!BN69)</f>
        <v>10.52</v>
      </c>
      <c r="BX69" s="32">
        <f>IF($AR69=1,$BW69-(Monitors!$C$17*BZ69),Data!$BW69)</f>
        <v>10.52</v>
      </c>
      <c r="BY69" s="32">
        <f>BX69-(AA69*Monitors!$C$13)</f>
        <v>8.4220000000000006</v>
      </c>
      <c r="BZ69" s="86">
        <f>(Monitors!$C$13*Data!AA69)+(Monitors!$C$6*TANH(Monitors!$C$7*(Data!V69+Monitors!$C$8)+Monitors!$C$9)+Monitors!$C$10)</f>
        <v>11.008567886669894</v>
      </c>
      <c r="CA69" s="9">
        <f>BN69-(Signage!$C$13*AI69)</f>
        <v>7.4982312499999999</v>
      </c>
      <c r="CB69" s="86">
        <f>(Signage!$C$13*Data!AI69)+(Signage!$C$6*TANH(Signage!$C$7*(Data!V69+Signage!$C$8)+Signage!$C$9)+Signage!$C$10)</f>
        <v>12.832841134234283</v>
      </c>
    </row>
    <row r="70" spans="1:80" s="4" customFormat="1" ht="12" customHeight="1">
      <c r="A70" s="82">
        <v>69</v>
      </c>
      <c r="B70" s="15" t="s">
        <v>2076</v>
      </c>
      <c r="C70" s="82" t="s">
        <v>1000</v>
      </c>
      <c r="D70" s="16">
        <v>41276</v>
      </c>
      <c r="E70" s="18" t="s">
        <v>77</v>
      </c>
      <c r="F70" s="15" t="s">
        <v>70</v>
      </c>
      <c r="G70" s="17">
        <v>6</v>
      </c>
      <c r="H70" s="15" t="s">
        <v>72</v>
      </c>
      <c r="I70" s="15" t="s">
        <v>73</v>
      </c>
      <c r="J70" s="18" t="s">
        <v>73</v>
      </c>
      <c r="K70" s="18" t="s">
        <v>74</v>
      </c>
      <c r="L70" s="18" t="s">
        <v>71</v>
      </c>
      <c r="M70" s="18" t="s">
        <v>78</v>
      </c>
      <c r="N70" s="18" t="s">
        <v>78</v>
      </c>
      <c r="O70" s="18" t="s">
        <v>82</v>
      </c>
      <c r="P70" s="18" t="s">
        <v>71</v>
      </c>
      <c r="Q70" s="18" t="s">
        <v>77</v>
      </c>
      <c r="R70" s="19">
        <v>1.78</v>
      </c>
      <c r="S70" s="19">
        <v>9.1</v>
      </c>
      <c r="T70" s="19">
        <v>16.100000000000001</v>
      </c>
      <c r="U70" s="19">
        <v>18.5</v>
      </c>
      <c r="V70" s="19">
        <v>146.51</v>
      </c>
      <c r="W70" s="19">
        <v>768</v>
      </c>
      <c r="X70" s="19">
        <v>1366</v>
      </c>
      <c r="Y70" s="18" t="s">
        <v>86</v>
      </c>
      <c r="Z70" s="69">
        <v>7160</v>
      </c>
      <c r="AA70" s="19">
        <v>1.0489999999999999</v>
      </c>
      <c r="AB70" s="21">
        <v>236</v>
      </c>
      <c r="AC70" s="19">
        <v>0</v>
      </c>
      <c r="AD70" s="19">
        <v>275</v>
      </c>
      <c r="AE70" s="19">
        <v>236</v>
      </c>
      <c r="AF70" s="19">
        <v>275</v>
      </c>
      <c r="AG70" s="8">
        <f>AF70/AD70</f>
        <v>1</v>
      </c>
      <c r="AH70" s="19">
        <v>200</v>
      </c>
      <c r="AI70" s="85">
        <f>(AF70*V70)/1000000</f>
        <v>4.029025E-2</v>
      </c>
      <c r="AJ70" s="18" t="s">
        <v>78</v>
      </c>
      <c r="AK70" s="18" t="s">
        <v>215</v>
      </c>
      <c r="AL70" s="18" t="s">
        <v>88</v>
      </c>
      <c r="AM70" s="18" t="s">
        <v>71</v>
      </c>
      <c r="AN70" s="18" t="s">
        <v>81</v>
      </c>
      <c r="AO70" s="18" t="s">
        <v>71</v>
      </c>
      <c r="AP70" s="18" t="s">
        <v>81</v>
      </c>
      <c r="AQ70" s="18" t="s">
        <v>71</v>
      </c>
      <c r="AR70" s="19">
        <v>0</v>
      </c>
      <c r="AS70" s="18"/>
      <c r="AT70" s="72">
        <v>60</v>
      </c>
      <c r="AU70" s="19">
        <v>160</v>
      </c>
      <c r="AV70" s="19">
        <v>160</v>
      </c>
      <c r="AW70" s="18" t="s">
        <v>77</v>
      </c>
      <c r="AX70" s="18" t="s">
        <v>87</v>
      </c>
      <c r="AY70" s="18"/>
      <c r="AZ70" s="18"/>
      <c r="BA70" s="19">
        <v>0</v>
      </c>
      <c r="BB70" s="20" t="s">
        <v>81</v>
      </c>
      <c r="BC70" s="18" t="s">
        <v>81</v>
      </c>
      <c r="BD70" s="18" t="s">
        <v>71</v>
      </c>
      <c r="BE70" s="18" t="s">
        <v>84</v>
      </c>
      <c r="BF70" s="18" t="s">
        <v>71</v>
      </c>
      <c r="BG70" s="18"/>
      <c r="BH70" s="21">
        <v>0</v>
      </c>
      <c r="BI70" s="19">
        <v>0.19</v>
      </c>
      <c r="BJ70" s="18"/>
      <c r="BK70" s="19">
        <v>0.15</v>
      </c>
      <c r="BL70" s="18"/>
      <c r="BM70" s="18"/>
      <c r="BN70" s="19">
        <v>11.28</v>
      </c>
      <c r="BO70" s="21">
        <v>0.4</v>
      </c>
      <c r="BP70" s="20"/>
      <c r="BQ70" s="21">
        <v>0.2</v>
      </c>
      <c r="BR70" s="20"/>
      <c r="BS70" s="21">
        <v>0.16</v>
      </c>
      <c r="BT70" s="20"/>
      <c r="BU70" s="20"/>
      <c r="BV70" s="21">
        <v>11.29</v>
      </c>
      <c r="BW70" s="9">
        <f>IF(BA70=1,BN70-(Monitors!$B$17*Data!BZ70),Data!BN70)</f>
        <v>11.28</v>
      </c>
      <c r="BX70" s="32">
        <f>IF($AR70=1,$BW70-(Monitors!$C$17*BZ70),Data!$BW70)</f>
        <v>11.28</v>
      </c>
      <c r="BY70" s="32">
        <f>BX70-(AA70*Monitors!$C$13)</f>
        <v>9.1819999999999986</v>
      </c>
      <c r="BZ70" s="86">
        <f>(Monitors!$C$13*Data!AA70)+(Monitors!$C$6*TANH(Monitors!$C$7*(Data!V70+Monitors!$C$8)+Monitors!$C$9)+Monitors!$C$10)</f>
        <v>11.008567886669894</v>
      </c>
      <c r="CA70" s="9">
        <f>BN70-(Signage!$C$13*AI70)</f>
        <v>8.2582312499999997</v>
      </c>
      <c r="CB70" s="86">
        <f>(Signage!$C$13*Data!AI70)+(Signage!$C$6*TANH(Signage!$C$7*(Data!V70+Signage!$C$8)+Signage!$C$9)+Signage!$C$10)</f>
        <v>12.832841134234283</v>
      </c>
    </row>
    <row r="71" spans="1:80" s="4" customFormat="1" ht="12" customHeight="1">
      <c r="A71" s="83">
        <v>70</v>
      </c>
      <c r="B71" s="15" t="s">
        <v>2076</v>
      </c>
      <c r="C71" s="83" t="s">
        <v>1001</v>
      </c>
      <c r="D71" s="16">
        <v>41372</v>
      </c>
      <c r="E71" s="18" t="s">
        <v>77</v>
      </c>
      <c r="F71" s="15" t="s">
        <v>70</v>
      </c>
      <c r="G71" s="17">
        <v>6</v>
      </c>
      <c r="H71" s="15" t="s">
        <v>72</v>
      </c>
      <c r="I71" s="15" t="s">
        <v>90</v>
      </c>
      <c r="J71" s="18" t="s">
        <v>71</v>
      </c>
      <c r="K71" s="18" t="s">
        <v>74</v>
      </c>
      <c r="L71" s="18" t="s">
        <v>71</v>
      </c>
      <c r="M71" s="18" t="s">
        <v>78</v>
      </c>
      <c r="N71" s="18" t="s">
        <v>78</v>
      </c>
      <c r="O71" s="18" t="s">
        <v>82</v>
      </c>
      <c r="P71" s="18" t="s">
        <v>71</v>
      </c>
      <c r="Q71" s="18" t="s">
        <v>78</v>
      </c>
      <c r="R71" s="19">
        <v>1.78</v>
      </c>
      <c r="S71" s="19">
        <v>9.1</v>
      </c>
      <c r="T71" s="19">
        <v>16.100000000000001</v>
      </c>
      <c r="U71" s="19">
        <v>18.5</v>
      </c>
      <c r="V71" s="19">
        <v>146.51</v>
      </c>
      <c r="W71" s="19">
        <v>768</v>
      </c>
      <c r="X71" s="19">
        <v>1366</v>
      </c>
      <c r="Y71" s="18" t="s">
        <v>86</v>
      </c>
      <c r="Z71" s="69">
        <v>7160</v>
      </c>
      <c r="AA71" s="19">
        <v>1.0489999999999999</v>
      </c>
      <c r="AB71" s="21">
        <v>236</v>
      </c>
      <c r="AC71" s="19">
        <v>0</v>
      </c>
      <c r="AD71" s="19">
        <v>275</v>
      </c>
      <c r="AE71" s="19">
        <v>236</v>
      </c>
      <c r="AF71" s="19">
        <v>275</v>
      </c>
      <c r="AG71" s="8">
        <f>AF71/AD71</f>
        <v>1</v>
      </c>
      <c r="AH71" s="19">
        <v>200</v>
      </c>
      <c r="AI71" s="85">
        <f>(AF71*V71)/1000000</f>
        <v>4.029025E-2</v>
      </c>
      <c r="AJ71" s="18" t="s">
        <v>78</v>
      </c>
      <c r="AK71" s="18" t="s">
        <v>215</v>
      </c>
      <c r="AL71" s="18" t="s">
        <v>88</v>
      </c>
      <c r="AM71" s="18" t="s">
        <v>71</v>
      </c>
      <c r="AN71" s="18" t="s">
        <v>81</v>
      </c>
      <c r="AO71" s="18" t="s">
        <v>71</v>
      </c>
      <c r="AP71" s="18" t="s">
        <v>81</v>
      </c>
      <c r="AQ71" s="18" t="s">
        <v>71</v>
      </c>
      <c r="AR71" s="19">
        <v>0</v>
      </c>
      <c r="AS71" s="18"/>
      <c r="AT71" s="72">
        <v>60</v>
      </c>
      <c r="AU71" s="19">
        <v>160</v>
      </c>
      <c r="AV71" s="19">
        <v>160</v>
      </c>
      <c r="AW71" s="18" t="s">
        <v>77</v>
      </c>
      <c r="AX71" s="18" t="s">
        <v>87</v>
      </c>
      <c r="AY71" s="18"/>
      <c r="AZ71" s="18"/>
      <c r="BA71" s="19">
        <v>0</v>
      </c>
      <c r="BB71" s="20" t="s">
        <v>81</v>
      </c>
      <c r="BC71" s="18" t="s">
        <v>81</v>
      </c>
      <c r="BD71" s="18" t="s">
        <v>71</v>
      </c>
      <c r="BE71" s="18" t="s">
        <v>84</v>
      </c>
      <c r="BF71" s="18" t="s">
        <v>71</v>
      </c>
      <c r="BG71" s="18"/>
      <c r="BH71" s="21">
        <v>0</v>
      </c>
      <c r="BI71" s="19">
        <v>0.16</v>
      </c>
      <c r="BJ71" s="18"/>
      <c r="BK71" s="19">
        <v>0.14000000000000001</v>
      </c>
      <c r="BL71" s="18"/>
      <c r="BM71" s="18"/>
      <c r="BN71" s="19">
        <v>11.65</v>
      </c>
      <c r="BO71" s="21">
        <v>0.4</v>
      </c>
      <c r="BP71" s="20"/>
      <c r="BQ71" s="21">
        <v>0.18</v>
      </c>
      <c r="BR71" s="20"/>
      <c r="BS71" s="21">
        <v>0.16</v>
      </c>
      <c r="BT71" s="20"/>
      <c r="BU71" s="20"/>
      <c r="BV71" s="21">
        <v>11.7</v>
      </c>
      <c r="BW71" s="9">
        <f>IF(BA71=1,BN71-(Monitors!$B$17*Data!BZ71),Data!BN71)</f>
        <v>11.65</v>
      </c>
      <c r="BX71" s="32">
        <f>IF($AR71=1,$BW71-(Monitors!$C$17*BZ71),Data!$BW71)</f>
        <v>11.65</v>
      </c>
      <c r="BY71" s="32">
        <f>BX71-(AA71*Monitors!$C$13)</f>
        <v>9.5519999999999996</v>
      </c>
      <c r="BZ71" s="86">
        <f>(Monitors!$C$13*Data!AA71)+(Monitors!$C$6*TANH(Monitors!$C$7*(Data!V71+Monitors!$C$8)+Monitors!$C$9)+Monitors!$C$10)</f>
        <v>11.008567886669894</v>
      </c>
      <c r="CA71" s="9">
        <f>BN71-(Signage!$C$13*AI71)</f>
        <v>8.6282312500000007</v>
      </c>
      <c r="CB71" s="86">
        <f>(Signage!$C$13*Data!AI71)+(Signage!$C$6*TANH(Signage!$C$7*(Data!V71+Signage!$C$8)+Signage!$C$9)+Signage!$C$10)</f>
        <v>12.832841134234283</v>
      </c>
    </row>
    <row r="72" spans="1:80" s="4" customFormat="1" ht="12" customHeight="1">
      <c r="A72" s="82">
        <v>71</v>
      </c>
      <c r="B72" s="15" t="s">
        <v>2071</v>
      </c>
      <c r="C72" s="82" t="s">
        <v>1002</v>
      </c>
      <c r="D72" s="16">
        <v>40551</v>
      </c>
      <c r="E72" s="18" t="s">
        <v>78</v>
      </c>
      <c r="F72" s="15" t="s">
        <v>70</v>
      </c>
      <c r="G72" s="17">
        <v>6</v>
      </c>
      <c r="H72" s="15" t="s">
        <v>72</v>
      </c>
      <c r="I72" s="15" t="s">
        <v>73</v>
      </c>
      <c r="J72" s="18" t="s">
        <v>73</v>
      </c>
      <c r="K72" s="18" t="s">
        <v>74</v>
      </c>
      <c r="L72" s="18" t="s">
        <v>71</v>
      </c>
      <c r="M72" s="18" t="s">
        <v>78</v>
      </c>
      <c r="N72" s="18" t="s">
        <v>78</v>
      </c>
      <c r="O72" s="18" t="s">
        <v>82</v>
      </c>
      <c r="P72" s="18" t="s">
        <v>71</v>
      </c>
      <c r="Q72" s="18" t="s">
        <v>78</v>
      </c>
      <c r="R72" s="19">
        <v>1.78</v>
      </c>
      <c r="S72" s="19">
        <v>9.1</v>
      </c>
      <c r="T72" s="19">
        <v>16.100000000000001</v>
      </c>
      <c r="U72" s="19">
        <v>18.5</v>
      </c>
      <c r="V72" s="19">
        <v>146.30000000000001</v>
      </c>
      <c r="W72" s="19">
        <v>768</v>
      </c>
      <c r="X72" s="19">
        <v>1366</v>
      </c>
      <c r="Y72" s="18" t="s">
        <v>86</v>
      </c>
      <c r="Z72" s="69">
        <v>7175</v>
      </c>
      <c r="AA72" s="19">
        <v>1.0489999999999999</v>
      </c>
      <c r="AB72" s="21">
        <v>275</v>
      </c>
      <c r="AC72" s="19">
        <v>0</v>
      </c>
      <c r="AD72" s="19">
        <v>275</v>
      </c>
      <c r="AE72" s="19">
        <v>275</v>
      </c>
      <c r="AF72" s="19">
        <v>275</v>
      </c>
      <c r="AG72" s="8">
        <f>AF72/AD72</f>
        <v>1</v>
      </c>
      <c r="AH72" s="19">
        <v>200</v>
      </c>
      <c r="AI72" s="85">
        <f>(AF72*V72)/1000000</f>
        <v>4.0232499999999997E-2</v>
      </c>
      <c r="AJ72" s="18" t="s">
        <v>78</v>
      </c>
      <c r="AK72" s="18" t="s">
        <v>462</v>
      </c>
      <c r="AL72" s="18" t="s">
        <v>79</v>
      </c>
      <c r="AM72" s="18" t="s">
        <v>81</v>
      </c>
      <c r="AN72" s="18" t="s">
        <v>81</v>
      </c>
      <c r="AO72" s="18" t="s">
        <v>71</v>
      </c>
      <c r="AP72" s="18" t="s">
        <v>81</v>
      </c>
      <c r="AQ72" s="18" t="s">
        <v>71</v>
      </c>
      <c r="AR72" s="19">
        <v>0</v>
      </c>
      <c r="AS72" s="18"/>
      <c r="AT72" s="72">
        <v>60</v>
      </c>
      <c r="AU72" s="19">
        <v>160</v>
      </c>
      <c r="AV72" s="19">
        <v>160</v>
      </c>
      <c r="AW72" s="18" t="s">
        <v>77</v>
      </c>
      <c r="AX72" s="18" t="s">
        <v>126</v>
      </c>
      <c r="AY72" s="18" t="s">
        <v>71</v>
      </c>
      <c r="AZ72" s="18" t="s">
        <v>71</v>
      </c>
      <c r="BA72" s="19">
        <v>0</v>
      </c>
      <c r="BB72" s="20" t="s">
        <v>81</v>
      </c>
      <c r="BC72" s="18" t="s">
        <v>81</v>
      </c>
      <c r="BD72" s="18" t="s">
        <v>71</v>
      </c>
      <c r="BE72" s="18" t="s">
        <v>84</v>
      </c>
      <c r="BF72" s="18" t="s">
        <v>71</v>
      </c>
      <c r="BG72" s="18"/>
      <c r="BH72" s="21">
        <v>0</v>
      </c>
      <c r="BI72" s="19">
        <v>0.32</v>
      </c>
      <c r="BJ72" s="18"/>
      <c r="BK72" s="19">
        <v>0.23</v>
      </c>
      <c r="BL72" s="18"/>
      <c r="BM72" s="18"/>
      <c r="BN72" s="19">
        <v>11.8</v>
      </c>
      <c r="BO72" s="21">
        <v>0.5</v>
      </c>
      <c r="BP72" s="20"/>
      <c r="BQ72" s="21">
        <v>0.31</v>
      </c>
      <c r="BR72" s="20"/>
      <c r="BS72" s="21">
        <v>0.2</v>
      </c>
      <c r="BT72" s="20"/>
      <c r="BU72" s="20"/>
      <c r="BV72" s="21">
        <v>11.72</v>
      </c>
      <c r="BW72" s="9">
        <f>IF(BA72=1,BN72-(Monitors!$B$17*Data!BZ72),Data!BN72)</f>
        <v>11.8</v>
      </c>
      <c r="BX72" s="32">
        <f>IF($AR72=1,$BW72-(Monitors!$C$17*BZ72),Data!$BW72)</f>
        <v>11.8</v>
      </c>
      <c r="BY72" s="32">
        <f>BX72-(AA72*Monitors!$C$13)</f>
        <v>9.7020000000000017</v>
      </c>
      <c r="BZ72" s="86">
        <f>(Monitors!$C$13*Data!AA72)+(Monitors!$C$6*TANH(Monitors!$C$7*(Data!V72+Monitors!$C$8)+Monitors!$C$9)+Monitors!$C$10)</f>
        <v>10.997841409388489</v>
      </c>
      <c r="CA72" s="9">
        <f>BN72-(Signage!$C$13*AI72)</f>
        <v>8.7825625000000009</v>
      </c>
      <c r="CB72" s="86">
        <f>(Signage!$C$13*Data!AI72)+(Signage!$C$6*TANH(Signage!$C$7*(Data!V72+Signage!$C$8)+Signage!$C$9)+Signage!$C$10)</f>
        <v>12.811326913088166</v>
      </c>
    </row>
    <row r="73" spans="1:80" s="4" customFormat="1" ht="12" customHeight="1">
      <c r="A73" s="83">
        <v>72</v>
      </c>
      <c r="B73" s="15" t="s">
        <v>2064</v>
      </c>
      <c r="C73" s="83" t="s">
        <v>1003</v>
      </c>
      <c r="D73" s="16">
        <v>41294</v>
      </c>
      <c r="E73" s="18" t="s">
        <v>77</v>
      </c>
      <c r="F73" s="15" t="s">
        <v>70</v>
      </c>
      <c r="G73" s="17">
        <v>6</v>
      </c>
      <c r="H73" s="15" t="s">
        <v>72</v>
      </c>
      <c r="I73" s="15" t="s">
        <v>73</v>
      </c>
      <c r="J73" s="18" t="s">
        <v>73</v>
      </c>
      <c r="K73" s="18" t="s">
        <v>74</v>
      </c>
      <c r="L73" s="18" t="s">
        <v>71</v>
      </c>
      <c r="M73" s="18" t="s">
        <v>78</v>
      </c>
      <c r="N73" s="18" t="s">
        <v>78</v>
      </c>
      <c r="O73" s="18" t="s">
        <v>82</v>
      </c>
      <c r="P73" s="18" t="s">
        <v>71</v>
      </c>
      <c r="Q73" s="18" t="s">
        <v>78</v>
      </c>
      <c r="R73" s="19">
        <v>1.78</v>
      </c>
      <c r="S73" s="19">
        <v>9.1</v>
      </c>
      <c r="T73" s="19">
        <v>16.100000000000001</v>
      </c>
      <c r="U73" s="19">
        <v>18.5</v>
      </c>
      <c r="V73" s="19">
        <v>146.51</v>
      </c>
      <c r="W73" s="19">
        <v>768</v>
      </c>
      <c r="X73" s="19">
        <v>1366</v>
      </c>
      <c r="Y73" s="18" t="s">
        <v>86</v>
      </c>
      <c r="Z73" s="69">
        <v>7167</v>
      </c>
      <c r="AA73" s="19">
        <v>1.0489999999999999</v>
      </c>
      <c r="AB73" s="21">
        <v>200</v>
      </c>
      <c r="AC73" s="19">
        <v>0.2</v>
      </c>
      <c r="AD73" s="19">
        <v>303.60000000000002</v>
      </c>
      <c r="AE73" s="19">
        <v>200</v>
      </c>
      <c r="AF73" s="19">
        <v>183</v>
      </c>
      <c r="AG73" s="8">
        <f>AF73/AD73</f>
        <v>0.60276679841897229</v>
      </c>
      <c r="AH73" s="19">
        <v>200</v>
      </c>
      <c r="AI73" s="85">
        <f>(AF73*V73)/1000000</f>
        <v>2.6811329999999998E-2</v>
      </c>
      <c r="AJ73" s="18" t="s">
        <v>78</v>
      </c>
      <c r="AK73" s="18" t="s">
        <v>95</v>
      </c>
      <c r="AL73" s="18" t="s">
        <v>79</v>
      </c>
      <c r="AM73" s="18" t="s">
        <v>71</v>
      </c>
      <c r="AN73" s="18" t="s">
        <v>81</v>
      </c>
      <c r="AO73" s="18" t="s">
        <v>71</v>
      </c>
      <c r="AP73" s="18" t="s">
        <v>81</v>
      </c>
      <c r="AQ73" s="18" t="s">
        <v>71</v>
      </c>
      <c r="AR73" s="19">
        <v>0</v>
      </c>
      <c r="AS73" s="18"/>
      <c r="AT73" s="72">
        <v>60</v>
      </c>
      <c r="AU73" s="19">
        <v>170</v>
      </c>
      <c r="AV73" s="19">
        <v>160</v>
      </c>
      <c r="AW73" s="18" t="s">
        <v>77</v>
      </c>
      <c r="AX73" s="18" t="s">
        <v>98</v>
      </c>
      <c r="AY73" s="18"/>
      <c r="AZ73" s="18"/>
      <c r="BA73" s="19">
        <v>0</v>
      </c>
      <c r="BB73" s="20" t="s">
        <v>81</v>
      </c>
      <c r="BC73" s="18" t="s">
        <v>81</v>
      </c>
      <c r="BD73" s="18" t="s">
        <v>71</v>
      </c>
      <c r="BE73" s="18" t="s">
        <v>84</v>
      </c>
      <c r="BF73" s="18" t="s">
        <v>71</v>
      </c>
      <c r="BG73" s="18"/>
      <c r="BH73" s="21">
        <v>0</v>
      </c>
      <c r="BI73" s="19">
        <v>0.35</v>
      </c>
      <c r="BJ73" s="18"/>
      <c r="BK73" s="19">
        <v>0.31</v>
      </c>
      <c r="BL73" s="18"/>
      <c r="BM73" s="18"/>
      <c r="BN73" s="19">
        <v>9.6199999999999992</v>
      </c>
      <c r="BO73" s="21">
        <v>0.5</v>
      </c>
      <c r="BP73" s="20"/>
      <c r="BQ73" s="21">
        <v>0.37</v>
      </c>
      <c r="BR73" s="20"/>
      <c r="BS73" s="21">
        <v>0.33</v>
      </c>
      <c r="BT73" s="20"/>
      <c r="BU73" s="20"/>
      <c r="BV73" s="21">
        <v>9.82</v>
      </c>
      <c r="BW73" s="9">
        <f>IF(BA73=1,BN73-(Monitors!$B$17*Data!BZ73),Data!BN73)</f>
        <v>9.6199999999999992</v>
      </c>
      <c r="BX73" s="32">
        <f>IF($AR73=1,$BW73-(Monitors!$C$17*BZ73),Data!$BW73)</f>
        <v>9.6199999999999992</v>
      </c>
      <c r="BY73" s="32">
        <f>BX73-(AA73*Monitors!$C$13)</f>
        <v>7.5219999999999994</v>
      </c>
      <c r="BZ73" s="86">
        <f>(Monitors!$C$13*Data!AA73)+(Monitors!$C$6*TANH(Monitors!$C$7*(Data!V73+Monitors!$C$8)+Monitors!$C$9)+Monitors!$C$10)</f>
        <v>11.008567886669894</v>
      </c>
      <c r="CA73" s="9">
        <f>BN73-(Signage!$C$13*AI73)</f>
        <v>7.609150249999999</v>
      </c>
      <c r="CB73" s="86">
        <f>(Signage!$C$13*Data!AI73)+(Signage!$C$6*TANH(Signage!$C$7*(Data!V73+Signage!$C$8)+Signage!$C$9)+Signage!$C$10)</f>
        <v>11.821922134234283</v>
      </c>
    </row>
    <row r="74" spans="1:80" s="4" customFormat="1" ht="12" customHeight="1">
      <c r="A74" s="82">
        <v>73</v>
      </c>
      <c r="B74" s="15" t="s">
        <v>2075</v>
      </c>
      <c r="C74" s="82" t="s">
        <v>1004</v>
      </c>
      <c r="D74" s="16">
        <v>40942</v>
      </c>
      <c r="E74" s="18" t="s">
        <v>77</v>
      </c>
      <c r="F74" s="15" t="s">
        <v>70</v>
      </c>
      <c r="G74" s="17">
        <v>6</v>
      </c>
      <c r="H74" s="15" t="s">
        <v>72</v>
      </c>
      <c r="I74" s="15" t="s">
        <v>90</v>
      </c>
      <c r="J74" s="18"/>
      <c r="K74" s="18" t="s">
        <v>74</v>
      </c>
      <c r="L74" s="18"/>
      <c r="M74" s="18" t="s">
        <v>78</v>
      </c>
      <c r="N74" s="18" t="s">
        <v>78</v>
      </c>
      <c r="O74" s="18" t="s">
        <v>82</v>
      </c>
      <c r="P74" s="18"/>
      <c r="Q74" s="18" t="s">
        <v>78</v>
      </c>
      <c r="R74" s="19">
        <v>1.78</v>
      </c>
      <c r="S74" s="19">
        <v>9.1</v>
      </c>
      <c r="T74" s="19">
        <v>16.100000000000001</v>
      </c>
      <c r="U74" s="19">
        <v>18.5</v>
      </c>
      <c r="V74" s="19">
        <v>146.4</v>
      </c>
      <c r="W74" s="19">
        <v>768</v>
      </c>
      <c r="X74" s="19">
        <v>1366</v>
      </c>
      <c r="Y74" s="18" t="s">
        <v>86</v>
      </c>
      <c r="Z74" s="69">
        <v>7168</v>
      </c>
      <c r="AA74" s="19">
        <v>1.0489999999999999</v>
      </c>
      <c r="AB74" s="21">
        <v>250</v>
      </c>
      <c r="AC74" s="19">
        <v>16</v>
      </c>
      <c r="AD74" s="19">
        <v>302</v>
      </c>
      <c r="AE74" s="19">
        <v>250</v>
      </c>
      <c r="AF74" s="19">
        <v>185.6</v>
      </c>
      <c r="AG74" s="8">
        <f>AF74/AD74</f>
        <v>0.61456953642384105</v>
      </c>
      <c r="AH74" s="19">
        <v>200.4</v>
      </c>
      <c r="AI74" s="85">
        <f>(AF74*V74)/1000000</f>
        <v>2.7171839999999999E-2</v>
      </c>
      <c r="AJ74" s="18" t="s">
        <v>78</v>
      </c>
      <c r="AK74" s="18" t="s">
        <v>110</v>
      </c>
      <c r="AL74" s="18" t="s">
        <v>79</v>
      </c>
      <c r="AM74" s="18"/>
      <c r="AN74" s="18" t="s">
        <v>81</v>
      </c>
      <c r="AO74" s="18"/>
      <c r="AP74" s="18" t="s">
        <v>81</v>
      </c>
      <c r="AQ74" s="18"/>
      <c r="AR74" s="19">
        <v>0</v>
      </c>
      <c r="AS74" s="18"/>
      <c r="AT74" s="72">
        <v>60</v>
      </c>
      <c r="AU74" s="19">
        <v>178</v>
      </c>
      <c r="AV74" s="19">
        <v>170</v>
      </c>
      <c r="AW74" s="18" t="s">
        <v>78</v>
      </c>
      <c r="AX74" s="18" t="s">
        <v>109</v>
      </c>
      <c r="AY74" s="18"/>
      <c r="AZ74" s="18"/>
      <c r="BA74" s="19">
        <v>0</v>
      </c>
      <c r="BB74" s="20" t="s">
        <v>81</v>
      </c>
      <c r="BC74" s="18" t="s">
        <v>81</v>
      </c>
      <c r="BD74" s="18"/>
      <c r="BE74" s="18" t="s">
        <v>84</v>
      </c>
      <c r="BF74" s="18"/>
      <c r="BG74" s="19">
        <v>1</v>
      </c>
      <c r="BH74" s="21">
        <v>0</v>
      </c>
      <c r="BI74" s="19">
        <v>0.3</v>
      </c>
      <c r="BJ74" s="18"/>
      <c r="BK74" s="19">
        <v>0.2</v>
      </c>
      <c r="BL74" s="18"/>
      <c r="BM74" s="18"/>
      <c r="BN74" s="19">
        <v>10.77</v>
      </c>
      <c r="BO74" s="21">
        <v>0.5</v>
      </c>
      <c r="BP74" s="20"/>
      <c r="BQ74" s="21">
        <v>0.31</v>
      </c>
      <c r="BR74" s="20"/>
      <c r="BS74" s="21">
        <v>0.2</v>
      </c>
      <c r="BT74" s="20"/>
      <c r="BU74" s="20"/>
      <c r="BV74" s="21">
        <v>10.72</v>
      </c>
      <c r="BW74" s="9">
        <f>IF(BA74=1,BN74-(Monitors!$B$17*Data!BZ74),Data!BN74)</f>
        <v>10.77</v>
      </c>
      <c r="BX74" s="32">
        <f>IF($AR74=1,$BW74-(Monitors!$C$17*BZ74),Data!$BW74)</f>
        <v>10.77</v>
      </c>
      <c r="BY74" s="32">
        <f>BX74-(AA74*Monitors!$C$13)</f>
        <v>8.6720000000000006</v>
      </c>
      <c r="BZ74" s="86">
        <f>(Monitors!$C$13*Data!AA74)+(Monitors!$C$6*TANH(Monitors!$C$7*(Data!V74+Monitors!$C$8)+Monitors!$C$9)+Monitors!$C$10)</f>
        <v>11.002950386691182</v>
      </c>
      <c r="CA74" s="9">
        <f>BN74-(Signage!$C$13*AI74)</f>
        <v>8.732111999999999</v>
      </c>
      <c r="CB74" s="86">
        <f>(Signage!$C$13*Data!AI74)+(Signage!$C$6*TANH(Signage!$C$7*(Data!V74+Signage!$C$8)+Signage!$C$9)+Signage!$C$10)</f>
        <v>11.839959822036461</v>
      </c>
    </row>
    <row r="75" spans="1:80" s="4" customFormat="1" ht="12" customHeight="1">
      <c r="A75" s="83">
        <v>74</v>
      </c>
      <c r="B75" s="15" t="s">
        <v>2081</v>
      </c>
      <c r="C75" s="83" t="s">
        <v>1005</v>
      </c>
      <c r="D75" s="16">
        <v>41782</v>
      </c>
      <c r="E75" s="18" t="s">
        <v>78</v>
      </c>
      <c r="F75" s="15" t="s">
        <v>70</v>
      </c>
      <c r="G75" s="17">
        <v>6</v>
      </c>
      <c r="H75" s="15" t="s">
        <v>72</v>
      </c>
      <c r="I75" s="15" t="s">
        <v>90</v>
      </c>
      <c r="J75" s="18"/>
      <c r="K75" s="18" t="s">
        <v>74</v>
      </c>
      <c r="L75" s="18"/>
      <c r="M75" s="18" t="s">
        <v>78</v>
      </c>
      <c r="N75" s="18" t="s">
        <v>78</v>
      </c>
      <c r="O75" s="18" t="s">
        <v>82</v>
      </c>
      <c r="P75" s="18"/>
      <c r="Q75" s="18" t="s">
        <v>78</v>
      </c>
      <c r="R75" s="19">
        <v>1.78</v>
      </c>
      <c r="S75" s="19">
        <v>9.1</v>
      </c>
      <c r="T75" s="19">
        <v>16.100000000000001</v>
      </c>
      <c r="U75" s="19">
        <v>18.5</v>
      </c>
      <c r="V75" s="19">
        <v>146.35</v>
      </c>
      <c r="W75" s="19">
        <v>768</v>
      </c>
      <c r="X75" s="19">
        <v>1366</v>
      </c>
      <c r="Y75" s="18" t="s">
        <v>86</v>
      </c>
      <c r="Z75" s="69">
        <v>7168</v>
      </c>
      <c r="AA75" s="19">
        <v>1.0489999999999999</v>
      </c>
      <c r="AB75" s="21">
        <v>250</v>
      </c>
      <c r="AC75" s="19">
        <v>0.2</v>
      </c>
      <c r="AD75" s="19">
        <v>304.3</v>
      </c>
      <c r="AE75" s="19">
        <v>250</v>
      </c>
      <c r="AF75" s="19">
        <v>202.9</v>
      </c>
      <c r="AG75" s="8">
        <f>AF75/AD75</f>
        <v>0.66677620768977985</v>
      </c>
      <c r="AH75" s="19">
        <v>201.1</v>
      </c>
      <c r="AI75" s="85">
        <f>(AF75*V75)/1000000</f>
        <v>2.9694415000000002E-2</v>
      </c>
      <c r="AJ75" s="18" t="s">
        <v>77</v>
      </c>
      <c r="AK75" s="18" t="s">
        <v>468</v>
      </c>
      <c r="AL75" s="18" t="s">
        <v>115</v>
      </c>
      <c r="AM75" s="18"/>
      <c r="AN75" s="18" t="s">
        <v>81</v>
      </c>
      <c r="AO75" s="18"/>
      <c r="AP75" s="18" t="s">
        <v>81</v>
      </c>
      <c r="AQ75" s="18"/>
      <c r="AR75" s="19">
        <v>0</v>
      </c>
      <c r="AS75" s="18"/>
      <c r="AT75" s="72">
        <v>60</v>
      </c>
      <c r="AU75" s="19">
        <v>170</v>
      </c>
      <c r="AV75" s="19">
        <v>160</v>
      </c>
      <c r="AW75" s="18" t="s">
        <v>77</v>
      </c>
      <c r="AX75" s="18" t="s">
        <v>467</v>
      </c>
      <c r="AY75" s="18"/>
      <c r="AZ75" s="18"/>
      <c r="BA75" s="19">
        <v>0</v>
      </c>
      <c r="BB75" s="20" t="s">
        <v>81</v>
      </c>
      <c r="BC75" s="18" t="s">
        <v>81</v>
      </c>
      <c r="BD75" s="18"/>
      <c r="BE75" s="18" t="s">
        <v>84</v>
      </c>
      <c r="BF75" s="18"/>
      <c r="BG75" s="18"/>
      <c r="BH75" s="21">
        <v>0</v>
      </c>
      <c r="BI75" s="19">
        <v>0.4</v>
      </c>
      <c r="BJ75" s="18"/>
      <c r="BK75" s="19">
        <v>0.31</v>
      </c>
      <c r="BL75" s="18"/>
      <c r="BM75" s="18"/>
      <c r="BN75" s="19">
        <v>12.95</v>
      </c>
      <c r="BO75" s="21">
        <v>0.56999999999999995</v>
      </c>
      <c r="BP75" s="20"/>
      <c r="BQ75" s="21">
        <v>0.44</v>
      </c>
      <c r="BR75" s="20"/>
      <c r="BS75" s="21">
        <v>0.35</v>
      </c>
      <c r="BT75" s="20"/>
      <c r="BU75" s="20"/>
      <c r="BV75" s="21">
        <v>12.76</v>
      </c>
      <c r="BW75" s="9">
        <f>IF(BA75=1,BN75-(Monitors!$B$17*Data!BZ75),Data!BN75)</f>
        <v>12.95</v>
      </c>
      <c r="BX75" s="32">
        <f>IF($AR75=1,$BW75-(Monitors!$C$17*BZ75),Data!$BW75)</f>
        <v>12.95</v>
      </c>
      <c r="BY75" s="32">
        <f>BX75-(AA75*Monitors!$C$13)</f>
        <v>10.852</v>
      </c>
      <c r="BZ75" s="86">
        <f>(Monitors!$C$13*Data!AA75)+(Monitors!$C$6*TANH(Monitors!$C$7*(Data!V75+Monitors!$C$8)+Monitors!$C$9)+Monitors!$C$10)</f>
        <v>11.00039615505414</v>
      </c>
      <c r="CA75" s="9">
        <f>BN75-(Signage!$C$13*AI75)</f>
        <v>10.722918875</v>
      </c>
      <c r="CB75" s="86">
        <f>(Signage!$C$13*Data!AI75)+(Signage!$C$6*TANH(Signage!$C$7*(Data!V75+Signage!$C$8)+Signage!$C$9)+Signage!$C$10)</f>
        <v>12.025061752036896</v>
      </c>
    </row>
    <row r="76" spans="1:80" s="4" customFormat="1" ht="12" customHeight="1">
      <c r="A76" s="82">
        <v>75</v>
      </c>
      <c r="B76" s="15" t="s">
        <v>2096</v>
      </c>
      <c r="C76" s="82" t="s">
        <v>1006</v>
      </c>
      <c r="D76" s="16">
        <v>40693</v>
      </c>
      <c r="E76" s="18" t="s">
        <v>77</v>
      </c>
      <c r="F76" s="15" t="s">
        <v>70</v>
      </c>
      <c r="G76" s="17">
        <v>6</v>
      </c>
      <c r="H76" s="15" t="s">
        <v>72</v>
      </c>
      <c r="I76" s="15" t="s">
        <v>73</v>
      </c>
      <c r="J76" s="18" t="s">
        <v>73</v>
      </c>
      <c r="K76" s="18" t="s">
        <v>74</v>
      </c>
      <c r="L76" s="18" t="s">
        <v>71</v>
      </c>
      <c r="M76" s="18" t="s">
        <v>78</v>
      </c>
      <c r="N76" s="18" t="s">
        <v>78</v>
      </c>
      <c r="O76" s="18" t="s">
        <v>82</v>
      </c>
      <c r="P76" s="18" t="s">
        <v>71</v>
      </c>
      <c r="Q76" s="18" t="s">
        <v>78</v>
      </c>
      <c r="R76" s="19">
        <v>1.78</v>
      </c>
      <c r="S76" s="19">
        <v>7.6</v>
      </c>
      <c r="T76" s="19">
        <v>13.6</v>
      </c>
      <c r="U76" s="19">
        <v>15.6</v>
      </c>
      <c r="V76" s="19">
        <v>103.26</v>
      </c>
      <c r="W76" s="19">
        <v>768</v>
      </c>
      <c r="X76" s="19">
        <v>1366</v>
      </c>
      <c r="Y76" s="18" t="s">
        <v>86</v>
      </c>
      <c r="Z76" s="69">
        <v>10159</v>
      </c>
      <c r="AA76" s="19">
        <v>1.0489999999999999</v>
      </c>
      <c r="AB76" s="21">
        <v>264</v>
      </c>
      <c r="AC76" s="19">
        <v>7.8</v>
      </c>
      <c r="AD76" s="19">
        <v>364</v>
      </c>
      <c r="AE76" s="19">
        <v>264</v>
      </c>
      <c r="AF76" s="19">
        <v>205</v>
      </c>
      <c r="AG76" s="8">
        <f>AF76/AD76</f>
        <v>0.56318681318681318</v>
      </c>
      <c r="AH76" s="19">
        <v>200</v>
      </c>
      <c r="AI76" s="85">
        <f>(AF76*V76)/1000000</f>
        <v>2.1168300000000001E-2</v>
      </c>
      <c r="AJ76" s="18" t="s">
        <v>78</v>
      </c>
      <c r="AK76" s="18" t="s">
        <v>286</v>
      </c>
      <c r="AL76" s="18" t="s">
        <v>79</v>
      </c>
      <c r="AM76" s="18" t="s">
        <v>81</v>
      </c>
      <c r="AN76" s="18" t="s">
        <v>81</v>
      </c>
      <c r="AO76" s="18" t="s">
        <v>71</v>
      </c>
      <c r="AP76" s="18" t="s">
        <v>81</v>
      </c>
      <c r="AQ76" s="18" t="s">
        <v>71</v>
      </c>
      <c r="AR76" s="19">
        <v>0</v>
      </c>
      <c r="AS76" s="18"/>
      <c r="AT76" s="72">
        <v>60</v>
      </c>
      <c r="AU76" s="19">
        <v>170</v>
      </c>
      <c r="AV76" s="19">
        <v>160</v>
      </c>
      <c r="AW76" s="18" t="s">
        <v>77</v>
      </c>
      <c r="AX76" s="18" t="s">
        <v>76</v>
      </c>
      <c r="AY76" s="18" t="s">
        <v>71</v>
      </c>
      <c r="AZ76" s="18" t="s">
        <v>71</v>
      </c>
      <c r="BA76" s="19">
        <v>0</v>
      </c>
      <c r="BB76" s="20" t="s">
        <v>81</v>
      </c>
      <c r="BC76" s="18" t="s">
        <v>81</v>
      </c>
      <c r="BD76" s="18" t="s">
        <v>71</v>
      </c>
      <c r="BE76" s="18" t="s">
        <v>84</v>
      </c>
      <c r="BF76" s="18" t="s">
        <v>71</v>
      </c>
      <c r="BG76" s="18"/>
      <c r="BH76" s="21">
        <v>0</v>
      </c>
      <c r="BI76" s="19">
        <v>0.37</v>
      </c>
      <c r="BJ76" s="18"/>
      <c r="BK76" s="19">
        <v>0.28999999999999998</v>
      </c>
      <c r="BL76" s="18"/>
      <c r="BM76" s="18"/>
      <c r="BN76" s="19">
        <v>8.6999999999999993</v>
      </c>
      <c r="BO76" s="21">
        <v>0.4</v>
      </c>
      <c r="BP76" s="20"/>
      <c r="BQ76" s="21">
        <v>0.4</v>
      </c>
      <c r="BR76" s="20"/>
      <c r="BS76" s="21">
        <v>0.33</v>
      </c>
      <c r="BT76" s="20"/>
      <c r="BU76" s="20"/>
      <c r="BV76" s="21">
        <v>8.6999999999999993</v>
      </c>
      <c r="BW76" s="9">
        <f>IF(BA76=1,BN76-(Monitors!$B$17*Data!BZ76),Data!BN76)</f>
        <v>8.6999999999999993</v>
      </c>
      <c r="BX76" s="32">
        <f>IF($AR76=1,$BW76-(Monitors!$C$17*BZ76),Data!$BW76)</f>
        <v>8.6999999999999993</v>
      </c>
      <c r="BY76" s="32">
        <f>BX76-(AA76*Monitors!$C$13)</f>
        <v>6.6019999999999994</v>
      </c>
      <c r="BZ76" s="86">
        <f>(Monitors!$C$13*Data!AA76)+(Monitors!$C$6*TANH(Monitors!$C$7*(Data!V76+Monitors!$C$8)+Monitors!$C$9)+Monitors!$C$10)</f>
        <v>8.6157362618700013</v>
      </c>
      <c r="CA76" s="9">
        <f>BN76-(Signage!$C$13*AI76)</f>
        <v>7.1123774999999991</v>
      </c>
      <c r="CB76" s="86">
        <f>(Signage!$C$13*Data!AI76)+(Signage!$C$6*TANH(Signage!$C$7*(Data!V76+Signage!$C$8)+Signage!$C$9)+Signage!$C$10)</f>
        <v>7.8549415530140161</v>
      </c>
    </row>
    <row r="77" spans="1:80" s="4" customFormat="1" ht="12" customHeight="1">
      <c r="A77" s="83">
        <v>76</v>
      </c>
      <c r="B77" s="15" t="s">
        <v>2071</v>
      </c>
      <c r="C77" s="83" t="s">
        <v>1007</v>
      </c>
      <c r="D77" s="16">
        <v>41164</v>
      </c>
      <c r="E77" s="18" t="s">
        <v>77</v>
      </c>
      <c r="F77" s="15" t="s">
        <v>419</v>
      </c>
      <c r="G77" s="17">
        <v>6</v>
      </c>
      <c r="H77" s="15" t="s">
        <v>72</v>
      </c>
      <c r="I77" s="15" t="s">
        <v>73</v>
      </c>
      <c r="J77" s="18" t="s">
        <v>73</v>
      </c>
      <c r="K77" s="18" t="s">
        <v>74</v>
      </c>
      <c r="L77" s="18" t="s">
        <v>71</v>
      </c>
      <c r="M77" s="18" t="s">
        <v>78</v>
      </c>
      <c r="N77" s="18" t="s">
        <v>78</v>
      </c>
      <c r="O77" s="18" t="s">
        <v>82</v>
      </c>
      <c r="P77" s="18" t="s">
        <v>71</v>
      </c>
      <c r="Q77" s="18" t="s">
        <v>78</v>
      </c>
      <c r="R77" s="19">
        <v>1.78</v>
      </c>
      <c r="S77" s="19">
        <v>9.1</v>
      </c>
      <c r="T77" s="19">
        <v>16.100000000000001</v>
      </c>
      <c r="U77" s="19">
        <v>18.5</v>
      </c>
      <c r="V77" s="19">
        <v>146.51</v>
      </c>
      <c r="W77" s="19">
        <v>768</v>
      </c>
      <c r="X77" s="19">
        <v>1366</v>
      </c>
      <c r="Y77" s="18" t="s">
        <v>86</v>
      </c>
      <c r="Z77" s="69">
        <v>7161</v>
      </c>
      <c r="AA77" s="19">
        <v>1.0489999999999999</v>
      </c>
      <c r="AB77" s="21">
        <v>300.10000000000002</v>
      </c>
      <c r="AC77" s="19">
        <v>5.5</v>
      </c>
      <c r="AD77" s="19">
        <v>300.10000000000002</v>
      </c>
      <c r="AE77" s="19">
        <v>300.10000000000002</v>
      </c>
      <c r="AF77" s="19">
        <v>231.7</v>
      </c>
      <c r="AG77" s="8">
        <f>AF77/AD77</f>
        <v>0.77207597467510825</v>
      </c>
      <c r="AH77" s="19">
        <v>200</v>
      </c>
      <c r="AI77" s="85">
        <f>(AF77*V77)/1000000</f>
        <v>3.3946366999999998E-2</v>
      </c>
      <c r="AJ77" s="18" t="s">
        <v>78</v>
      </c>
      <c r="AK77" s="18" t="s">
        <v>470</v>
      </c>
      <c r="AL77" s="18" t="s">
        <v>79</v>
      </c>
      <c r="AM77" s="18" t="s">
        <v>81</v>
      </c>
      <c r="AN77" s="18" t="s">
        <v>81</v>
      </c>
      <c r="AO77" s="18" t="s">
        <v>81</v>
      </c>
      <c r="AP77" s="18" t="s">
        <v>81</v>
      </c>
      <c r="AQ77" s="18" t="s">
        <v>81</v>
      </c>
      <c r="AR77" s="19">
        <v>0</v>
      </c>
      <c r="AS77" s="18"/>
      <c r="AT77" s="72">
        <v>60</v>
      </c>
      <c r="AU77" s="19">
        <v>170</v>
      </c>
      <c r="AV77" s="19">
        <v>160</v>
      </c>
      <c r="AW77" s="18" t="s">
        <v>77</v>
      </c>
      <c r="AX77" s="18" t="s">
        <v>93</v>
      </c>
      <c r="AY77" s="18" t="s">
        <v>71</v>
      </c>
      <c r="AZ77" s="18" t="s">
        <v>71</v>
      </c>
      <c r="BA77" s="19">
        <v>0</v>
      </c>
      <c r="BB77" s="20" t="s">
        <v>81</v>
      </c>
      <c r="BC77" s="18" t="s">
        <v>81</v>
      </c>
      <c r="BD77" s="18" t="s">
        <v>81</v>
      </c>
      <c r="BE77" s="18" t="s">
        <v>84</v>
      </c>
      <c r="BF77" s="18" t="s">
        <v>81</v>
      </c>
      <c r="BG77" s="18"/>
      <c r="BH77" s="21">
        <v>0</v>
      </c>
      <c r="BI77" s="19">
        <v>0.26</v>
      </c>
      <c r="BJ77" s="18"/>
      <c r="BK77" s="19">
        <v>0.19</v>
      </c>
      <c r="BL77" s="18"/>
      <c r="BM77" s="18"/>
      <c r="BN77" s="19">
        <v>12.6</v>
      </c>
      <c r="BO77" s="21">
        <v>0.5</v>
      </c>
      <c r="BP77" s="20"/>
      <c r="BQ77" s="21">
        <v>0.34</v>
      </c>
      <c r="BR77" s="20"/>
      <c r="BS77" s="21">
        <v>0.26</v>
      </c>
      <c r="BT77" s="20"/>
      <c r="BU77" s="20"/>
      <c r="BV77" s="21">
        <v>12.4</v>
      </c>
      <c r="BW77" s="9">
        <f>IF(BA77=1,BN77-(Monitors!$B$17*Data!BZ77),Data!BN77)</f>
        <v>12.6</v>
      </c>
      <c r="BX77" s="32">
        <f>IF($AR77=1,$BW77-(Monitors!$C$17*BZ77),Data!$BW77)</f>
        <v>12.6</v>
      </c>
      <c r="BY77" s="32">
        <f>BX77-(AA77*Monitors!$C$13)</f>
        <v>10.501999999999999</v>
      </c>
      <c r="BZ77" s="86">
        <f>(Monitors!$C$13*Data!AA77)+(Monitors!$C$6*TANH(Monitors!$C$7*(Data!V77+Monitors!$C$8)+Monitors!$C$9)+Monitors!$C$10)</f>
        <v>11.008567886669894</v>
      </c>
      <c r="CA77" s="9">
        <f>BN77-(Signage!$C$13*AI77)</f>
        <v>10.054022475</v>
      </c>
      <c r="CB77" s="86">
        <f>(Signage!$C$13*Data!AI77)+(Signage!$C$6*TANH(Signage!$C$7*(Data!V77+Signage!$C$8)+Signage!$C$9)+Signage!$C$10)</f>
        <v>12.357049909234282</v>
      </c>
    </row>
    <row r="78" spans="1:80" s="4" customFormat="1" ht="12" customHeight="1">
      <c r="A78" s="82">
        <v>77</v>
      </c>
      <c r="B78" s="15" t="s">
        <v>2079</v>
      </c>
      <c r="C78" s="82" t="s">
        <v>1008</v>
      </c>
      <c r="D78" s="16">
        <v>41365</v>
      </c>
      <c r="E78" s="18" t="s">
        <v>77</v>
      </c>
      <c r="F78" s="15" t="s">
        <v>70</v>
      </c>
      <c r="G78" s="17">
        <v>6</v>
      </c>
      <c r="H78" s="15" t="s">
        <v>72</v>
      </c>
      <c r="I78" s="15" t="s">
        <v>73</v>
      </c>
      <c r="J78" s="18" t="s">
        <v>73</v>
      </c>
      <c r="K78" s="18" t="s">
        <v>74</v>
      </c>
      <c r="L78" s="18" t="s">
        <v>71</v>
      </c>
      <c r="M78" s="18" t="s">
        <v>78</v>
      </c>
      <c r="N78" s="18" t="s">
        <v>78</v>
      </c>
      <c r="O78" s="18" t="s">
        <v>82</v>
      </c>
      <c r="P78" s="18" t="s">
        <v>71</v>
      </c>
      <c r="Q78" s="18" t="s">
        <v>78</v>
      </c>
      <c r="R78" s="19">
        <v>1.78</v>
      </c>
      <c r="S78" s="19">
        <v>9.1</v>
      </c>
      <c r="T78" s="19">
        <v>16.100000000000001</v>
      </c>
      <c r="U78" s="19">
        <v>18.5</v>
      </c>
      <c r="V78" s="19">
        <v>146.51</v>
      </c>
      <c r="W78" s="19">
        <v>768</v>
      </c>
      <c r="X78" s="19">
        <v>1366</v>
      </c>
      <c r="Y78" s="18" t="s">
        <v>86</v>
      </c>
      <c r="Z78" s="69">
        <v>7167</v>
      </c>
      <c r="AA78" s="19">
        <v>1.0489999999999999</v>
      </c>
      <c r="AB78" s="21">
        <v>250</v>
      </c>
      <c r="AC78" s="19">
        <v>24</v>
      </c>
      <c r="AD78" s="19">
        <v>357</v>
      </c>
      <c r="AE78" s="19">
        <v>250</v>
      </c>
      <c r="AF78" s="19">
        <v>250</v>
      </c>
      <c r="AG78" s="8">
        <f>AF78/AD78</f>
        <v>0.70028011204481788</v>
      </c>
      <c r="AH78" s="19">
        <v>200</v>
      </c>
      <c r="AI78" s="85">
        <f>(AF78*V78)/1000000</f>
        <v>3.66275E-2</v>
      </c>
      <c r="AJ78" s="18" t="s">
        <v>78</v>
      </c>
      <c r="AK78" s="18" t="s">
        <v>95</v>
      </c>
      <c r="AL78" s="18" t="s">
        <v>115</v>
      </c>
      <c r="AM78" s="18" t="s">
        <v>204</v>
      </c>
      <c r="AN78" s="18" t="s">
        <v>81</v>
      </c>
      <c r="AO78" s="18" t="s">
        <v>71</v>
      </c>
      <c r="AP78" s="18" t="s">
        <v>94</v>
      </c>
      <c r="AQ78" s="18" t="s">
        <v>71</v>
      </c>
      <c r="AR78" s="19">
        <v>0</v>
      </c>
      <c r="AS78" s="18"/>
      <c r="AT78" s="72">
        <v>60</v>
      </c>
      <c r="AU78" s="19">
        <v>170</v>
      </c>
      <c r="AV78" s="19">
        <v>160</v>
      </c>
      <c r="AW78" s="18" t="s">
        <v>77</v>
      </c>
      <c r="AX78" s="18" t="s">
        <v>98</v>
      </c>
      <c r="AY78" s="18" t="s">
        <v>71</v>
      </c>
      <c r="AZ78" s="18" t="s">
        <v>71</v>
      </c>
      <c r="BA78" s="19">
        <v>0</v>
      </c>
      <c r="BB78" s="20" t="s">
        <v>81</v>
      </c>
      <c r="BC78" s="18" t="s">
        <v>81</v>
      </c>
      <c r="BD78" s="18" t="s">
        <v>71</v>
      </c>
      <c r="BE78" s="18" t="s">
        <v>84</v>
      </c>
      <c r="BF78" s="18" t="s">
        <v>71</v>
      </c>
      <c r="BG78" s="18"/>
      <c r="BH78" s="21">
        <v>0</v>
      </c>
      <c r="BI78" s="19">
        <v>0.22</v>
      </c>
      <c r="BJ78" s="18"/>
      <c r="BK78" s="19">
        <v>0.16</v>
      </c>
      <c r="BL78" s="18"/>
      <c r="BM78" s="18"/>
      <c r="BN78" s="19">
        <v>10.23</v>
      </c>
      <c r="BO78" s="21">
        <v>0.5</v>
      </c>
      <c r="BP78" s="20"/>
      <c r="BQ78" s="21">
        <v>0.24</v>
      </c>
      <c r="BR78" s="20"/>
      <c r="BS78" s="21">
        <v>0.18</v>
      </c>
      <c r="BT78" s="20"/>
      <c r="BU78" s="20"/>
      <c r="BV78" s="21">
        <v>10.18</v>
      </c>
      <c r="BW78" s="9">
        <f>IF(BA78=1,BN78-(Monitors!$B$17*Data!BZ78),Data!BN78)</f>
        <v>10.23</v>
      </c>
      <c r="BX78" s="32">
        <f>IF($AR78=1,$BW78-(Monitors!$C$17*BZ78),Data!$BW78)</f>
        <v>10.23</v>
      </c>
      <c r="BY78" s="32">
        <f>BX78-(AA78*Monitors!$C$13)</f>
        <v>8.1320000000000014</v>
      </c>
      <c r="BZ78" s="86">
        <f>(Monitors!$C$13*Data!AA78)+(Monitors!$C$6*TANH(Monitors!$C$7*(Data!V78+Monitors!$C$8)+Monitors!$C$9)+Monitors!$C$10)</f>
        <v>11.008567886669894</v>
      </c>
      <c r="CA78" s="9">
        <f>BN78-(Signage!$C$13*AI78)</f>
        <v>7.4829375000000002</v>
      </c>
      <c r="CB78" s="86">
        <f>(Signage!$C$13*Data!AI78)+(Signage!$C$6*TANH(Signage!$C$7*(Data!V78+Signage!$C$8)+Signage!$C$9)+Signage!$C$10)</f>
        <v>12.558134884234283</v>
      </c>
    </row>
    <row r="79" spans="1:80" s="4" customFormat="1" ht="12" customHeight="1">
      <c r="A79" s="83">
        <v>78</v>
      </c>
      <c r="B79" s="15" t="s">
        <v>2079</v>
      </c>
      <c r="C79" s="83" t="s">
        <v>1009</v>
      </c>
      <c r="D79" s="16">
        <v>41363</v>
      </c>
      <c r="E79" s="18" t="s">
        <v>78</v>
      </c>
      <c r="F79" s="15"/>
      <c r="G79" s="17">
        <v>6</v>
      </c>
      <c r="H79" s="15" t="s">
        <v>72</v>
      </c>
      <c r="I79" s="15" t="s">
        <v>90</v>
      </c>
      <c r="J79" s="18"/>
      <c r="K79" s="18" t="s">
        <v>74</v>
      </c>
      <c r="L79" s="18"/>
      <c r="M79" s="18" t="s">
        <v>78</v>
      </c>
      <c r="N79" s="18" t="s">
        <v>78</v>
      </c>
      <c r="O79" s="18" t="s">
        <v>82</v>
      </c>
      <c r="P79" s="18"/>
      <c r="Q79" s="18" t="s">
        <v>78</v>
      </c>
      <c r="R79" s="19">
        <v>1.78</v>
      </c>
      <c r="S79" s="19">
        <v>9.1</v>
      </c>
      <c r="T79" s="19">
        <v>16.100000000000001</v>
      </c>
      <c r="U79" s="19">
        <v>18.5</v>
      </c>
      <c r="V79" s="19">
        <v>146.35</v>
      </c>
      <c r="W79" s="19">
        <v>768</v>
      </c>
      <c r="X79" s="19">
        <v>1366</v>
      </c>
      <c r="Y79" s="18" t="s">
        <v>86</v>
      </c>
      <c r="Z79" s="69">
        <v>7168</v>
      </c>
      <c r="AA79" s="19">
        <v>1.0489999999999999</v>
      </c>
      <c r="AB79" s="21">
        <v>250</v>
      </c>
      <c r="AC79" s="19">
        <v>26.7</v>
      </c>
      <c r="AD79" s="19">
        <v>383.5</v>
      </c>
      <c r="AE79" s="19">
        <v>250</v>
      </c>
      <c r="AF79" s="19">
        <v>299.5</v>
      </c>
      <c r="AG79" s="8">
        <f>AF79/AD79</f>
        <v>0.78096479791395046</v>
      </c>
      <c r="AH79" s="19">
        <v>200</v>
      </c>
      <c r="AI79" s="85">
        <f>(AF79*V79)/1000000</f>
        <v>4.3831824999999998E-2</v>
      </c>
      <c r="AJ79" s="18" t="s">
        <v>77</v>
      </c>
      <c r="AK79" s="18" t="s">
        <v>110</v>
      </c>
      <c r="AL79" s="18" t="s">
        <v>79</v>
      </c>
      <c r="AM79" s="18"/>
      <c r="AN79" s="18" t="s">
        <v>81</v>
      </c>
      <c r="AO79" s="18"/>
      <c r="AP79" s="18" t="s">
        <v>81</v>
      </c>
      <c r="AQ79" s="18"/>
      <c r="AR79" s="19">
        <v>0</v>
      </c>
      <c r="AS79" s="18"/>
      <c r="AT79" s="72">
        <v>60</v>
      </c>
      <c r="AU79" s="19">
        <v>90</v>
      </c>
      <c r="AV79" s="19">
        <v>65</v>
      </c>
      <c r="AW79" s="18" t="s">
        <v>77</v>
      </c>
      <c r="AX79" s="18" t="s">
        <v>109</v>
      </c>
      <c r="AY79" s="18"/>
      <c r="AZ79" s="18"/>
      <c r="BA79" s="19">
        <v>0</v>
      </c>
      <c r="BB79" s="20" t="s">
        <v>81</v>
      </c>
      <c r="BC79" s="18" t="s">
        <v>81</v>
      </c>
      <c r="BD79" s="18"/>
      <c r="BE79" s="18" t="s">
        <v>84</v>
      </c>
      <c r="BF79" s="18"/>
      <c r="BG79" s="18"/>
      <c r="BH79" s="21">
        <v>0</v>
      </c>
      <c r="BI79" s="19">
        <v>0.13</v>
      </c>
      <c r="BJ79" s="18"/>
      <c r="BK79" s="19">
        <v>0.1</v>
      </c>
      <c r="BL79" s="18"/>
      <c r="BM79" s="18"/>
      <c r="BN79" s="19">
        <v>9.18</v>
      </c>
      <c r="BO79" s="21">
        <v>0.49</v>
      </c>
      <c r="BP79" s="20"/>
      <c r="BQ79" s="21">
        <v>0.22</v>
      </c>
      <c r="BR79" s="20"/>
      <c r="BS79" s="21">
        <v>0.12</v>
      </c>
      <c r="BT79" s="20"/>
      <c r="BU79" s="20"/>
      <c r="BV79" s="21">
        <v>9.23</v>
      </c>
      <c r="BW79" s="9">
        <f>IF(BA79=1,BN79-(Monitors!$B$17*Data!BZ79),Data!BN79)</f>
        <v>9.18</v>
      </c>
      <c r="BX79" s="32">
        <f>IF($AR79=1,$BW79-(Monitors!$C$17*BZ79),Data!$BW79)</f>
        <v>9.18</v>
      </c>
      <c r="BY79" s="32">
        <f>BX79-(AA79*Monitors!$C$13)</f>
        <v>7.0819999999999999</v>
      </c>
      <c r="BZ79" s="86">
        <f>(Monitors!$C$13*Data!AA79)+(Monitors!$C$6*TANH(Monitors!$C$7*(Data!V79+Monitors!$C$8)+Monitors!$C$9)+Monitors!$C$10)</f>
        <v>11.00039615505414</v>
      </c>
      <c r="CA79" s="9">
        <f>BN79-(Signage!$C$13*AI79)</f>
        <v>5.8926131250000005</v>
      </c>
      <c r="CB79" s="86">
        <f>(Signage!$C$13*Data!AI79)+(Signage!$C$6*TANH(Signage!$C$7*(Data!V79+Signage!$C$8)+Signage!$C$9)+Signage!$C$10)</f>
        <v>13.085367502036895</v>
      </c>
    </row>
    <row r="80" spans="1:80" s="4" customFormat="1" ht="12" customHeight="1">
      <c r="A80" s="82">
        <v>79</v>
      </c>
      <c r="B80" s="15" t="s">
        <v>2088</v>
      </c>
      <c r="C80" s="82" t="s">
        <v>1010</v>
      </c>
      <c r="D80" s="16">
        <v>41426</v>
      </c>
      <c r="E80" s="18" t="s">
        <v>77</v>
      </c>
      <c r="F80" s="15" t="s">
        <v>70</v>
      </c>
      <c r="G80" s="17">
        <v>6</v>
      </c>
      <c r="H80" s="15" t="s">
        <v>72</v>
      </c>
      <c r="I80" s="15" t="s">
        <v>90</v>
      </c>
      <c r="J80" s="18"/>
      <c r="K80" s="18" t="s">
        <v>74</v>
      </c>
      <c r="L80" s="18"/>
      <c r="M80" s="18" t="s">
        <v>78</v>
      </c>
      <c r="N80" s="18" t="s">
        <v>78</v>
      </c>
      <c r="O80" s="18" t="s">
        <v>82</v>
      </c>
      <c r="P80" s="18"/>
      <c r="Q80" s="18" t="s">
        <v>78</v>
      </c>
      <c r="R80" s="19">
        <v>1.78</v>
      </c>
      <c r="S80" s="19">
        <v>9.1</v>
      </c>
      <c r="T80" s="19">
        <v>16.100000000000001</v>
      </c>
      <c r="U80" s="19">
        <v>18.5</v>
      </c>
      <c r="V80" s="19">
        <v>146.4</v>
      </c>
      <c r="W80" s="19">
        <v>768</v>
      </c>
      <c r="X80" s="19">
        <v>1366</v>
      </c>
      <c r="Y80" s="18" t="s">
        <v>86</v>
      </c>
      <c r="Z80" s="69">
        <v>7168</v>
      </c>
      <c r="AA80" s="19">
        <v>1.0489999999999999</v>
      </c>
      <c r="AB80" s="21">
        <v>250</v>
      </c>
      <c r="AC80" s="19">
        <v>9.6999999999999993</v>
      </c>
      <c r="AD80" s="19">
        <v>334.1</v>
      </c>
      <c r="AE80" s="19">
        <v>250</v>
      </c>
      <c r="AF80" s="19">
        <v>333.1</v>
      </c>
      <c r="AG80" s="8">
        <f>AF80/AD80</f>
        <v>0.99700688416641725</v>
      </c>
      <c r="AH80" s="19">
        <v>200</v>
      </c>
      <c r="AI80" s="85">
        <f>(AF80*V80)/1000000</f>
        <v>4.8765840000000005E-2</v>
      </c>
      <c r="AJ80" s="18" t="s">
        <v>78</v>
      </c>
      <c r="AK80" s="18" t="s">
        <v>110</v>
      </c>
      <c r="AL80" s="18" t="s">
        <v>79</v>
      </c>
      <c r="AM80" s="18"/>
      <c r="AN80" s="18" t="s">
        <v>81</v>
      </c>
      <c r="AO80" s="18"/>
      <c r="AP80" s="18" t="s">
        <v>81</v>
      </c>
      <c r="AQ80" s="18"/>
      <c r="AR80" s="19">
        <v>0</v>
      </c>
      <c r="AS80" s="18"/>
      <c r="AT80" s="72">
        <v>60</v>
      </c>
      <c r="AU80" s="19">
        <v>170</v>
      </c>
      <c r="AV80" s="19">
        <v>160</v>
      </c>
      <c r="AW80" s="18" t="s">
        <v>78</v>
      </c>
      <c r="AX80" s="18" t="s">
        <v>109</v>
      </c>
      <c r="AY80" s="18"/>
      <c r="AZ80" s="18"/>
      <c r="BA80" s="19">
        <v>0</v>
      </c>
      <c r="BB80" s="20" t="s">
        <v>81</v>
      </c>
      <c r="BC80" s="18" t="s">
        <v>81</v>
      </c>
      <c r="BD80" s="18"/>
      <c r="BE80" s="18" t="s">
        <v>84</v>
      </c>
      <c r="BF80" s="18"/>
      <c r="BG80" s="19">
        <v>5</v>
      </c>
      <c r="BH80" s="21">
        <v>0</v>
      </c>
      <c r="BI80" s="19">
        <v>0.09</v>
      </c>
      <c r="BJ80" s="18"/>
      <c r="BK80" s="19">
        <v>0.08</v>
      </c>
      <c r="BL80" s="18"/>
      <c r="BM80" s="18"/>
      <c r="BN80" s="19">
        <v>13.11</v>
      </c>
      <c r="BO80" s="21">
        <v>0.49</v>
      </c>
      <c r="BP80" s="20"/>
      <c r="BQ80" s="21">
        <v>0.12</v>
      </c>
      <c r="BR80" s="20"/>
      <c r="BS80" s="21">
        <v>0.11</v>
      </c>
      <c r="BT80" s="20"/>
      <c r="BU80" s="20"/>
      <c r="BV80" s="21">
        <v>13.37</v>
      </c>
      <c r="BW80" s="9">
        <f>IF(BA80=1,BN80-(Monitors!$B$17*Data!BZ80),Data!BN80)</f>
        <v>13.11</v>
      </c>
      <c r="BX80" s="32">
        <f>IF($AR80=1,$BW80-(Monitors!$C$17*BZ80),Data!$BW80)</f>
        <v>13.11</v>
      </c>
      <c r="BY80" s="32">
        <f>BX80-(AA80*Monitors!$C$13)</f>
        <v>11.012</v>
      </c>
      <c r="BZ80" s="86">
        <f>(Monitors!$C$13*Data!AA80)+(Monitors!$C$6*TANH(Monitors!$C$7*(Data!V80+Monitors!$C$8)+Monitors!$C$9)+Monitors!$C$10)</f>
        <v>11.002950386691182</v>
      </c>
      <c r="CA80" s="9">
        <f>BN80-(Signage!$C$13*AI80)</f>
        <v>9.4525619999999986</v>
      </c>
      <c r="CB80" s="86">
        <f>(Signage!$C$13*Data!AI80)+(Signage!$C$6*TANH(Signage!$C$7*(Data!V80+Signage!$C$8)+Signage!$C$9)+Signage!$C$10)</f>
        <v>13.459509822036461</v>
      </c>
    </row>
    <row r="81" spans="1:80" s="4" customFormat="1" ht="12" customHeight="1">
      <c r="A81" s="83">
        <v>80</v>
      </c>
      <c r="B81" s="15" t="s">
        <v>2096</v>
      </c>
      <c r="C81" s="83" t="s">
        <v>1011</v>
      </c>
      <c r="D81" s="16">
        <v>41409</v>
      </c>
      <c r="E81" s="18" t="s">
        <v>77</v>
      </c>
      <c r="F81" s="15" t="s">
        <v>70</v>
      </c>
      <c r="G81" s="17">
        <v>6</v>
      </c>
      <c r="H81" s="15" t="s">
        <v>72</v>
      </c>
      <c r="I81" s="15" t="s">
        <v>73</v>
      </c>
      <c r="J81" s="18" t="s">
        <v>73</v>
      </c>
      <c r="K81" s="18" t="s">
        <v>74</v>
      </c>
      <c r="L81" s="18" t="s">
        <v>71</v>
      </c>
      <c r="M81" s="18" t="s">
        <v>78</v>
      </c>
      <c r="N81" s="18" t="s">
        <v>78</v>
      </c>
      <c r="O81" s="18" t="s">
        <v>82</v>
      </c>
      <c r="P81" s="18" t="s">
        <v>71</v>
      </c>
      <c r="Q81" s="18" t="s">
        <v>78</v>
      </c>
      <c r="R81" s="19">
        <v>1.78</v>
      </c>
      <c r="S81" s="19">
        <v>9.1</v>
      </c>
      <c r="T81" s="19">
        <v>16.100000000000001</v>
      </c>
      <c r="U81" s="19">
        <v>18.5</v>
      </c>
      <c r="V81" s="19">
        <v>146.51</v>
      </c>
      <c r="W81" s="19">
        <v>768</v>
      </c>
      <c r="X81" s="19">
        <v>1366</v>
      </c>
      <c r="Y81" s="18" t="s">
        <v>86</v>
      </c>
      <c r="Z81" s="69">
        <v>7161</v>
      </c>
      <c r="AA81" s="19">
        <v>1.0489999999999999</v>
      </c>
      <c r="AB81" s="21">
        <v>250</v>
      </c>
      <c r="AC81" s="19">
        <v>4.5999999999999996</v>
      </c>
      <c r="AD81" s="19">
        <v>373</v>
      </c>
      <c r="AE81" s="19">
        <v>250</v>
      </c>
      <c r="AF81" s="19">
        <v>350</v>
      </c>
      <c r="AG81" s="8">
        <f>AF81/AD81</f>
        <v>0.93833780160857905</v>
      </c>
      <c r="AH81" s="19">
        <v>200</v>
      </c>
      <c r="AI81" s="85">
        <f>(AF81*V81)/1000000</f>
        <v>5.1278499999999998E-2</v>
      </c>
      <c r="AJ81" s="18" t="s">
        <v>78</v>
      </c>
      <c r="AK81" s="18" t="s">
        <v>212</v>
      </c>
      <c r="AL81" s="18" t="s">
        <v>115</v>
      </c>
      <c r="AM81" s="18" t="s">
        <v>204</v>
      </c>
      <c r="AN81" s="18" t="s">
        <v>81</v>
      </c>
      <c r="AO81" s="18" t="s">
        <v>71</v>
      </c>
      <c r="AP81" s="18" t="s">
        <v>94</v>
      </c>
      <c r="AQ81" s="18" t="s">
        <v>71</v>
      </c>
      <c r="AR81" s="19">
        <v>0</v>
      </c>
      <c r="AS81" s="18"/>
      <c r="AT81" s="72">
        <v>60</v>
      </c>
      <c r="AU81" s="19">
        <v>150</v>
      </c>
      <c r="AV81" s="19">
        <v>140</v>
      </c>
      <c r="AW81" s="18" t="s">
        <v>77</v>
      </c>
      <c r="AX81" s="18" t="s">
        <v>98</v>
      </c>
      <c r="AY81" s="18" t="s">
        <v>71</v>
      </c>
      <c r="AZ81" s="18" t="s">
        <v>71</v>
      </c>
      <c r="BA81" s="19">
        <v>0</v>
      </c>
      <c r="BB81" s="20" t="s">
        <v>81</v>
      </c>
      <c r="BC81" s="18" t="s">
        <v>81</v>
      </c>
      <c r="BD81" s="18" t="s">
        <v>71</v>
      </c>
      <c r="BE81" s="18" t="s">
        <v>84</v>
      </c>
      <c r="BF81" s="18" t="s">
        <v>71</v>
      </c>
      <c r="BG81" s="18"/>
      <c r="BH81" s="21">
        <v>0</v>
      </c>
      <c r="BI81" s="19">
        <v>0.23</v>
      </c>
      <c r="BJ81" s="18"/>
      <c r="BK81" s="19">
        <v>0.15</v>
      </c>
      <c r="BL81" s="18"/>
      <c r="BM81" s="18"/>
      <c r="BN81" s="19">
        <v>9.65</v>
      </c>
      <c r="BO81" s="21">
        <v>0.4</v>
      </c>
      <c r="BP81" s="20"/>
      <c r="BQ81" s="21">
        <v>0.26</v>
      </c>
      <c r="BR81" s="20"/>
      <c r="BS81" s="21">
        <v>0.18</v>
      </c>
      <c r="BT81" s="20"/>
      <c r="BU81" s="20"/>
      <c r="BV81" s="21">
        <v>9.73</v>
      </c>
      <c r="BW81" s="9">
        <f>IF(BA81=1,BN81-(Monitors!$B$17*Data!BZ81),Data!BN81)</f>
        <v>9.65</v>
      </c>
      <c r="BX81" s="32">
        <f>IF($AR81=1,$BW81-(Monitors!$C$17*BZ81),Data!$BW81)</f>
        <v>9.65</v>
      </c>
      <c r="BY81" s="32">
        <f>BX81-(AA81*Monitors!$C$13)</f>
        <v>7.5520000000000005</v>
      </c>
      <c r="BZ81" s="86">
        <f>(Monitors!$C$13*Data!AA81)+(Monitors!$C$6*TANH(Monitors!$C$7*(Data!V81+Monitors!$C$8)+Monitors!$C$9)+Monitors!$C$10)</f>
        <v>11.008567886669894</v>
      </c>
      <c r="CA81" s="9">
        <f>BN81-(Signage!$C$13*AI81)</f>
        <v>5.8041125000000005</v>
      </c>
      <c r="CB81" s="86">
        <f>(Signage!$C$13*Data!AI81)+(Signage!$C$6*TANH(Signage!$C$7*(Data!V81+Signage!$C$8)+Signage!$C$9)+Signage!$C$10)</f>
        <v>13.656959884234283</v>
      </c>
    </row>
    <row r="82" spans="1:80" s="4" customFormat="1" ht="12" customHeight="1">
      <c r="A82" s="82">
        <v>81</v>
      </c>
      <c r="B82" s="15" t="s">
        <v>2096</v>
      </c>
      <c r="C82" s="82" t="s">
        <v>1012</v>
      </c>
      <c r="D82" s="16">
        <v>41333</v>
      </c>
      <c r="E82" s="18" t="s">
        <v>77</v>
      </c>
      <c r="F82" s="15" t="s">
        <v>70</v>
      </c>
      <c r="G82" s="17">
        <v>6</v>
      </c>
      <c r="H82" s="15" t="s">
        <v>72</v>
      </c>
      <c r="I82" s="15" t="s">
        <v>73</v>
      </c>
      <c r="J82" s="18" t="s">
        <v>73</v>
      </c>
      <c r="K82" s="18" t="s">
        <v>74</v>
      </c>
      <c r="L82" s="18" t="s">
        <v>71</v>
      </c>
      <c r="M82" s="18" t="s">
        <v>78</v>
      </c>
      <c r="N82" s="18" t="s">
        <v>78</v>
      </c>
      <c r="O82" s="18" t="s">
        <v>82</v>
      </c>
      <c r="P82" s="18" t="s">
        <v>81</v>
      </c>
      <c r="Q82" s="18" t="s">
        <v>78</v>
      </c>
      <c r="R82" s="19">
        <v>1.78</v>
      </c>
      <c r="S82" s="19">
        <v>9.1</v>
      </c>
      <c r="T82" s="19">
        <v>16.100000000000001</v>
      </c>
      <c r="U82" s="19">
        <v>18.5</v>
      </c>
      <c r="V82" s="19">
        <v>146.33000000000001</v>
      </c>
      <c r="W82" s="19">
        <v>768</v>
      </c>
      <c r="X82" s="19">
        <v>1366</v>
      </c>
      <c r="Y82" s="18" t="s">
        <v>86</v>
      </c>
      <c r="Z82" s="69">
        <v>7184</v>
      </c>
      <c r="AA82" s="19">
        <v>1.0489999999999999</v>
      </c>
      <c r="AB82" s="21">
        <v>250</v>
      </c>
      <c r="AC82" s="19">
        <v>18.5</v>
      </c>
      <c r="AD82" s="19">
        <v>303</v>
      </c>
      <c r="AE82" s="19">
        <v>250</v>
      </c>
      <c r="AF82" s="18"/>
      <c r="AG82" s="8">
        <f>AF82/AD82</f>
        <v>0</v>
      </c>
      <c r="AH82" s="19">
        <v>200</v>
      </c>
      <c r="AI82" s="85">
        <f>(AF82*V82)/1000000</f>
        <v>0</v>
      </c>
      <c r="AJ82" s="18" t="s">
        <v>78</v>
      </c>
      <c r="AK82" s="18" t="s">
        <v>212</v>
      </c>
      <c r="AL82" s="18" t="s">
        <v>79</v>
      </c>
      <c r="AM82" s="18" t="s">
        <v>81</v>
      </c>
      <c r="AN82" s="18" t="s">
        <v>81</v>
      </c>
      <c r="AO82" s="18" t="s">
        <v>81</v>
      </c>
      <c r="AP82" s="18" t="s">
        <v>81</v>
      </c>
      <c r="AQ82" s="18" t="s">
        <v>81</v>
      </c>
      <c r="AR82" s="19">
        <v>0</v>
      </c>
      <c r="AS82" s="18"/>
      <c r="AT82" s="72">
        <v>60</v>
      </c>
      <c r="AU82" s="19">
        <v>170</v>
      </c>
      <c r="AV82" s="19">
        <v>160</v>
      </c>
      <c r="AW82" s="18" t="s">
        <v>77</v>
      </c>
      <c r="AX82" s="18" t="s">
        <v>87</v>
      </c>
      <c r="AY82" s="18" t="s">
        <v>71</v>
      </c>
      <c r="AZ82" s="18" t="s">
        <v>71</v>
      </c>
      <c r="BA82" s="19">
        <v>0</v>
      </c>
      <c r="BB82" s="20" t="s">
        <v>81</v>
      </c>
      <c r="BC82" s="18" t="s">
        <v>81</v>
      </c>
      <c r="BD82" s="18" t="s">
        <v>81</v>
      </c>
      <c r="BE82" s="18" t="s">
        <v>84</v>
      </c>
      <c r="BF82" s="18" t="s">
        <v>81</v>
      </c>
      <c r="BG82" s="18"/>
      <c r="BH82" s="21">
        <v>0</v>
      </c>
      <c r="BI82" s="19">
        <v>0.14000000000000001</v>
      </c>
      <c r="BJ82" s="18"/>
      <c r="BK82" s="19">
        <v>0.08</v>
      </c>
      <c r="BL82" s="18"/>
      <c r="BM82" s="18"/>
      <c r="BN82" s="19">
        <v>10.52</v>
      </c>
      <c r="BO82" s="21">
        <v>0.5</v>
      </c>
      <c r="BP82" s="20"/>
      <c r="BQ82" s="21">
        <v>0.15</v>
      </c>
      <c r="BR82" s="20"/>
      <c r="BS82" s="21">
        <v>0.09</v>
      </c>
      <c r="BT82" s="20"/>
      <c r="BU82" s="20"/>
      <c r="BV82" s="21">
        <v>10.5</v>
      </c>
      <c r="BW82" s="9">
        <f>IF(BA82=1,BN82-(Monitors!$B$17*Data!BZ82),Data!BN82)</f>
        <v>10.52</v>
      </c>
      <c r="BX82" s="32">
        <f>IF($AR82=1,$BW82-(Monitors!$C$17*BZ82),Data!$BW82)</f>
        <v>10.52</v>
      </c>
      <c r="BY82" s="32">
        <f>BX82-(AA82*Monitors!$C$13)</f>
        <v>8.4220000000000006</v>
      </c>
      <c r="BZ82" s="86">
        <f>(Monitors!$C$13*Data!AA82)+(Monitors!$C$6*TANH(Monitors!$C$7*(Data!V82+Monitors!$C$8)+Monitors!$C$9)+Monitors!$C$10)</f>
        <v>10.999374318468558</v>
      </c>
      <c r="CA82" s="9">
        <f>BN82-(Signage!$C$13*AI82)</f>
        <v>10.52</v>
      </c>
      <c r="CB82" s="86">
        <f>(Signage!$C$13*Data!AI82)+(Signage!$C$6*TANH(Signage!$C$7*(Data!V82+Signage!$C$8)+Signage!$C$9)+Signage!$C$10)</f>
        <v>9.796344143730165</v>
      </c>
    </row>
    <row r="83" spans="1:80" s="4" customFormat="1" ht="12" customHeight="1">
      <c r="A83" s="83">
        <v>82</v>
      </c>
      <c r="B83" s="15" t="s">
        <v>2058</v>
      </c>
      <c r="C83" s="83" t="s">
        <v>1013</v>
      </c>
      <c r="D83" s="16">
        <v>41271</v>
      </c>
      <c r="E83" s="18" t="s">
        <v>78</v>
      </c>
      <c r="F83" s="15" t="s">
        <v>795</v>
      </c>
      <c r="G83" s="17">
        <v>6</v>
      </c>
      <c r="H83" s="15" t="s">
        <v>72</v>
      </c>
      <c r="I83" s="15" t="s">
        <v>90</v>
      </c>
      <c r="J83" s="18"/>
      <c r="K83" s="18" t="s">
        <v>74</v>
      </c>
      <c r="L83" s="18"/>
      <c r="M83" s="18" t="s">
        <v>78</v>
      </c>
      <c r="N83" s="18" t="s">
        <v>78</v>
      </c>
      <c r="O83" s="18" t="s">
        <v>82</v>
      </c>
      <c r="P83" s="18"/>
      <c r="Q83" s="18" t="s">
        <v>78</v>
      </c>
      <c r="R83" s="19">
        <v>1.78</v>
      </c>
      <c r="S83" s="19">
        <v>91</v>
      </c>
      <c r="T83" s="19">
        <v>161</v>
      </c>
      <c r="U83" s="19">
        <v>18.5</v>
      </c>
      <c r="V83" s="19">
        <v>146</v>
      </c>
      <c r="W83" s="19">
        <v>768</v>
      </c>
      <c r="X83" s="19">
        <v>1366</v>
      </c>
      <c r="Y83" s="18" t="s">
        <v>86</v>
      </c>
      <c r="Z83" s="69">
        <v>7168</v>
      </c>
      <c r="AA83" s="19">
        <v>1.05</v>
      </c>
      <c r="AB83" s="21">
        <v>250</v>
      </c>
      <c r="AC83" s="19">
        <v>11.2</v>
      </c>
      <c r="AD83" s="19">
        <v>215.8</v>
      </c>
      <c r="AE83" s="19">
        <v>250</v>
      </c>
      <c r="AF83" s="19">
        <v>187.3</v>
      </c>
      <c r="AG83" s="8">
        <f>AF83/AD83</f>
        <v>0.86793327154772937</v>
      </c>
      <c r="AH83" s="19">
        <v>201.3</v>
      </c>
      <c r="AI83" s="85">
        <f>(AF83*V83)/1000000</f>
        <v>2.7345800000000003E-2</v>
      </c>
      <c r="AJ83" s="18" t="s">
        <v>78</v>
      </c>
      <c r="AK83" s="18" t="s">
        <v>349</v>
      </c>
      <c r="AL83" s="18" t="s">
        <v>127</v>
      </c>
      <c r="AM83" s="18"/>
      <c r="AN83" s="18" t="s">
        <v>81</v>
      </c>
      <c r="AO83" s="18"/>
      <c r="AP83" s="18" t="s">
        <v>81</v>
      </c>
      <c r="AQ83" s="18"/>
      <c r="AR83" s="19">
        <v>0</v>
      </c>
      <c r="AS83" s="18"/>
      <c r="AT83" s="72">
        <v>60</v>
      </c>
      <c r="AU83" s="19">
        <v>170</v>
      </c>
      <c r="AV83" s="19">
        <v>160</v>
      </c>
      <c r="AW83" s="18" t="s">
        <v>78</v>
      </c>
      <c r="AX83" s="18" t="s">
        <v>109</v>
      </c>
      <c r="AY83" s="18"/>
      <c r="AZ83" s="18"/>
      <c r="BA83" s="19">
        <v>0</v>
      </c>
      <c r="BB83" s="20" t="s">
        <v>81</v>
      </c>
      <c r="BC83" s="18" t="s">
        <v>81</v>
      </c>
      <c r="BD83" s="18"/>
      <c r="BE83" s="18" t="s">
        <v>84</v>
      </c>
      <c r="BF83" s="18"/>
      <c r="BG83" s="19">
        <v>0</v>
      </c>
      <c r="BH83" s="21">
        <v>0</v>
      </c>
      <c r="BI83" s="19">
        <v>0.26</v>
      </c>
      <c r="BJ83" s="18"/>
      <c r="BK83" s="19">
        <v>0.15</v>
      </c>
      <c r="BL83" s="18"/>
      <c r="BM83" s="18"/>
      <c r="BN83" s="19">
        <v>10.89</v>
      </c>
      <c r="BO83" s="21">
        <v>0.51</v>
      </c>
      <c r="BP83" s="20"/>
      <c r="BQ83" s="21">
        <v>0.32</v>
      </c>
      <c r="BR83" s="20"/>
      <c r="BS83" s="21">
        <v>0.21</v>
      </c>
      <c r="BT83" s="20"/>
      <c r="BU83" s="20"/>
      <c r="BV83" s="21">
        <v>11.01</v>
      </c>
      <c r="BW83" s="9">
        <f>IF(BA83=1,BN83-(Monitors!$B$17*Data!BZ83),Data!BN83)</f>
        <v>10.89</v>
      </c>
      <c r="BX83" s="32">
        <f>IF($AR83=1,$BW83-(Monitors!$C$17*BZ83),Data!$BW83)</f>
        <v>10.89</v>
      </c>
      <c r="BY83" s="32">
        <f>BX83-(AA83*Monitors!$C$13)</f>
        <v>8.7900000000000009</v>
      </c>
      <c r="BZ83" s="86">
        <f>(Monitors!$C$13*Data!AA83)+(Monitors!$C$6*TANH(Monitors!$C$7*(Data!V83+Monitors!$C$8)+Monitors!$C$9)+Monitors!$C$10)</f>
        <v>10.984502143559274</v>
      </c>
      <c r="CA83" s="9">
        <f>BN83-(Signage!$C$13*AI83)</f>
        <v>8.8390649999999997</v>
      </c>
      <c r="CB83" s="86">
        <f>(Signage!$C$13*Data!AI83)+(Signage!$C$6*TANH(Signage!$C$7*(Data!V83+Signage!$C$8)+Signage!$C$9)+Signage!$C$10)</f>
        <v>11.820276732601526</v>
      </c>
    </row>
    <row r="84" spans="1:80" s="4" customFormat="1" ht="12" customHeight="1">
      <c r="A84" s="82">
        <v>83</v>
      </c>
      <c r="B84" s="15" t="s">
        <v>2052</v>
      </c>
      <c r="C84" s="82" t="s">
        <v>1014</v>
      </c>
      <c r="D84" s="16">
        <v>41223</v>
      </c>
      <c r="E84" s="18" t="s">
        <v>77</v>
      </c>
      <c r="F84" s="15" t="s">
        <v>70</v>
      </c>
      <c r="G84" s="17">
        <v>6</v>
      </c>
      <c r="H84" s="15" t="s">
        <v>72</v>
      </c>
      <c r="I84" s="15" t="s">
        <v>73</v>
      </c>
      <c r="J84" s="18" t="s">
        <v>73</v>
      </c>
      <c r="K84" s="18" t="s">
        <v>74</v>
      </c>
      <c r="L84" s="18" t="s">
        <v>71</v>
      </c>
      <c r="M84" s="18" t="s">
        <v>78</v>
      </c>
      <c r="N84" s="18" t="s">
        <v>78</v>
      </c>
      <c r="O84" s="18" t="s">
        <v>82</v>
      </c>
      <c r="P84" s="18" t="s">
        <v>71</v>
      </c>
      <c r="Q84" s="18" t="s">
        <v>77</v>
      </c>
      <c r="R84" s="19">
        <v>1.78</v>
      </c>
      <c r="S84" s="19">
        <v>9.1</v>
      </c>
      <c r="T84" s="19">
        <v>16.100000000000001</v>
      </c>
      <c r="U84" s="19">
        <v>18.5</v>
      </c>
      <c r="V84" s="19">
        <v>146.51</v>
      </c>
      <c r="W84" s="19">
        <v>768</v>
      </c>
      <c r="X84" s="19">
        <v>1366</v>
      </c>
      <c r="Y84" s="18" t="s">
        <v>86</v>
      </c>
      <c r="Z84" s="69">
        <v>7167</v>
      </c>
      <c r="AA84" s="19">
        <v>1.05</v>
      </c>
      <c r="AB84" s="21">
        <v>250</v>
      </c>
      <c r="AC84" s="19">
        <v>24</v>
      </c>
      <c r="AD84" s="19">
        <v>259</v>
      </c>
      <c r="AE84" s="19">
        <v>250</v>
      </c>
      <c r="AF84" s="19">
        <v>212</v>
      </c>
      <c r="AG84" s="8">
        <f>AF84/AD84</f>
        <v>0.81853281853281856</v>
      </c>
      <c r="AH84" s="19">
        <v>200</v>
      </c>
      <c r="AI84" s="85">
        <f>(AF84*V84)/1000000</f>
        <v>3.106012E-2</v>
      </c>
      <c r="AJ84" s="18" t="s">
        <v>78</v>
      </c>
      <c r="AK84" s="18" t="s">
        <v>95</v>
      </c>
      <c r="AL84" s="18" t="s">
        <v>115</v>
      </c>
      <c r="AM84" s="18" t="s">
        <v>193</v>
      </c>
      <c r="AN84" s="18" t="s">
        <v>81</v>
      </c>
      <c r="AO84" s="18" t="s">
        <v>71</v>
      </c>
      <c r="AP84" s="18" t="s">
        <v>94</v>
      </c>
      <c r="AQ84" s="18" t="s">
        <v>71</v>
      </c>
      <c r="AR84" s="19">
        <v>0</v>
      </c>
      <c r="AS84" s="18"/>
      <c r="AT84" s="72">
        <v>60</v>
      </c>
      <c r="AU84" s="19">
        <v>170</v>
      </c>
      <c r="AV84" s="19">
        <v>160</v>
      </c>
      <c r="AW84" s="18" t="s">
        <v>77</v>
      </c>
      <c r="AX84" s="18" t="s">
        <v>98</v>
      </c>
      <c r="AY84" s="18"/>
      <c r="AZ84" s="18"/>
      <c r="BA84" s="19">
        <v>0</v>
      </c>
      <c r="BB84" s="20" t="s">
        <v>81</v>
      </c>
      <c r="BC84" s="18" t="s">
        <v>81</v>
      </c>
      <c r="BD84" s="18" t="s">
        <v>71</v>
      </c>
      <c r="BE84" s="18" t="s">
        <v>84</v>
      </c>
      <c r="BF84" s="18" t="s">
        <v>71</v>
      </c>
      <c r="BG84" s="18"/>
      <c r="BH84" s="21">
        <v>0</v>
      </c>
      <c r="BI84" s="19">
        <v>0.31</v>
      </c>
      <c r="BJ84" s="18"/>
      <c r="BK84" s="19">
        <v>0.21</v>
      </c>
      <c r="BL84" s="18"/>
      <c r="BM84" s="18"/>
      <c r="BN84" s="19">
        <v>11.58</v>
      </c>
      <c r="BO84" s="21">
        <v>0.5</v>
      </c>
      <c r="BP84" s="20"/>
      <c r="BQ84" s="21">
        <v>0.31</v>
      </c>
      <c r="BR84" s="20"/>
      <c r="BS84" s="21">
        <v>0.22</v>
      </c>
      <c r="BT84" s="20"/>
      <c r="BU84" s="20"/>
      <c r="BV84" s="21">
        <v>11.58</v>
      </c>
      <c r="BW84" s="9">
        <f>IF(BA84=1,BN84-(Monitors!$B$17*Data!BZ84),Data!BN84)</f>
        <v>11.58</v>
      </c>
      <c r="BX84" s="32">
        <f>IF($AR84=1,$BW84-(Monitors!$C$17*BZ84),Data!$BW84)</f>
        <v>11.58</v>
      </c>
      <c r="BY84" s="32">
        <f>BX84-(AA84*Monitors!$C$13)</f>
        <v>9.48</v>
      </c>
      <c r="BZ84" s="86">
        <f>(Monitors!$C$13*Data!AA84)+(Monitors!$C$6*TANH(Monitors!$C$7*(Data!V84+Monitors!$C$8)+Monitors!$C$9)+Monitors!$C$10)</f>
        <v>11.010567886669893</v>
      </c>
      <c r="CA84" s="9">
        <f>BN84-(Signage!$C$13*AI84)</f>
        <v>9.2504910000000002</v>
      </c>
      <c r="CB84" s="86">
        <f>(Signage!$C$13*Data!AI84)+(Signage!$C$6*TANH(Signage!$C$7*(Data!V84+Signage!$C$8)+Signage!$C$9)+Signage!$C$10)</f>
        <v>12.140581384234283</v>
      </c>
    </row>
    <row r="85" spans="1:80" s="4" customFormat="1" ht="12" customHeight="1">
      <c r="A85" s="83">
        <v>84</v>
      </c>
      <c r="B85" s="15" t="s">
        <v>2058</v>
      </c>
      <c r="C85" s="83" t="s">
        <v>1015</v>
      </c>
      <c r="D85" s="16">
        <v>41307</v>
      </c>
      <c r="E85" s="18" t="s">
        <v>77</v>
      </c>
      <c r="F85" s="15" t="s">
        <v>70</v>
      </c>
      <c r="G85" s="17">
        <v>6</v>
      </c>
      <c r="H85" s="15" t="s">
        <v>72</v>
      </c>
      <c r="I85" s="15" t="s">
        <v>73</v>
      </c>
      <c r="J85" s="18" t="s">
        <v>73</v>
      </c>
      <c r="K85" s="18" t="s">
        <v>74</v>
      </c>
      <c r="L85" s="18" t="s">
        <v>71</v>
      </c>
      <c r="M85" s="18" t="s">
        <v>78</v>
      </c>
      <c r="N85" s="18" t="s">
        <v>78</v>
      </c>
      <c r="O85" s="18" t="s">
        <v>82</v>
      </c>
      <c r="P85" s="18" t="s">
        <v>71</v>
      </c>
      <c r="Q85" s="18" t="s">
        <v>78</v>
      </c>
      <c r="R85" s="19">
        <v>1.78</v>
      </c>
      <c r="S85" s="19">
        <v>9.1</v>
      </c>
      <c r="T85" s="19">
        <v>16.100000000000001</v>
      </c>
      <c r="U85" s="19">
        <v>18.5</v>
      </c>
      <c r="V85" s="19">
        <v>146.51</v>
      </c>
      <c r="W85" s="19">
        <v>768</v>
      </c>
      <c r="X85" s="19">
        <v>1366</v>
      </c>
      <c r="Y85" s="18" t="s">
        <v>86</v>
      </c>
      <c r="Z85" s="69">
        <v>7167</v>
      </c>
      <c r="AA85" s="19">
        <v>1.05</v>
      </c>
      <c r="AB85" s="21">
        <v>270</v>
      </c>
      <c r="AC85" s="19">
        <v>14.2</v>
      </c>
      <c r="AD85" s="19">
        <v>274</v>
      </c>
      <c r="AE85" s="19">
        <v>270</v>
      </c>
      <c r="AF85" s="19">
        <v>252</v>
      </c>
      <c r="AG85" s="8">
        <f>AF85/AD85</f>
        <v>0.91970802919708028</v>
      </c>
      <c r="AH85" s="19">
        <v>200</v>
      </c>
      <c r="AI85" s="85">
        <f>(AF85*V85)/1000000</f>
        <v>3.6920519999999998E-2</v>
      </c>
      <c r="AJ85" s="18" t="s">
        <v>78</v>
      </c>
      <c r="AK85" s="18" t="s">
        <v>95</v>
      </c>
      <c r="AL85" s="18" t="s">
        <v>79</v>
      </c>
      <c r="AM85" s="18" t="s">
        <v>71</v>
      </c>
      <c r="AN85" s="18" t="s">
        <v>81</v>
      </c>
      <c r="AO85" s="18" t="s">
        <v>71</v>
      </c>
      <c r="AP85" s="18" t="s">
        <v>81</v>
      </c>
      <c r="AQ85" s="18" t="s">
        <v>71</v>
      </c>
      <c r="AR85" s="19">
        <v>0</v>
      </c>
      <c r="AS85" s="18"/>
      <c r="AT85" s="72">
        <v>60</v>
      </c>
      <c r="AU85" s="19">
        <v>170</v>
      </c>
      <c r="AV85" s="19">
        <v>160</v>
      </c>
      <c r="AW85" s="18" t="s">
        <v>77</v>
      </c>
      <c r="AX85" s="18" t="s">
        <v>98</v>
      </c>
      <c r="AY85" s="18"/>
      <c r="AZ85" s="18"/>
      <c r="BA85" s="19">
        <v>0</v>
      </c>
      <c r="BB85" s="20" t="s">
        <v>81</v>
      </c>
      <c r="BC85" s="18" t="s">
        <v>81</v>
      </c>
      <c r="BD85" s="18" t="s">
        <v>71</v>
      </c>
      <c r="BE85" s="18" t="s">
        <v>84</v>
      </c>
      <c r="BF85" s="18" t="s">
        <v>71</v>
      </c>
      <c r="BG85" s="18"/>
      <c r="BH85" s="21">
        <v>0</v>
      </c>
      <c r="BI85" s="19">
        <v>0.2</v>
      </c>
      <c r="BJ85" s="18"/>
      <c r="BK85" s="19">
        <v>0.2</v>
      </c>
      <c r="BL85" s="18"/>
      <c r="BM85" s="18"/>
      <c r="BN85" s="19">
        <v>11.5</v>
      </c>
      <c r="BO85" s="21">
        <v>0.4</v>
      </c>
      <c r="BP85" s="20"/>
      <c r="BQ85" s="21">
        <v>0.3</v>
      </c>
      <c r="BR85" s="20"/>
      <c r="BS85" s="21">
        <v>0.2</v>
      </c>
      <c r="BT85" s="20"/>
      <c r="BU85" s="20"/>
      <c r="BV85" s="21">
        <v>11.6</v>
      </c>
      <c r="BW85" s="9">
        <f>IF(BA85=1,BN85-(Monitors!$B$17*Data!BZ85),Data!BN85)</f>
        <v>11.5</v>
      </c>
      <c r="BX85" s="32">
        <f>IF($AR85=1,$BW85-(Monitors!$C$17*BZ85),Data!$BW85)</f>
        <v>11.5</v>
      </c>
      <c r="BY85" s="32">
        <f>BX85-(AA85*Monitors!$C$13)</f>
        <v>9.4</v>
      </c>
      <c r="BZ85" s="86">
        <f>(Monitors!$C$13*Data!AA85)+(Monitors!$C$6*TANH(Monitors!$C$7*(Data!V85+Monitors!$C$8)+Monitors!$C$9)+Monitors!$C$10)</f>
        <v>11.010567886669893</v>
      </c>
      <c r="CA85" s="9">
        <f>BN85-(Signage!$C$13*AI85)</f>
        <v>8.7309610000000006</v>
      </c>
      <c r="CB85" s="86">
        <f>(Signage!$C$13*Data!AI85)+(Signage!$C$6*TANH(Signage!$C$7*(Data!V85+Signage!$C$8)+Signage!$C$9)+Signage!$C$10)</f>
        <v>12.580111384234282</v>
      </c>
    </row>
    <row r="86" spans="1:80" s="4" customFormat="1" ht="12" customHeight="1">
      <c r="A86" s="82">
        <v>85</v>
      </c>
      <c r="B86" s="15" t="s">
        <v>2080</v>
      </c>
      <c r="C86" s="82" t="s">
        <v>1016</v>
      </c>
      <c r="D86" s="16">
        <v>41640</v>
      </c>
      <c r="E86" s="18" t="s">
        <v>77</v>
      </c>
      <c r="F86" s="15" t="s">
        <v>70</v>
      </c>
      <c r="G86" s="17">
        <v>6</v>
      </c>
      <c r="H86" s="15" t="s">
        <v>72</v>
      </c>
      <c r="I86" s="15" t="s">
        <v>73</v>
      </c>
      <c r="J86" s="18" t="s">
        <v>73</v>
      </c>
      <c r="K86" s="18" t="s">
        <v>74</v>
      </c>
      <c r="L86" s="18" t="s">
        <v>71</v>
      </c>
      <c r="M86" s="18" t="s">
        <v>78</v>
      </c>
      <c r="N86" s="18" t="s">
        <v>78</v>
      </c>
      <c r="O86" s="18" t="s">
        <v>82</v>
      </c>
      <c r="P86" s="18" t="s">
        <v>71</v>
      </c>
      <c r="Q86" s="18" t="s">
        <v>78</v>
      </c>
      <c r="R86" s="19">
        <v>1.31</v>
      </c>
      <c r="S86" s="19">
        <v>10.6</v>
      </c>
      <c r="T86" s="19">
        <v>13.3</v>
      </c>
      <c r="U86" s="19">
        <v>17</v>
      </c>
      <c r="V86" s="19">
        <v>140.97999999999999</v>
      </c>
      <c r="W86" s="19">
        <v>1024</v>
      </c>
      <c r="X86" s="19">
        <v>1280</v>
      </c>
      <c r="Y86" s="18" t="s">
        <v>111</v>
      </c>
      <c r="Z86" s="69">
        <v>9292</v>
      </c>
      <c r="AA86" s="19">
        <v>1.25</v>
      </c>
      <c r="AB86" s="21">
        <v>250</v>
      </c>
      <c r="AC86" s="19">
        <v>13.9</v>
      </c>
      <c r="AD86" s="19">
        <v>260</v>
      </c>
      <c r="AE86" s="19">
        <v>250</v>
      </c>
      <c r="AF86" s="19">
        <v>200</v>
      </c>
      <c r="AG86" s="8">
        <f>AF86/AD86</f>
        <v>0.76923076923076927</v>
      </c>
      <c r="AH86" s="19">
        <v>200</v>
      </c>
      <c r="AI86" s="85">
        <f>(AF86*V86)/1000000</f>
        <v>2.8195999999999995E-2</v>
      </c>
      <c r="AJ86" s="18" t="s">
        <v>78</v>
      </c>
      <c r="AK86" s="18" t="s">
        <v>112</v>
      </c>
      <c r="AL86" s="18" t="s">
        <v>115</v>
      </c>
      <c r="AM86" s="18" t="s">
        <v>193</v>
      </c>
      <c r="AN86" s="18" t="s">
        <v>81</v>
      </c>
      <c r="AO86" s="18" t="s">
        <v>71</v>
      </c>
      <c r="AP86" s="18" t="s">
        <v>81</v>
      </c>
      <c r="AQ86" s="18" t="s">
        <v>71</v>
      </c>
      <c r="AR86" s="19">
        <v>0</v>
      </c>
      <c r="AS86" s="18"/>
      <c r="AT86" s="72">
        <v>60</v>
      </c>
      <c r="AU86" s="19">
        <v>178</v>
      </c>
      <c r="AV86" s="19">
        <v>178</v>
      </c>
      <c r="AW86" s="18" t="s">
        <v>77</v>
      </c>
      <c r="AX86" s="18" t="s">
        <v>98</v>
      </c>
      <c r="AY86" s="18" t="s">
        <v>71</v>
      </c>
      <c r="AZ86" s="18" t="s">
        <v>71</v>
      </c>
      <c r="BA86" s="19">
        <v>0</v>
      </c>
      <c r="BB86" s="20" t="s">
        <v>81</v>
      </c>
      <c r="BC86" s="18" t="s">
        <v>81</v>
      </c>
      <c r="BD86" s="18" t="s">
        <v>71</v>
      </c>
      <c r="BE86" s="18" t="s">
        <v>84</v>
      </c>
      <c r="BF86" s="18" t="s">
        <v>71</v>
      </c>
      <c r="BG86" s="18"/>
      <c r="BH86" s="21">
        <v>0</v>
      </c>
      <c r="BI86" s="19">
        <v>7.0000000000000007E-2</v>
      </c>
      <c r="BJ86" s="18"/>
      <c r="BK86" s="19">
        <v>0.06</v>
      </c>
      <c r="BL86" s="18"/>
      <c r="BM86" s="18"/>
      <c r="BN86" s="19">
        <v>11.99</v>
      </c>
      <c r="BO86" s="21">
        <v>0.5</v>
      </c>
      <c r="BP86" s="20"/>
      <c r="BQ86" s="21">
        <v>0.09</v>
      </c>
      <c r="BR86" s="20"/>
      <c r="BS86" s="21">
        <v>7.0000000000000007E-2</v>
      </c>
      <c r="BT86" s="20"/>
      <c r="BU86" s="20"/>
      <c r="BV86" s="21">
        <v>12.08</v>
      </c>
      <c r="BW86" s="9">
        <f>IF(BA86=1,BN86-(Monitors!$B$17*Data!BZ86),Data!BN86)</f>
        <v>11.99</v>
      </c>
      <c r="BX86" s="32">
        <f>IF($AR86=1,$BW86-(Monitors!$C$17*BZ86),Data!$BW86)</f>
        <v>11.99</v>
      </c>
      <c r="BY86" s="32">
        <f>BX86-(AA86*Monitors!$C$13)</f>
        <v>9.49</v>
      </c>
      <c r="BZ86" s="86">
        <f>(Monitors!$C$13*Data!AA86)+(Monitors!$C$6*TANH(Monitors!$C$7*(Data!V86+Monitors!$C$8)+Monitors!$C$9)+Monitors!$C$10)</f>
        <v>11.125090203126089</v>
      </c>
      <c r="CA86" s="9">
        <f>BN86-(Signage!$C$13*AI86)</f>
        <v>9.8753000000000011</v>
      </c>
      <c r="CB86" s="86">
        <f>(Signage!$C$13*Data!AI86)+(Signage!$C$6*TANH(Signage!$C$7*(Data!V86+Signage!$C$8)+Signage!$C$9)+Signage!$C$10)</f>
        <v>11.473180177578387</v>
      </c>
    </row>
    <row r="87" spans="1:80" s="4" customFormat="1" ht="12" customHeight="1">
      <c r="A87" s="83">
        <v>86</v>
      </c>
      <c r="B87" s="15" t="s">
        <v>2076</v>
      </c>
      <c r="C87" s="83" t="s">
        <v>1017</v>
      </c>
      <c r="D87" s="16">
        <v>41695</v>
      </c>
      <c r="E87" s="18" t="s">
        <v>77</v>
      </c>
      <c r="F87" s="15" t="s">
        <v>70</v>
      </c>
      <c r="G87" s="17">
        <v>6</v>
      </c>
      <c r="H87" s="15" t="s">
        <v>72</v>
      </c>
      <c r="I87" s="15" t="s">
        <v>73</v>
      </c>
      <c r="J87" s="18" t="s">
        <v>73</v>
      </c>
      <c r="K87" s="18" t="s">
        <v>74</v>
      </c>
      <c r="L87" s="18" t="s">
        <v>71</v>
      </c>
      <c r="M87" s="18" t="s">
        <v>78</v>
      </c>
      <c r="N87" s="18" t="s">
        <v>78</v>
      </c>
      <c r="O87" s="18" t="s">
        <v>82</v>
      </c>
      <c r="P87" s="18" t="s">
        <v>71</v>
      </c>
      <c r="Q87" s="18" t="s">
        <v>78</v>
      </c>
      <c r="R87" s="19">
        <v>1.31</v>
      </c>
      <c r="S87" s="19">
        <v>10.6</v>
      </c>
      <c r="T87" s="19">
        <v>13.3</v>
      </c>
      <c r="U87" s="19">
        <v>17</v>
      </c>
      <c r="V87" s="19">
        <v>140.97999999999999</v>
      </c>
      <c r="W87" s="19">
        <v>1024</v>
      </c>
      <c r="X87" s="19">
        <v>1280</v>
      </c>
      <c r="Y87" s="18" t="s">
        <v>111</v>
      </c>
      <c r="Z87" s="69">
        <v>9292</v>
      </c>
      <c r="AA87" s="19">
        <v>1.25</v>
      </c>
      <c r="AB87" s="21">
        <v>245</v>
      </c>
      <c r="AC87" s="19">
        <v>0</v>
      </c>
      <c r="AD87" s="19">
        <v>245.3</v>
      </c>
      <c r="AE87" s="19">
        <v>245</v>
      </c>
      <c r="AF87" s="19">
        <v>239.6</v>
      </c>
      <c r="AG87" s="8">
        <f>AF87/AD87</f>
        <v>0.97676314716673451</v>
      </c>
      <c r="AH87" s="19">
        <v>200</v>
      </c>
      <c r="AI87" s="85">
        <f>(AF87*V87)/1000000</f>
        <v>3.3778808E-2</v>
      </c>
      <c r="AJ87" s="18" t="s">
        <v>78</v>
      </c>
      <c r="AK87" s="18" t="s">
        <v>112</v>
      </c>
      <c r="AL87" s="18" t="s">
        <v>88</v>
      </c>
      <c r="AM87" s="18" t="s">
        <v>71</v>
      </c>
      <c r="AN87" s="18" t="s">
        <v>81</v>
      </c>
      <c r="AO87" s="18" t="s">
        <v>71</v>
      </c>
      <c r="AP87" s="18" t="s">
        <v>81</v>
      </c>
      <c r="AQ87" s="18" t="s">
        <v>71</v>
      </c>
      <c r="AR87" s="19">
        <v>0</v>
      </c>
      <c r="AS87" s="18"/>
      <c r="AT87" s="72">
        <v>60</v>
      </c>
      <c r="AU87" s="19">
        <v>160</v>
      </c>
      <c r="AV87" s="19">
        <v>160</v>
      </c>
      <c r="AW87" s="18" t="s">
        <v>77</v>
      </c>
      <c r="AX87" s="18" t="s">
        <v>87</v>
      </c>
      <c r="AY87" s="18"/>
      <c r="AZ87" s="18"/>
      <c r="BA87" s="19">
        <v>0</v>
      </c>
      <c r="BB87" s="20" t="s">
        <v>81</v>
      </c>
      <c r="BC87" s="18" t="s">
        <v>81</v>
      </c>
      <c r="BD87" s="18" t="s">
        <v>71</v>
      </c>
      <c r="BE87" s="18" t="s">
        <v>84</v>
      </c>
      <c r="BF87" s="18" t="s">
        <v>71</v>
      </c>
      <c r="BG87" s="18"/>
      <c r="BH87" s="21">
        <v>0</v>
      </c>
      <c r="BI87" s="19">
        <v>0.16</v>
      </c>
      <c r="BJ87" s="18"/>
      <c r="BK87" s="19">
        <v>0.09</v>
      </c>
      <c r="BL87" s="18"/>
      <c r="BM87" s="18"/>
      <c r="BN87" s="19">
        <v>8.57</v>
      </c>
      <c r="BO87" s="21">
        <v>0.4</v>
      </c>
      <c r="BP87" s="20"/>
      <c r="BQ87" s="21">
        <v>0.16</v>
      </c>
      <c r="BR87" s="20"/>
      <c r="BS87" s="21">
        <v>0.08</v>
      </c>
      <c r="BT87" s="20"/>
      <c r="BU87" s="20"/>
      <c r="BV87" s="21">
        <v>8.59</v>
      </c>
      <c r="BW87" s="9">
        <f>IF(BA87=1,BN87-(Monitors!$B$17*Data!BZ87),Data!BN87)</f>
        <v>8.57</v>
      </c>
      <c r="BX87" s="32">
        <f>IF($AR87=1,$BW87-(Monitors!$C$17*BZ87),Data!$BW87)</f>
        <v>8.57</v>
      </c>
      <c r="BY87" s="32">
        <f>BX87-(AA87*Monitors!$C$13)</f>
        <v>6.07</v>
      </c>
      <c r="BZ87" s="86">
        <f>(Monitors!$C$13*Data!AA87)+(Monitors!$C$6*TANH(Monitors!$C$7*(Data!V87+Monitors!$C$8)+Monitors!$C$9)+Monitors!$C$10)</f>
        <v>11.125090203126089</v>
      </c>
      <c r="CA87" s="9">
        <f>BN87-(Signage!$C$13*AI87)</f>
        <v>6.0365894000000004</v>
      </c>
      <c r="CB87" s="86">
        <f>(Signage!$C$13*Data!AI87)+(Signage!$C$6*TANH(Signage!$C$7*(Data!V87+Signage!$C$8)+Signage!$C$9)+Signage!$C$10)</f>
        <v>11.891890777578388</v>
      </c>
    </row>
    <row r="88" spans="1:80" s="4" customFormat="1" ht="12" customHeight="1">
      <c r="A88" s="82">
        <v>87</v>
      </c>
      <c r="B88" s="15" t="s">
        <v>2064</v>
      </c>
      <c r="C88" s="82" t="s">
        <v>1018</v>
      </c>
      <c r="D88" s="16">
        <v>41567</v>
      </c>
      <c r="E88" s="18" t="s">
        <v>77</v>
      </c>
      <c r="F88" s="15" t="s">
        <v>70</v>
      </c>
      <c r="G88" s="17">
        <v>6</v>
      </c>
      <c r="H88" s="15" t="s">
        <v>72</v>
      </c>
      <c r="I88" s="15" t="s">
        <v>73</v>
      </c>
      <c r="J88" s="18" t="s">
        <v>73</v>
      </c>
      <c r="K88" s="18" t="s">
        <v>74</v>
      </c>
      <c r="L88" s="18" t="s">
        <v>71</v>
      </c>
      <c r="M88" s="18" t="s">
        <v>78</v>
      </c>
      <c r="N88" s="18" t="s">
        <v>78</v>
      </c>
      <c r="O88" s="18" t="s">
        <v>82</v>
      </c>
      <c r="P88" s="18" t="s">
        <v>71</v>
      </c>
      <c r="Q88" s="18" t="s">
        <v>78</v>
      </c>
      <c r="R88" s="19">
        <v>1.31</v>
      </c>
      <c r="S88" s="19">
        <v>10.6</v>
      </c>
      <c r="T88" s="19">
        <v>13.3</v>
      </c>
      <c r="U88" s="19">
        <v>17</v>
      </c>
      <c r="V88" s="19">
        <v>140.97999999999999</v>
      </c>
      <c r="W88" s="19">
        <v>1024</v>
      </c>
      <c r="X88" s="19">
        <v>1280</v>
      </c>
      <c r="Y88" s="18" t="s">
        <v>111</v>
      </c>
      <c r="Z88" s="69">
        <v>9292</v>
      </c>
      <c r="AA88" s="19">
        <v>1.25</v>
      </c>
      <c r="AB88" s="21">
        <v>312.7</v>
      </c>
      <c r="AC88" s="19">
        <v>43.3</v>
      </c>
      <c r="AD88" s="19">
        <v>312.7</v>
      </c>
      <c r="AE88" s="19">
        <v>312.7</v>
      </c>
      <c r="AF88" s="19">
        <v>201.8</v>
      </c>
      <c r="AG88" s="8">
        <f>AF88/AD88</f>
        <v>0.64534697793412221</v>
      </c>
      <c r="AH88" s="19">
        <v>200</v>
      </c>
      <c r="AI88" s="85">
        <f>(AF88*V88)/1000000</f>
        <v>2.8449763999999999E-2</v>
      </c>
      <c r="AJ88" s="18" t="s">
        <v>78</v>
      </c>
      <c r="AK88" s="18" t="s">
        <v>112</v>
      </c>
      <c r="AL88" s="18" t="s">
        <v>350</v>
      </c>
      <c r="AM88" s="18" t="s">
        <v>71</v>
      </c>
      <c r="AN88" s="18" t="s">
        <v>81</v>
      </c>
      <c r="AO88" s="18" t="s">
        <v>71</v>
      </c>
      <c r="AP88" s="18" t="s">
        <v>81</v>
      </c>
      <c r="AQ88" s="18" t="s">
        <v>71</v>
      </c>
      <c r="AR88" s="19">
        <v>0</v>
      </c>
      <c r="AS88" s="18"/>
      <c r="AT88" s="72">
        <v>60</v>
      </c>
      <c r="AU88" s="19">
        <v>170</v>
      </c>
      <c r="AV88" s="19">
        <v>160</v>
      </c>
      <c r="AW88" s="18" t="s">
        <v>77</v>
      </c>
      <c r="AX88" s="18" t="s">
        <v>98</v>
      </c>
      <c r="AY88" s="18"/>
      <c r="AZ88" s="18"/>
      <c r="BA88" s="19">
        <v>0</v>
      </c>
      <c r="BB88" s="20" t="s">
        <v>81</v>
      </c>
      <c r="BC88" s="18" t="s">
        <v>81</v>
      </c>
      <c r="BD88" s="18" t="s">
        <v>71</v>
      </c>
      <c r="BE88" s="18" t="s">
        <v>84</v>
      </c>
      <c r="BF88" s="18" t="s">
        <v>71</v>
      </c>
      <c r="BG88" s="18"/>
      <c r="BH88" s="21">
        <v>0</v>
      </c>
      <c r="BI88" s="19">
        <v>0.18</v>
      </c>
      <c r="BJ88" s="18"/>
      <c r="BK88" s="19">
        <v>0.14000000000000001</v>
      </c>
      <c r="BL88" s="18"/>
      <c r="BM88" s="18"/>
      <c r="BN88" s="19">
        <v>11.16</v>
      </c>
      <c r="BO88" s="21">
        <v>0.5</v>
      </c>
      <c r="BP88" s="20"/>
      <c r="BQ88" s="21">
        <v>0.24</v>
      </c>
      <c r="BR88" s="20"/>
      <c r="BS88" s="21">
        <v>0.2</v>
      </c>
      <c r="BT88" s="20"/>
      <c r="BU88" s="20"/>
      <c r="BV88" s="21">
        <v>11.1</v>
      </c>
      <c r="BW88" s="9">
        <f>IF(BA88=1,BN88-(Monitors!$B$17*Data!BZ88),Data!BN88)</f>
        <v>11.16</v>
      </c>
      <c r="BX88" s="32">
        <f>IF($AR88=1,$BW88-(Monitors!$C$17*BZ88),Data!$BW88)</f>
        <v>11.16</v>
      </c>
      <c r="BY88" s="32">
        <f>BX88-(AA88*Monitors!$C$13)</f>
        <v>8.66</v>
      </c>
      <c r="BZ88" s="86">
        <f>(Monitors!$C$13*Data!AA88)+(Monitors!$C$6*TANH(Monitors!$C$7*(Data!V88+Monitors!$C$8)+Monitors!$C$9)+Monitors!$C$10)</f>
        <v>11.125090203126089</v>
      </c>
      <c r="CA88" s="9">
        <f>BN88-(Signage!$C$13*AI88)</f>
        <v>9.0262677</v>
      </c>
      <c r="CB88" s="86">
        <f>(Signage!$C$13*Data!AI88)+(Signage!$C$6*TANH(Signage!$C$7*(Data!V88+Signage!$C$8)+Signage!$C$9)+Signage!$C$10)</f>
        <v>11.492212477578388</v>
      </c>
    </row>
    <row r="89" spans="1:80" s="4" customFormat="1" ht="12" customHeight="1">
      <c r="A89" s="83">
        <v>88</v>
      </c>
      <c r="B89" s="15" t="s">
        <v>2071</v>
      </c>
      <c r="C89" s="83" t="s">
        <v>1019</v>
      </c>
      <c r="D89" s="25">
        <v>41974</v>
      </c>
      <c r="E89" s="27" t="s">
        <v>77</v>
      </c>
      <c r="F89" s="24"/>
      <c r="G89" s="26">
        <v>6</v>
      </c>
      <c r="H89" s="24" t="s">
        <v>72</v>
      </c>
      <c r="I89" s="24" t="s">
        <v>90</v>
      </c>
      <c r="J89" s="27"/>
      <c r="K89" s="27" t="s">
        <v>74</v>
      </c>
      <c r="L89" s="27"/>
      <c r="M89" s="27" t="s">
        <v>78</v>
      </c>
      <c r="N89" s="27" t="s">
        <v>78</v>
      </c>
      <c r="O89" s="27" t="s">
        <v>82</v>
      </c>
      <c r="P89" s="27"/>
      <c r="Q89" s="27" t="s">
        <v>77</v>
      </c>
      <c r="R89" s="28">
        <v>16.899999999999999</v>
      </c>
      <c r="S89" s="28">
        <v>9.1</v>
      </c>
      <c r="T89" s="28">
        <v>16.100000000000001</v>
      </c>
      <c r="U89" s="28">
        <v>18.5</v>
      </c>
      <c r="V89" s="28">
        <v>146.51</v>
      </c>
      <c r="W89" s="28">
        <v>815</v>
      </c>
      <c r="X89" s="28">
        <v>1570</v>
      </c>
      <c r="Y89" s="27" t="s">
        <v>841</v>
      </c>
      <c r="Z89" s="70">
        <v>8733</v>
      </c>
      <c r="AA89" s="28">
        <v>1.28</v>
      </c>
      <c r="AB89" s="30">
        <v>300</v>
      </c>
      <c r="AC89" s="28">
        <v>250</v>
      </c>
      <c r="AD89" s="28">
        <v>318.60000000000002</v>
      </c>
      <c r="AE89" s="28">
        <v>300</v>
      </c>
      <c r="AF89" s="28">
        <v>154.69999999999999</v>
      </c>
      <c r="AG89" s="8">
        <f>AF89/AD89</f>
        <v>0.48556183301946004</v>
      </c>
      <c r="AH89" s="28">
        <v>200.7</v>
      </c>
      <c r="AI89" s="85">
        <f>(AF89*V89)/1000000</f>
        <v>2.2665096999999999E-2</v>
      </c>
      <c r="AJ89" s="27" t="s">
        <v>78</v>
      </c>
      <c r="AK89" s="27" t="s">
        <v>845</v>
      </c>
      <c r="AL89" s="27" t="s">
        <v>844</v>
      </c>
      <c r="AM89" s="27" t="s">
        <v>493</v>
      </c>
      <c r="AN89" s="27" t="s">
        <v>81</v>
      </c>
      <c r="AO89" s="27"/>
      <c r="AP89" s="27" t="s">
        <v>81</v>
      </c>
      <c r="AQ89" s="27"/>
      <c r="AR89" s="28">
        <v>0</v>
      </c>
      <c r="AS89" s="27"/>
      <c r="AT89" s="74">
        <v>60</v>
      </c>
      <c r="AU89" s="28">
        <v>170</v>
      </c>
      <c r="AV89" s="28">
        <v>160</v>
      </c>
      <c r="AW89" s="31"/>
      <c r="AX89" s="27" t="s">
        <v>842</v>
      </c>
      <c r="AY89" s="27"/>
      <c r="AZ89" s="27" t="s">
        <v>843</v>
      </c>
      <c r="BA89" s="28">
        <v>0</v>
      </c>
      <c r="BB89" s="29" t="s">
        <v>81</v>
      </c>
      <c r="BC89" s="29" t="s">
        <v>144</v>
      </c>
      <c r="BD89" s="27"/>
      <c r="BE89" s="27" t="s">
        <v>643</v>
      </c>
      <c r="BF89" s="27"/>
      <c r="BG89" s="27"/>
      <c r="BH89" s="30">
        <v>0</v>
      </c>
      <c r="BI89" s="28">
        <v>0.92</v>
      </c>
      <c r="BJ89" s="28">
        <v>0.9</v>
      </c>
      <c r="BK89" s="27"/>
      <c r="BL89" s="27"/>
      <c r="BM89" s="27"/>
      <c r="BN89" s="28">
        <v>14.9</v>
      </c>
      <c r="BO89" s="30">
        <v>0.56000000000000005</v>
      </c>
      <c r="BP89" s="29"/>
      <c r="BQ89" s="29"/>
      <c r="BR89" s="29"/>
      <c r="BS89" s="29"/>
      <c r="BT89" s="29"/>
      <c r="BU89" s="29"/>
      <c r="BV89" s="29"/>
      <c r="BW89" s="9">
        <f>IF(BA89=1,BN89-(Monitors!$B$17*Data!BZ89),Data!BN89)</f>
        <v>14.9</v>
      </c>
      <c r="BX89" s="32">
        <f>IF($AR89=1,$BW89-(Monitors!$C$17*BZ89),Data!$BW89)</f>
        <v>14.9</v>
      </c>
      <c r="BY89" s="32">
        <f>BX89-(AA89*Monitors!$C$13)</f>
        <v>12.34</v>
      </c>
      <c r="BZ89" s="86">
        <f>(Monitors!$C$13*Data!AA89)+(Monitors!$C$6*TANH(Monitors!$C$7*(Data!V89+Monitors!$C$8)+Monitors!$C$9)+Monitors!$C$10)</f>
        <v>11.470567886669894</v>
      </c>
      <c r="CA89" s="9">
        <f>BN89-(Signage!$C$13*AI89)</f>
        <v>13.200117725</v>
      </c>
      <c r="CB89" s="86">
        <f>(Signage!$C$13*Data!AI89)+(Signage!$C$6*TANH(Signage!$C$7*(Data!V89+Signage!$C$8)+Signage!$C$9)+Signage!$C$10)</f>
        <v>11.510954659234283</v>
      </c>
    </row>
    <row r="90" spans="1:80" s="4" customFormat="1" ht="12" customHeight="1">
      <c r="A90" s="82">
        <v>89</v>
      </c>
      <c r="B90" s="15" t="s">
        <v>2064</v>
      </c>
      <c r="C90" s="82" t="s">
        <v>1020</v>
      </c>
      <c r="D90" s="16">
        <v>41072</v>
      </c>
      <c r="E90" s="18" t="s">
        <v>77</v>
      </c>
      <c r="F90" s="15" t="s">
        <v>70</v>
      </c>
      <c r="G90" s="17">
        <v>6</v>
      </c>
      <c r="H90" s="15" t="s">
        <v>72</v>
      </c>
      <c r="I90" s="15" t="s">
        <v>90</v>
      </c>
      <c r="J90" s="18"/>
      <c r="K90" s="18" t="s">
        <v>74</v>
      </c>
      <c r="L90" s="18"/>
      <c r="M90" s="18" t="s">
        <v>78</v>
      </c>
      <c r="N90" s="18" t="s">
        <v>78</v>
      </c>
      <c r="O90" s="18" t="s">
        <v>82</v>
      </c>
      <c r="P90" s="18"/>
      <c r="Q90" s="18" t="s">
        <v>78</v>
      </c>
      <c r="R90" s="19">
        <v>1.6</v>
      </c>
      <c r="S90" s="19">
        <v>10</v>
      </c>
      <c r="T90" s="19">
        <v>16</v>
      </c>
      <c r="U90" s="19">
        <v>18.899999999999999</v>
      </c>
      <c r="V90" s="19">
        <v>159.80000000000001</v>
      </c>
      <c r="W90" s="19">
        <v>1440</v>
      </c>
      <c r="X90" s="19">
        <v>900</v>
      </c>
      <c r="Y90" s="18" t="s">
        <v>333</v>
      </c>
      <c r="Z90" s="69">
        <v>8113</v>
      </c>
      <c r="AA90" s="19">
        <v>1.296</v>
      </c>
      <c r="AB90" s="21">
        <v>250</v>
      </c>
      <c r="AC90" s="19">
        <v>0</v>
      </c>
      <c r="AD90" s="19">
        <v>256</v>
      </c>
      <c r="AE90" s="19">
        <v>250</v>
      </c>
      <c r="AF90" s="19">
        <v>149</v>
      </c>
      <c r="AG90" s="8">
        <f>AF90/AD90</f>
        <v>0.58203125</v>
      </c>
      <c r="AH90" s="19">
        <v>200</v>
      </c>
      <c r="AI90" s="85">
        <f>(AF90*V90)/1000000</f>
        <v>2.38102E-2</v>
      </c>
      <c r="AJ90" s="18" t="s">
        <v>78</v>
      </c>
      <c r="AK90" s="18" t="s">
        <v>334</v>
      </c>
      <c r="AL90" s="18" t="s">
        <v>134</v>
      </c>
      <c r="AM90" s="18"/>
      <c r="AN90" s="18" t="s">
        <v>121</v>
      </c>
      <c r="AO90" s="18"/>
      <c r="AP90" s="18" t="s">
        <v>81</v>
      </c>
      <c r="AQ90" s="18"/>
      <c r="AR90" s="19">
        <v>0</v>
      </c>
      <c r="AS90" s="18"/>
      <c r="AT90" s="72">
        <v>60</v>
      </c>
      <c r="AU90" s="19">
        <v>170</v>
      </c>
      <c r="AV90" s="19">
        <v>160</v>
      </c>
      <c r="AW90" s="18" t="s">
        <v>78</v>
      </c>
      <c r="AX90" s="18" t="s">
        <v>109</v>
      </c>
      <c r="AY90" s="18"/>
      <c r="AZ90" s="18"/>
      <c r="BA90" s="19">
        <v>0</v>
      </c>
      <c r="BB90" s="20" t="s">
        <v>121</v>
      </c>
      <c r="BC90" s="18" t="s">
        <v>144</v>
      </c>
      <c r="BD90" s="18"/>
      <c r="BE90" s="18" t="s">
        <v>84</v>
      </c>
      <c r="BF90" s="18"/>
      <c r="BG90" s="19">
        <v>5</v>
      </c>
      <c r="BH90" s="21">
        <v>0</v>
      </c>
      <c r="BI90" s="19">
        <v>0.15</v>
      </c>
      <c r="BJ90" s="19">
        <v>0.12</v>
      </c>
      <c r="BK90" s="19">
        <v>0.11</v>
      </c>
      <c r="BL90" s="18"/>
      <c r="BM90" s="18"/>
      <c r="BN90" s="19">
        <v>11.98</v>
      </c>
      <c r="BO90" s="21">
        <v>0.53</v>
      </c>
      <c r="BP90" s="20"/>
      <c r="BQ90" s="21">
        <v>0.2</v>
      </c>
      <c r="BR90" s="21">
        <v>0.16</v>
      </c>
      <c r="BS90" s="21">
        <v>0.15</v>
      </c>
      <c r="BT90" s="20"/>
      <c r="BU90" s="20"/>
      <c r="BV90" s="21">
        <v>12.16</v>
      </c>
      <c r="BW90" s="9">
        <f>IF(BA90=1,BN90-(Monitors!$B$17*Data!BZ90),Data!BN90)</f>
        <v>11.98</v>
      </c>
      <c r="BX90" s="32">
        <f>IF($AR90=1,$BW90-(Monitors!$C$17*BZ90),Data!$BW90)</f>
        <v>11.98</v>
      </c>
      <c r="BY90" s="32">
        <f>BX90-(AA90*Monitors!$C$13)</f>
        <v>9.3879999999999999</v>
      </c>
      <c r="BZ90" s="86">
        <f>(Monitors!$C$13*Data!AA90)+(Monitors!$C$6*TANH(Monitors!$C$7*(Data!V90+Monitors!$C$8)+Monitors!$C$9)+Monitors!$C$10)</f>
        <v>12.162818087990429</v>
      </c>
      <c r="CA90" s="9">
        <f>BN90-(Signage!$C$13*AI90)</f>
        <v>10.194235000000001</v>
      </c>
      <c r="CB90" s="86">
        <f>(Signage!$C$13*Data!AI90)+(Signage!$C$6*TANH(Signage!$C$7*(Data!V90+Signage!$C$8)+Signage!$C$9)+Signage!$C$10)</f>
        <v>12.683528192339583</v>
      </c>
    </row>
    <row r="91" spans="1:80" s="4" customFormat="1" ht="12" customHeight="1">
      <c r="A91" s="83">
        <v>90</v>
      </c>
      <c r="B91" s="15" t="s">
        <v>2052</v>
      </c>
      <c r="C91" s="83" t="s">
        <v>1021</v>
      </c>
      <c r="D91" s="16">
        <v>41394</v>
      </c>
      <c r="E91" s="18" t="s">
        <v>78</v>
      </c>
      <c r="F91" s="15" t="s">
        <v>70</v>
      </c>
      <c r="G91" s="17">
        <v>6</v>
      </c>
      <c r="H91" s="15" t="s">
        <v>72</v>
      </c>
      <c r="I91" s="15" t="s">
        <v>90</v>
      </c>
      <c r="J91" s="18"/>
      <c r="K91" s="18" t="s">
        <v>74</v>
      </c>
      <c r="L91" s="18"/>
      <c r="M91" s="18" t="s">
        <v>78</v>
      </c>
      <c r="N91" s="18" t="s">
        <v>78</v>
      </c>
      <c r="O91" s="18" t="s">
        <v>82</v>
      </c>
      <c r="P91" s="18"/>
      <c r="Q91" s="18" t="s">
        <v>78</v>
      </c>
      <c r="R91" s="19">
        <v>1.78</v>
      </c>
      <c r="S91" s="19">
        <v>94</v>
      </c>
      <c r="T91" s="19">
        <v>161</v>
      </c>
      <c r="U91" s="19">
        <v>18.600000000000001</v>
      </c>
      <c r="V91" s="19">
        <v>150</v>
      </c>
      <c r="W91" s="19">
        <v>900</v>
      </c>
      <c r="X91" s="19">
        <v>1440</v>
      </c>
      <c r="Y91" s="18" t="s">
        <v>217</v>
      </c>
      <c r="Z91" s="69">
        <v>8620</v>
      </c>
      <c r="AA91" s="19">
        <v>1.296</v>
      </c>
      <c r="AB91" s="21">
        <v>250</v>
      </c>
      <c r="AC91" s="19">
        <v>21.9</v>
      </c>
      <c r="AD91" s="19">
        <v>200.1</v>
      </c>
      <c r="AE91" s="19">
        <v>250</v>
      </c>
      <c r="AF91" s="19">
        <v>154</v>
      </c>
      <c r="AG91" s="8">
        <f>AF91/AD91</f>
        <v>0.76961519240379817</v>
      </c>
      <c r="AH91" s="19">
        <v>203.4</v>
      </c>
      <c r="AI91" s="85">
        <f>(AF91*V91)/1000000</f>
        <v>2.3099999999999999E-2</v>
      </c>
      <c r="AJ91" s="18" t="s">
        <v>78</v>
      </c>
      <c r="AK91" s="18" t="s">
        <v>471</v>
      </c>
      <c r="AL91" s="18" t="s">
        <v>127</v>
      </c>
      <c r="AM91" s="18"/>
      <c r="AN91" s="18" t="s">
        <v>81</v>
      </c>
      <c r="AO91" s="18"/>
      <c r="AP91" s="18" t="s">
        <v>81</v>
      </c>
      <c r="AQ91" s="18"/>
      <c r="AR91" s="19">
        <v>0</v>
      </c>
      <c r="AS91" s="18"/>
      <c r="AT91" s="72">
        <v>60</v>
      </c>
      <c r="AU91" s="19">
        <v>170</v>
      </c>
      <c r="AV91" s="19">
        <v>160</v>
      </c>
      <c r="AW91" s="18" t="s">
        <v>78</v>
      </c>
      <c r="AX91" s="18" t="s">
        <v>109</v>
      </c>
      <c r="AY91" s="18"/>
      <c r="AZ91" s="18"/>
      <c r="BA91" s="19">
        <v>0</v>
      </c>
      <c r="BB91" s="20" t="s">
        <v>81</v>
      </c>
      <c r="BC91" s="18" t="s">
        <v>81</v>
      </c>
      <c r="BD91" s="18"/>
      <c r="BE91" s="18" t="s">
        <v>84</v>
      </c>
      <c r="BF91" s="18"/>
      <c r="BG91" s="19">
        <v>1</v>
      </c>
      <c r="BH91" s="21">
        <v>0</v>
      </c>
      <c r="BI91" s="19">
        <v>0.26</v>
      </c>
      <c r="BJ91" s="18"/>
      <c r="BK91" s="19">
        <v>0.11</v>
      </c>
      <c r="BL91" s="18"/>
      <c r="BM91" s="18"/>
      <c r="BN91" s="19">
        <v>12.84</v>
      </c>
      <c r="BO91" s="21">
        <v>0.5</v>
      </c>
      <c r="BP91" s="20"/>
      <c r="BQ91" s="21">
        <v>0.31</v>
      </c>
      <c r="BR91" s="20"/>
      <c r="BS91" s="21">
        <v>0.16</v>
      </c>
      <c r="BT91" s="20"/>
      <c r="BU91" s="20"/>
      <c r="BV91" s="21">
        <v>12.72</v>
      </c>
      <c r="BW91" s="9">
        <f>IF(BA91=1,BN91-(Monitors!$B$17*Data!BZ91),Data!BN91)</f>
        <v>12.84</v>
      </c>
      <c r="BX91" s="32">
        <f>IF($AR91=1,$BW91-(Monitors!$C$17*BZ91),Data!$BW91)</f>
        <v>12.84</v>
      </c>
      <c r="BY91" s="32">
        <f>BX91-(AA91*Monitors!$C$13)</f>
        <v>10.247999999999999</v>
      </c>
      <c r="BZ91" s="86">
        <f>(Monitors!$C$13*Data!AA91)+(Monitors!$C$6*TANH(Monitors!$C$7*(Data!V91+Monitors!$C$8)+Monitors!$C$9)+Monitors!$C$10)</f>
        <v>11.679501127923618</v>
      </c>
      <c r="CA91" s="9">
        <f>BN91-(Signage!$C$13*AI91)</f>
        <v>11.1075</v>
      </c>
      <c r="CB91" s="86">
        <f>(Signage!$C$13*Data!AI91)+(Signage!$C$6*TANH(Signage!$C$7*(Data!V91+Signage!$C$8)+Signage!$C$9)+Signage!$C$10)</f>
        <v>11.829086746546158</v>
      </c>
    </row>
    <row r="92" spans="1:80" s="4" customFormat="1" ht="12" customHeight="1">
      <c r="A92" s="82">
        <v>91</v>
      </c>
      <c r="B92" s="15" t="s">
        <v>2052</v>
      </c>
      <c r="C92" s="82" t="s">
        <v>1022</v>
      </c>
      <c r="D92" s="16">
        <v>41394</v>
      </c>
      <c r="E92" s="18" t="s">
        <v>78</v>
      </c>
      <c r="F92" s="15" t="s">
        <v>70</v>
      </c>
      <c r="G92" s="17">
        <v>6</v>
      </c>
      <c r="H92" s="15" t="s">
        <v>72</v>
      </c>
      <c r="I92" s="15" t="s">
        <v>90</v>
      </c>
      <c r="J92" s="18"/>
      <c r="K92" s="18" t="s">
        <v>74</v>
      </c>
      <c r="L92" s="18"/>
      <c r="M92" s="18" t="s">
        <v>78</v>
      </c>
      <c r="N92" s="18" t="s">
        <v>78</v>
      </c>
      <c r="O92" s="18" t="s">
        <v>82</v>
      </c>
      <c r="P92" s="18"/>
      <c r="Q92" s="18" t="s">
        <v>78</v>
      </c>
      <c r="R92" s="19">
        <v>1.78</v>
      </c>
      <c r="S92" s="19">
        <v>94</v>
      </c>
      <c r="T92" s="19">
        <v>161</v>
      </c>
      <c r="U92" s="19">
        <v>18.600000000000001</v>
      </c>
      <c r="V92" s="19">
        <v>150</v>
      </c>
      <c r="W92" s="19">
        <v>900</v>
      </c>
      <c r="X92" s="19">
        <v>1440</v>
      </c>
      <c r="Y92" s="18" t="s">
        <v>217</v>
      </c>
      <c r="Z92" s="69">
        <v>8620</v>
      </c>
      <c r="AA92" s="19">
        <v>1.296</v>
      </c>
      <c r="AB92" s="21">
        <v>250</v>
      </c>
      <c r="AC92" s="19">
        <v>21.9</v>
      </c>
      <c r="AD92" s="19">
        <v>200.1</v>
      </c>
      <c r="AE92" s="19">
        <v>250</v>
      </c>
      <c r="AF92" s="19">
        <v>154</v>
      </c>
      <c r="AG92" s="8">
        <f>AF92/AD92</f>
        <v>0.76961519240379817</v>
      </c>
      <c r="AH92" s="19">
        <v>203.4</v>
      </c>
      <c r="AI92" s="85">
        <f>(AF92*V92)/1000000</f>
        <v>2.3099999999999999E-2</v>
      </c>
      <c r="AJ92" s="18" t="s">
        <v>78</v>
      </c>
      <c r="AK92" s="18" t="s">
        <v>471</v>
      </c>
      <c r="AL92" s="18" t="s">
        <v>115</v>
      </c>
      <c r="AM92" s="18"/>
      <c r="AN92" s="18" t="s">
        <v>81</v>
      </c>
      <c r="AO92" s="18"/>
      <c r="AP92" s="18" t="s">
        <v>81</v>
      </c>
      <c r="AQ92" s="18"/>
      <c r="AR92" s="19">
        <v>0</v>
      </c>
      <c r="AS92" s="18"/>
      <c r="AT92" s="72">
        <v>60</v>
      </c>
      <c r="AU92" s="19">
        <v>170</v>
      </c>
      <c r="AV92" s="19">
        <v>160</v>
      </c>
      <c r="AW92" s="18" t="s">
        <v>78</v>
      </c>
      <c r="AX92" s="18" t="s">
        <v>109</v>
      </c>
      <c r="AY92" s="18"/>
      <c r="AZ92" s="18"/>
      <c r="BA92" s="19">
        <v>0</v>
      </c>
      <c r="BB92" s="20" t="s">
        <v>81</v>
      </c>
      <c r="BC92" s="18" t="s">
        <v>81</v>
      </c>
      <c r="BD92" s="18"/>
      <c r="BE92" s="18" t="s">
        <v>84</v>
      </c>
      <c r="BF92" s="18"/>
      <c r="BG92" s="19">
        <v>1</v>
      </c>
      <c r="BH92" s="21">
        <v>0</v>
      </c>
      <c r="BI92" s="19">
        <v>0.26</v>
      </c>
      <c r="BJ92" s="18"/>
      <c r="BK92" s="19">
        <v>0.11</v>
      </c>
      <c r="BL92" s="18"/>
      <c r="BM92" s="18"/>
      <c r="BN92" s="19">
        <v>12.84</v>
      </c>
      <c r="BO92" s="21">
        <v>0.5</v>
      </c>
      <c r="BP92" s="20"/>
      <c r="BQ92" s="21">
        <v>0.31</v>
      </c>
      <c r="BR92" s="20"/>
      <c r="BS92" s="21">
        <v>0.16</v>
      </c>
      <c r="BT92" s="20"/>
      <c r="BU92" s="20"/>
      <c r="BV92" s="21">
        <v>12.72</v>
      </c>
      <c r="BW92" s="9">
        <f>IF(BA92=1,BN92-(Monitors!$B$17*Data!BZ92),Data!BN92)</f>
        <v>12.84</v>
      </c>
      <c r="BX92" s="32">
        <f>IF($AR92=1,$BW92-(Monitors!$C$17*BZ92),Data!$BW92)</f>
        <v>12.84</v>
      </c>
      <c r="BY92" s="32">
        <f>BX92-(AA92*Monitors!$C$13)</f>
        <v>10.247999999999999</v>
      </c>
      <c r="BZ92" s="86">
        <f>(Monitors!$C$13*Data!AA92)+(Monitors!$C$6*TANH(Monitors!$C$7*(Data!V92+Monitors!$C$8)+Monitors!$C$9)+Monitors!$C$10)</f>
        <v>11.679501127923618</v>
      </c>
      <c r="CA92" s="9">
        <f>BN92-(Signage!$C$13*AI92)</f>
        <v>11.1075</v>
      </c>
      <c r="CB92" s="86">
        <f>(Signage!$C$13*Data!AI92)+(Signage!$C$6*TANH(Signage!$C$7*(Data!V92+Signage!$C$8)+Signage!$C$9)+Signage!$C$10)</f>
        <v>11.829086746546158</v>
      </c>
    </row>
    <row r="93" spans="1:80" s="4" customFormat="1" ht="12" customHeight="1">
      <c r="A93" s="83">
        <v>92</v>
      </c>
      <c r="B93" s="15" t="s">
        <v>2075</v>
      </c>
      <c r="C93" s="83" t="s">
        <v>1023</v>
      </c>
      <c r="D93" s="16">
        <v>41238</v>
      </c>
      <c r="E93" s="18" t="s">
        <v>77</v>
      </c>
      <c r="F93" s="15" t="s">
        <v>70</v>
      </c>
      <c r="G93" s="17">
        <v>6</v>
      </c>
      <c r="H93" s="15" t="s">
        <v>72</v>
      </c>
      <c r="I93" s="15" t="s">
        <v>90</v>
      </c>
      <c r="J93" s="18"/>
      <c r="K93" s="18" t="s">
        <v>74</v>
      </c>
      <c r="L93" s="18"/>
      <c r="M93" s="18" t="s">
        <v>78</v>
      </c>
      <c r="N93" s="18" t="s">
        <v>78</v>
      </c>
      <c r="O93" s="18" t="s">
        <v>82</v>
      </c>
      <c r="P93" s="18"/>
      <c r="Q93" s="18" t="s">
        <v>78</v>
      </c>
      <c r="R93" s="19">
        <v>1.6</v>
      </c>
      <c r="S93" s="19">
        <v>10.1</v>
      </c>
      <c r="T93" s="19">
        <v>16.100000000000001</v>
      </c>
      <c r="U93" s="19">
        <v>19</v>
      </c>
      <c r="V93" s="19">
        <v>161.5</v>
      </c>
      <c r="W93" s="19">
        <v>1440</v>
      </c>
      <c r="X93" s="19">
        <v>900</v>
      </c>
      <c r="Y93" s="18" t="s">
        <v>333</v>
      </c>
      <c r="Z93" s="69">
        <v>8027</v>
      </c>
      <c r="AA93" s="19">
        <v>1.296</v>
      </c>
      <c r="AB93" s="21">
        <v>250</v>
      </c>
      <c r="AC93" s="19">
        <v>3.5</v>
      </c>
      <c r="AD93" s="19">
        <v>251.2</v>
      </c>
      <c r="AE93" s="19">
        <v>250</v>
      </c>
      <c r="AF93" s="19">
        <v>161.1</v>
      </c>
      <c r="AG93" s="8">
        <f>AF93/AD93</f>
        <v>0.64132165605095537</v>
      </c>
      <c r="AH93" s="19">
        <v>201.2</v>
      </c>
      <c r="AI93" s="85">
        <f>(AF93*V93)/1000000</f>
        <v>2.6017649999999996E-2</v>
      </c>
      <c r="AJ93" s="18" t="s">
        <v>78</v>
      </c>
      <c r="AK93" s="18" t="s">
        <v>218</v>
      </c>
      <c r="AL93" s="18" t="s">
        <v>115</v>
      </c>
      <c r="AM93" s="18"/>
      <c r="AN93" s="18" t="s">
        <v>81</v>
      </c>
      <c r="AO93" s="18"/>
      <c r="AP93" s="18" t="s">
        <v>81</v>
      </c>
      <c r="AQ93" s="18"/>
      <c r="AR93" s="19">
        <v>0</v>
      </c>
      <c r="AS93" s="18"/>
      <c r="AT93" s="72">
        <v>60</v>
      </c>
      <c r="AU93" s="19">
        <v>170</v>
      </c>
      <c r="AV93" s="19">
        <v>160</v>
      </c>
      <c r="AW93" s="18" t="s">
        <v>78</v>
      </c>
      <c r="AX93" s="18" t="s">
        <v>109</v>
      </c>
      <c r="AY93" s="18"/>
      <c r="AZ93" s="18"/>
      <c r="BA93" s="19">
        <v>0</v>
      </c>
      <c r="BB93" s="20" t="s">
        <v>81</v>
      </c>
      <c r="BC93" s="18" t="s">
        <v>81</v>
      </c>
      <c r="BD93" s="18"/>
      <c r="BE93" s="18" t="s">
        <v>84</v>
      </c>
      <c r="BF93" s="18"/>
      <c r="BG93" s="19">
        <v>1</v>
      </c>
      <c r="BH93" s="21">
        <v>0</v>
      </c>
      <c r="BI93" s="19">
        <v>0.41</v>
      </c>
      <c r="BJ93" s="18"/>
      <c r="BK93" s="19">
        <v>0.1</v>
      </c>
      <c r="BL93" s="18"/>
      <c r="BM93" s="18"/>
      <c r="BN93" s="19">
        <v>15.13</v>
      </c>
      <c r="BO93" s="21">
        <v>0.48</v>
      </c>
      <c r="BP93" s="20"/>
      <c r="BQ93" s="21">
        <v>0.43</v>
      </c>
      <c r="BR93" s="20"/>
      <c r="BS93" s="21">
        <v>0.11</v>
      </c>
      <c r="BT93" s="20"/>
      <c r="BU93" s="20"/>
      <c r="BV93" s="21">
        <v>15.11</v>
      </c>
      <c r="BW93" s="9">
        <f>IF(BA93=1,BN93-(Monitors!$B$17*Data!BZ93),Data!BN93)</f>
        <v>15.13</v>
      </c>
      <c r="BX93" s="32">
        <f>IF($AR93=1,$BW93-(Monitors!$C$17*BZ93),Data!$BW93)</f>
        <v>15.13</v>
      </c>
      <c r="BY93" s="32">
        <f>BX93-(AA93*Monitors!$C$13)</f>
        <v>12.538</v>
      </c>
      <c r="BZ93" s="86">
        <f>(Monitors!$C$13*Data!AA93)+(Monitors!$C$6*TANH(Monitors!$C$7*(Data!V93+Monitors!$C$8)+Monitors!$C$9)+Monitors!$C$10)</f>
        <v>12.244617084559605</v>
      </c>
      <c r="CA93" s="9">
        <f>BN93-(Signage!$C$13*AI93)</f>
        <v>13.178676250000001</v>
      </c>
      <c r="CB93" s="86">
        <f>(Signage!$C$13*Data!AI93)+(Signage!$C$6*TANH(Signage!$C$7*(Data!V93+Signage!$C$8)+Signage!$C$9)+Signage!$C$10)</f>
        <v>12.987975392007854</v>
      </c>
    </row>
    <row r="94" spans="1:80" s="4" customFormat="1" ht="12" customHeight="1">
      <c r="A94" s="82">
        <v>93</v>
      </c>
      <c r="B94" s="15" t="s">
        <v>2075</v>
      </c>
      <c r="C94" s="82" t="s">
        <v>1024</v>
      </c>
      <c r="D94" s="16">
        <v>41517</v>
      </c>
      <c r="E94" s="18" t="s">
        <v>77</v>
      </c>
      <c r="F94" s="15" t="s">
        <v>70</v>
      </c>
      <c r="G94" s="17">
        <v>6</v>
      </c>
      <c r="H94" s="15" t="s">
        <v>72</v>
      </c>
      <c r="I94" s="15" t="s">
        <v>90</v>
      </c>
      <c r="J94" s="18"/>
      <c r="K94" s="18" t="s">
        <v>74</v>
      </c>
      <c r="L94" s="18"/>
      <c r="M94" s="18" t="s">
        <v>78</v>
      </c>
      <c r="N94" s="18" t="s">
        <v>78</v>
      </c>
      <c r="O94" s="18" t="s">
        <v>82</v>
      </c>
      <c r="P94" s="18"/>
      <c r="Q94" s="18" t="s">
        <v>78</v>
      </c>
      <c r="R94" s="19">
        <v>1.6</v>
      </c>
      <c r="S94" s="19">
        <v>10</v>
      </c>
      <c r="T94" s="19">
        <v>16.100000000000001</v>
      </c>
      <c r="U94" s="19">
        <v>19</v>
      </c>
      <c r="V94" s="19">
        <v>161.5</v>
      </c>
      <c r="W94" s="19">
        <v>900</v>
      </c>
      <c r="X94" s="19">
        <v>1440</v>
      </c>
      <c r="Y94" s="18" t="s">
        <v>217</v>
      </c>
      <c r="Z94" s="69">
        <v>8027</v>
      </c>
      <c r="AA94" s="19">
        <v>1.296</v>
      </c>
      <c r="AB94" s="21">
        <v>250</v>
      </c>
      <c r="AC94" s="19">
        <v>3.5</v>
      </c>
      <c r="AD94" s="19">
        <v>251.2</v>
      </c>
      <c r="AE94" s="19">
        <v>250</v>
      </c>
      <c r="AF94" s="19">
        <v>161.1</v>
      </c>
      <c r="AG94" s="8">
        <f>AF94/AD94</f>
        <v>0.64132165605095537</v>
      </c>
      <c r="AH94" s="19">
        <v>201.2</v>
      </c>
      <c r="AI94" s="85">
        <f>(AF94*V94)/1000000</f>
        <v>2.6017649999999996E-2</v>
      </c>
      <c r="AJ94" s="18" t="s">
        <v>78</v>
      </c>
      <c r="AK94" s="18" t="s">
        <v>482</v>
      </c>
      <c r="AL94" s="18" t="s">
        <v>115</v>
      </c>
      <c r="AM94" s="18"/>
      <c r="AN94" s="18" t="s">
        <v>81</v>
      </c>
      <c r="AO94" s="18"/>
      <c r="AP94" s="18" t="s">
        <v>81</v>
      </c>
      <c r="AQ94" s="18"/>
      <c r="AR94" s="19">
        <v>0</v>
      </c>
      <c r="AS94" s="18"/>
      <c r="AT94" s="72">
        <v>60</v>
      </c>
      <c r="AU94" s="19">
        <v>170</v>
      </c>
      <c r="AV94" s="19">
        <v>160</v>
      </c>
      <c r="AW94" s="18" t="s">
        <v>78</v>
      </c>
      <c r="AX94" s="18" t="s">
        <v>109</v>
      </c>
      <c r="AY94" s="18"/>
      <c r="AZ94" s="18"/>
      <c r="BA94" s="19">
        <v>0</v>
      </c>
      <c r="BB94" s="20" t="s">
        <v>81</v>
      </c>
      <c r="BC94" s="18" t="s">
        <v>81</v>
      </c>
      <c r="BD94" s="18"/>
      <c r="BE94" s="18" t="s">
        <v>84</v>
      </c>
      <c r="BF94" s="18"/>
      <c r="BG94" s="19">
        <v>1</v>
      </c>
      <c r="BH94" s="21">
        <v>0</v>
      </c>
      <c r="BI94" s="19">
        <v>0.41</v>
      </c>
      <c r="BJ94" s="18"/>
      <c r="BK94" s="19">
        <v>0.1</v>
      </c>
      <c r="BL94" s="18"/>
      <c r="BM94" s="18"/>
      <c r="BN94" s="19">
        <v>15.13</v>
      </c>
      <c r="BO94" s="21">
        <v>0.48</v>
      </c>
      <c r="BP94" s="20"/>
      <c r="BQ94" s="21">
        <v>0.43</v>
      </c>
      <c r="BR94" s="20"/>
      <c r="BS94" s="21">
        <v>0.11</v>
      </c>
      <c r="BT94" s="20"/>
      <c r="BU94" s="20"/>
      <c r="BV94" s="21">
        <v>15.11</v>
      </c>
      <c r="BW94" s="9">
        <f>IF(BA94=1,BN94-(Monitors!$B$17*Data!BZ94),Data!BN94)</f>
        <v>15.13</v>
      </c>
      <c r="BX94" s="32">
        <f>IF($AR94=1,$BW94-(Monitors!$C$17*BZ94),Data!$BW94)</f>
        <v>15.13</v>
      </c>
      <c r="BY94" s="32">
        <f>BX94-(AA94*Monitors!$C$13)</f>
        <v>12.538</v>
      </c>
      <c r="BZ94" s="86">
        <f>(Monitors!$C$13*Data!AA94)+(Monitors!$C$6*TANH(Monitors!$C$7*(Data!V94+Monitors!$C$8)+Monitors!$C$9)+Monitors!$C$10)</f>
        <v>12.244617084559605</v>
      </c>
      <c r="CA94" s="9">
        <f>BN94-(Signage!$C$13*AI94)</f>
        <v>13.178676250000001</v>
      </c>
      <c r="CB94" s="86">
        <f>(Signage!$C$13*Data!AI94)+(Signage!$C$6*TANH(Signage!$C$7*(Data!V94+Signage!$C$8)+Signage!$C$9)+Signage!$C$10)</f>
        <v>12.987975392007854</v>
      </c>
    </row>
    <row r="95" spans="1:80" s="4" customFormat="1" ht="12" customHeight="1">
      <c r="A95" s="83">
        <v>94</v>
      </c>
      <c r="B95" s="15" t="s">
        <v>2070</v>
      </c>
      <c r="C95" s="83" t="s">
        <v>1025</v>
      </c>
      <c r="D95" s="16">
        <v>41362</v>
      </c>
      <c r="E95" s="18" t="s">
        <v>78</v>
      </c>
      <c r="F95" s="15" t="s">
        <v>100</v>
      </c>
      <c r="G95" s="17">
        <v>6</v>
      </c>
      <c r="H95" s="15" t="s">
        <v>72</v>
      </c>
      <c r="I95" s="15" t="s">
        <v>90</v>
      </c>
      <c r="J95" s="18"/>
      <c r="K95" s="18" t="s">
        <v>74</v>
      </c>
      <c r="L95" s="18"/>
      <c r="M95" s="18" t="s">
        <v>78</v>
      </c>
      <c r="N95" s="18" t="s">
        <v>78</v>
      </c>
      <c r="O95" s="18" t="s">
        <v>82</v>
      </c>
      <c r="P95" s="18"/>
      <c r="Q95" s="18" t="s">
        <v>78</v>
      </c>
      <c r="R95" s="19">
        <v>1.6</v>
      </c>
      <c r="S95" s="19">
        <v>10.199999999999999</v>
      </c>
      <c r="T95" s="19">
        <v>16.3</v>
      </c>
      <c r="U95" s="19">
        <v>19</v>
      </c>
      <c r="V95" s="19">
        <v>165.8</v>
      </c>
      <c r="W95" s="19">
        <v>900</v>
      </c>
      <c r="X95" s="19">
        <v>1440</v>
      </c>
      <c r="Y95" s="18" t="s">
        <v>217</v>
      </c>
      <c r="Z95" s="69">
        <v>8068</v>
      </c>
      <c r="AA95" s="19">
        <v>1.296</v>
      </c>
      <c r="AB95" s="21">
        <v>205</v>
      </c>
      <c r="AC95" s="19">
        <v>0.1</v>
      </c>
      <c r="AD95" s="19">
        <v>205</v>
      </c>
      <c r="AE95" s="19">
        <v>205</v>
      </c>
      <c r="AF95" s="19">
        <v>177</v>
      </c>
      <c r="AG95" s="8">
        <f>AF95/AD95</f>
        <v>0.86341463414634145</v>
      </c>
      <c r="AH95" s="19">
        <v>177</v>
      </c>
      <c r="AI95" s="85">
        <f>(AF95*V95)/1000000</f>
        <v>2.93466E-2</v>
      </c>
      <c r="AJ95" s="18" t="s">
        <v>78</v>
      </c>
      <c r="AK95" s="18" t="s">
        <v>484</v>
      </c>
      <c r="AL95" s="18" t="s">
        <v>79</v>
      </c>
      <c r="AM95" s="18"/>
      <c r="AN95" s="18" t="s">
        <v>81</v>
      </c>
      <c r="AO95" s="18"/>
      <c r="AP95" s="18" t="s">
        <v>81</v>
      </c>
      <c r="AQ95" s="18"/>
      <c r="AR95" s="19">
        <v>0</v>
      </c>
      <c r="AS95" s="18"/>
      <c r="AT95" s="72">
        <v>75</v>
      </c>
      <c r="AU95" s="19">
        <v>170</v>
      </c>
      <c r="AV95" s="19">
        <v>160</v>
      </c>
      <c r="AW95" s="18" t="s">
        <v>77</v>
      </c>
      <c r="AX95" s="18" t="s">
        <v>91</v>
      </c>
      <c r="AY95" s="18"/>
      <c r="AZ95" s="18"/>
      <c r="BA95" s="19">
        <v>0</v>
      </c>
      <c r="BB95" s="20" t="s">
        <v>81</v>
      </c>
      <c r="BC95" s="18" t="s">
        <v>81</v>
      </c>
      <c r="BD95" s="18"/>
      <c r="BE95" s="18" t="s">
        <v>84</v>
      </c>
      <c r="BF95" s="18"/>
      <c r="BG95" s="18"/>
      <c r="BH95" s="21">
        <v>0</v>
      </c>
      <c r="BI95" s="19">
        <v>0.25</v>
      </c>
      <c r="BJ95" s="18"/>
      <c r="BK95" s="19">
        <v>0.18</v>
      </c>
      <c r="BL95" s="18"/>
      <c r="BM95" s="18"/>
      <c r="BN95" s="19">
        <v>15.17</v>
      </c>
      <c r="BO95" s="21">
        <v>0.48</v>
      </c>
      <c r="BP95" s="20"/>
      <c r="BQ95" s="20"/>
      <c r="BR95" s="20"/>
      <c r="BS95" s="20"/>
      <c r="BT95" s="20"/>
      <c r="BU95" s="20"/>
      <c r="BV95" s="20"/>
      <c r="BW95" s="9">
        <f>IF(BA95=1,BN95-(Monitors!$B$17*Data!BZ95),Data!BN95)</f>
        <v>15.17</v>
      </c>
      <c r="BX95" s="32">
        <f>IF($AR95=1,$BW95-(Monitors!$C$17*BZ95),Data!$BW95)</f>
        <v>15.17</v>
      </c>
      <c r="BY95" s="32">
        <f>BX95-(AA95*Monitors!$C$13)</f>
        <v>12.577999999999999</v>
      </c>
      <c r="BZ95" s="86">
        <f>(Monitors!$C$13*Data!AA95)+(Monitors!$C$6*TANH(Monitors!$C$7*(Data!V95+Monitors!$C$8)+Monitors!$C$9)+Monitors!$C$10)</f>
        <v>12.448813038464143</v>
      </c>
      <c r="CA95" s="9">
        <f>BN95-(Signage!$C$13*AI95)</f>
        <v>12.969004999999999</v>
      </c>
      <c r="CB95" s="86">
        <f>(Signage!$C$13*Data!AI95)+(Signage!$C$6*TANH(Signage!$C$7*(Data!V95+Signage!$C$8)+Signage!$C$9)+Signage!$C$10)</f>
        <v>13.588821460512161</v>
      </c>
    </row>
    <row r="96" spans="1:80" s="4" customFormat="1" ht="12" customHeight="1">
      <c r="A96" s="82">
        <v>95</v>
      </c>
      <c r="B96" s="15" t="s">
        <v>2065</v>
      </c>
      <c r="C96" s="82" t="s">
        <v>1026</v>
      </c>
      <c r="D96" s="16">
        <v>41633</v>
      </c>
      <c r="E96" s="18" t="s">
        <v>78</v>
      </c>
      <c r="F96" s="15" t="s">
        <v>248</v>
      </c>
      <c r="G96" s="17">
        <v>6</v>
      </c>
      <c r="H96" s="15" t="s">
        <v>72</v>
      </c>
      <c r="I96" s="15" t="s">
        <v>90</v>
      </c>
      <c r="J96" s="18"/>
      <c r="K96" s="18" t="s">
        <v>74</v>
      </c>
      <c r="L96" s="18"/>
      <c r="M96" s="18" t="s">
        <v>78</v>
      </c>
      <c r="N96" s="18" t="s">
        <v>78</v>
      </c>
      <c r="O96" s="18" t="s">
        <v>82</v>
      </c>
      <c r="P96" s="18"/>
      <c r="Q96" s="18" t="s">
        <v>78</v>
      </c>
      <c r="R96" s="19">
        <v>1.6</v>
      </c>
      <c r="S96" s="19">
        <v>10</v>
      </c>
      <c r="T96" s="19">
        <v>16</v>
      </c>
      <c r="U96" s="19">
        <v>19</v>
      </c>
      <c r="V96" s="19">
        <v>160</v>
      </c>
      <c r="W96" s="19">
        <v>1440</v>
      </c>
      <c r="X96" s="19">
        <v>900</v>
      </c>
      <c r="Y96" s="18" t="s">
        <v>333</v>
      </c>
      <c r="Z96" s="69">
        <v>8100</v>
      </c>
      <c r="AA96" s="19">
        <v>1.296</v>
      </c>
      <c r="AB96" s="21">
        <v>229</v>
      </c>
      <c r="AC96" s="19">
        <v>0.1</v>
      </c>
      <c r="AD96" s="19">
        <v>229</v>
      </c>
      <c r="AE96" s="19">
        <v>229</v>
      </c>
      <c r="AF96" s="19">
        <v>179</v>
      </c>
      <c r="AG96" s="8">
        <f>AF96/AD96</f>
        <v>0.78165938864628826</v>
      </c>
      <c r="AH96" s="19">
        <v>200</v>
      </c>
      <c r="AI96" s="85">
        <f>(AF96*V96)/1000000</f>
        <v>2.8639999999999999E-2</v>
      </c>
      <c r="AJ96" s="18" t="s">
        <v>78</v>
      </c>
      <c r="AK96" s="18" t="s">
        <v>477</v>
      </c>
      <c r="AL96" s="18" t="s">
        <v>115</v>
      </c>
      <c r="AM96" s="18"/>
      <c r="AN96" s="18" t="s">
        <v>81</v>
      </c>
      <c r="AO96" s="18"/>
      <c r="AP96" s="18" t="s">
        <v>94</v>
      </c>
      <c r="AQ96" s="18"/>
      <c r="AR96" s="19">
        <v>0</v>
      </c>
      <c r="AS96" s="18"/>
      <c r="AT96" s="72">
        <v>60</v>
      </c>
      <c r="AU96" s="19">
        <v>150</v>
      </c>
      <c r="AV96" s="19">
        <v>140</v>
      </c>
      <c r="AW96" s="18" t="s">
        <v>77</v>
      </c>
      <c r="AX96" s="18" t="s">
        <v>91</v>
      </c>
      <c r="AY96" s="18"/>
      <c r="AZ96" s="18"/>
      <c r="BA96" s="19">
        <v>0</v>
      </c>
      <c r="BB96" s="20" t="s">
        <v>81</v>
      </c>
      <c r="BC96" s="18" t="s">
        <v>81</v>
      </c>
      <c r="BD96" s="18"/>
      <c r="BE96" s="18" t="s">
        <v>84</v>
      </c>
      <c r="BF96" s="18"/>
      <c r="BG96" s="18"/>
      <c r="BH96" s="21">
        <v>0</v>
      </c>
      <c r="BI96" s="19">
        <v>0.18</v>
      </c>
      <c r="BJ96" s="18"/>
      <c r="BK96" s="19">
        <v>0.14000000000000001</v>
      </c>
      <c r="BL96" s="18"/>
      <c r="BM96" s="18"/>
      <c r="BN96" s="19">
        <v>14.19</v>
      </c>
      <c r="BO96" s="21">
        <v>0.53</v>
      </c>
      <c r="BP96" s="20"/>
      <c r="BQ96" s="20"/>
      <c r="BR96" s="20"/>
      <c r="BS96" s="20"/>
      <c r="BT96" s="20"/>
      <c r="BU96" s="20"/>
      <c r="BV96" s="20"/>
      <c r="BW96" s="9">
        <f>IF(BA96=1,BN96-(Monitors!$B$17*Data!BZ96),Data!BN96)</f>
        <v>14.19</v>
      </c>
      <c r="BX96" s="32">
        <f>IF($AR96=1,$BW96-(Monitors!$C$17*BZ96),Data!$BW96)</f>
        <v>14.19</v>
      </c>
      <c r="BY96" s="32">
        <f>BX96-(AA96*Monitors!$C$13)</f>
        <v>11.597999999999999</v>
      </c>
      <c r="BZ96" s="86">
        <f>(Monitors!$C$13*Data!AA96)+(Monitors!$C$6*TANH(Monitors!$C$7*(Data!V96+Monitors!$C$8)+Monitors!$C$9)+Monitors!$C$10)</f>
        <v>12.172472936159419</v>
      </c>
      <c r="CA96" s="9">
        <f>BN96-(Signage!$C$13*AI96)</f>
        <v>12.042</v>
      </c>
      <c r="CB96" s="86">
        <f>(Signage!$C$13*Data!AI96)+(Signage!$C$6*TANH(Signage!$C$7*(Data!V96+Signage!$C$8)+Signage!$C$9)+Signage!$C$10)</f>
        <v>13.062104489389768</v>
      </c>
    </row>
    <row r="97" spans="1:80" s="4" customFormat="1" ht="12" customHeight="1">
      <c r="A97" s="83">
        <v>96</v>
      </c>
      <c r="B97" s="15" t="s">
        <v>2075</v>
      </c>
      <c r="C97" s="83" t="s">
        <v>1027</v>
      </c>
      <c r="D97" s="16">
        <v>40787</v>
      </c>
      <c r="E97" s="18" t="s">
        <v>77</v>
      </c>
      <c r="F97" s="15" t="s">
        <v>70</v>
      </c>
      <c r="G97" s="17">
        <v>6</v>
      </c>
      <c r="H97" s="15" t="s">
        <v>72</v>
      </c>
      <c r="I97" s="15" t="s">
        <v>73</v>
      </c>
      <c r="J97" s="18" t="s">
        <v>73</v>
      </c>
      <c r="K97" s="18" t="s">
        <v>74</v>
      </c>
      <c r="L97" s="18" t="s">
        <v>71</v>
      </c>
      <c r="M97" s="18" t="s">
        <v>78</v>
      </c>
      <c r="N97" s="18" t="s">
        <v>78</v>
      </c>
      <c r="O97" s="18" t="s">
        <v>82</v>
      </c>
      <c r="P97" s="18" t="s">
        <v>71</v>
      </c>
      <c r="Q97" s="18" t="s">
        <v>78</v>
      </c>
      <c r="R97" s="19">
        <v>1.6</v>
      </c>
      <c r="S97" s="19">
        <v>10.1</v>
      </c>
      <c r="T97" s="19">
        <v>16.100000000000001</v>
      </c>
      <c r="U97" s="19">
        <v>19</v>
      </c>
      <c r="V97" s="19">
        <v>161.5</v>
      </c>
      <c r="W97" s="19">
        <v>900</v>
      </c>
      <c r="X97" s="19">
        <v>1440</v>
      </c>
      <c r="Y97" s="18" t="s">
        <v>217</v>
      </c>
      <c r="Z97" s="69">
        <v>8025</v>
      </c>
      <c r="AA97" s="19">
        <v>1.296</v>
      </c>
      <c r="AB97" s="21">
        <v>239.2</v>
      </c>
      <c r="AC97" s="19">
        <v>98.8</v>
      </c>
      <c r="AD97" s="19">
        <v>239.2</v>
      </c>
      <c r="AE97" s="19">
        <v>239.2</v>
      </c>
      <c r="AF97" s="19">
        <v>180.5</v>
      </c>
      <c r="AG97" s="8">
        <f>AF97/AD97</f>
        <v>0.75459866220735794</v>
      </c>
      <c r="AH97" s="19">
        <v>200</v>
      </c>
      <c r="AI97" s="85">
        <f>(AF97*V97)/1000000</f>
        <v>2.915075E-2</v>
      </c>
      <c r="AJ97" s="18" t="s">
        <v>78</v>
      </c>
      <c r="AK97" s="18" t="s">
        <v>481</v>
      </c>
      <c r="AL97" s="18" t="s">
        <v>134</v>
      </c>
      <c r="AM97" s="18" t="s">
        <v>204</v>
      </c>
      <c r="AN97" s="18" t="s">
        <v>81</v>
      </c>
      <c r="AO97" s="18" t="s">
        <v>81</v>
      </c>
      <c r="AP97" s="18" t="s">
        <v>94</v>
      </c>
      <c r="AQ97" s="18" t="s">
        <v>81</v>
      </c>
      <c r="AR97" s="19">
        <v>0</v>
      </c>
      <c r="AS97" s="18"/>
      <c r="AT97" s="72">
        <v>60</v>
      </c>
      <c r="AU97" s="19">
        <v>140</v>
      </c>
      <c r="AV97" s="19">
        <v>140</v>
      </c>
      <c r="AW97" s="18" t="s">
        <v>77</v>
      </c>
      <c r="AX97" s="18" t="s">
        <v>93</v>
      </c>
      <c r="AY97" s="18" t="s">
        <v>71</v>
      </c>
      <c r="AZ97" s="18" t="s">
        <v>71</v>
      </c>
      <c r="BA97" s="19">
        <v>0</v>
      </c>
      <c r="BB97" s="20" t="s">
        <v>81</v>
      </c>
      <c r="BC97" s="18" t="s">
        <v>81</v>
      </c>
      <c r="BD97" s="18" t="s">
        <v>81</v>
      </c>
      <c r="BE97" s="18" t="s">
        <v>84</v>
      </c>
      <c r="BF97" s="18" t="s">
        <v>81</v>
      </c>
      <c r="BG97" s="18"/>
      <c r="BH97" s="21">
        <v>1</v>
      </c>
      <c r="BI97" s="19">
        <v>0.31</v>
      </c>
      <c r="BJ97" s="18"/>
      <c r="BK97" s="19">
        <v>0.2</v>
      </c>
      <c r="BL97" s="18"/>
      <c r="BM97" s="18"/>
      <c r="BN97" s="19">
        <v>15.03</v>
      </c>
      <c r="BO97" s="21">
        <v>0.5</v>
      </c>
      <c r="BP97" s="20"/>
      <c r="BQ97" s="21">
        <v>0.38</v>
      </c>
      <c r="BR97" s="20"/>
      <c r="BS97" s="21">
        <v>0.27</v>
      </c>
      <c r="BT97" s="20"/>
      <c r="BU97" s="20"/>
      <c r="BV97" s="21">
        <v>15.21</v>
      </c>
      <c r="BW97" s="9">
        <f>IF(BA97=1,BN97-(Monitors!$B$17*Data!BZ97),Data!BN97)</f>
        <v>15.03</v>
      </c>
      <c r="BX97" s="32">
        <f>IF($AR97=1,$BW97-(Monitors!$C$17*BZ97),Data!$BW97)</f>
        <v>15.03</v>
      </c>
      <c r="BY97" s="32">
        <f>BX97-(AA97*Monitors!$C$13)</f>
        <v>12.437999999999999</v>
      </c>
      <c r="BZ97" s="86">
        <f>(Monitors!$C$13*Data!AA97)+(Monitors!$C$6*TANH(Monitors!$C$7*(Data!V97+Monitors!$C$8)+Monitors!$C$9)+Monitors!$C$10)</f>
        <v>12.244617084559605</v>
      </c>
      <c r="CA97" s="9">
        <f>BN97-(Signage!$C$13*AI97)</f>
        <v>12.84369375</v>
      </c>
      <c r="CB97" s="86">
        <f>(Signage!$C$13*Data!AI97)+(Signage!$C$6*TANH(Signage!$C$7*(Data!V97+Signage!$C$8)+Signage!$C$9)+Signage!$C$10)</f>
        <v>13.222957892007853</v>
      </c>
    </row>
    <row r="98" spans="1:80" s="4" customFormat="1" ht="12" customHeight="1">
      <c r="A98" s="82">
        <v>97</v>
      </c>
      <c r="B98" s="15" t="s">
        <v>2052</v>
      </c>
      <c r="C98" s="82" t="s">
        <v>1028</v>
      </c>
      <c r="D98" s="16">
        <v>41275</v>
      </c>
      <c r="E98" s="18" t="s">
        <v>78</v>
      </c>
      <c r="F98" s="15" t="s">
        <v>70</v>
      </c>
      <c r="G98" s="17">
        <v>6</v>
      </c>
      <c r="H98" s="15" t="s">
        <v>72</v>
      </c>
      <c r="I98" s="15" t="s">
        <v>90</v>
      </c>
      <c r="J98" s="18"/>
      <c r="K98" s="18" t="s">
        <v>74</v>
      </c>
      <c r="L98" s="18"/>
      <c r="M98" s="18" t="s">
        <v>78</v>
      </c>
      <c r="N98" s="18" t="s">
        <v>77</v>
      </c>
      <c r="O98" s="18" t="s">
        <v>82</v>
      </c>
      <c r="P98" s="18"/>
      <c r="Q98" s="18" t="s">
        <v>77</v>
      </c>
      <c r="R98" s="19">
        <v>1.78</v>
      </c>
      <c r="S98" s="19">
        <v>100</v>
      </c>
      <c r="T98" s="19">
        <v>161</v>
      </c>
      <c r="U98" s="19">
        <v>19</v>
      </c>
      <c r="V98" s="19">
        <v>161</v>
      </c>
      <c r="W98" s="19">
        <v>900</v>
      </c>
      <c r="X98" s="19">
        <v>1440</v>
      </c>
      <c r="Y98" s="18" t="s">
        <v>217</v>
      </c>
      <c r="Z98" s="69">
        <v>8027</v>
      </c>
      <c r="AA98" s="19">
        <v>1.296</v>
      </c>
      <c r="AB98" s="21">
        <v>250</v>
      </c>
      <c r="AC98" s="19">
        <v>38.5</v>
      </c>
      <c r="AD98" s="19">
        <v>206.5</v>
      </c>
      <c r="AE98" s="19">
        <v>250</v>
      </c>
      <c r="AF98" s="19">
        <v>197.4</v>
      </c>
      <c r="AG98" s="8">
        <f>AF98/AD98</f>
        <v>0.95593220338983054</v>
      </c>
      <c r="AH98" s="19">
        <v>201</v>
      </c>
      <c r="AI98" s="85">
        <f>(AF98*V98)/1000000</f>
        <v>3.1781400000000001E-2</v>
      </c>
      <c r="AJ98" s="18" t="s">
        <v>78</v>
      </c>
      <c r="AK98" s="18" t="s">
        <v>272</v>
      </c>
      <c r="AL98" s="18" t="s">
        <v>115</v>
      </c>
      <c r="AM98" s="18"/>
      <c r="AN98" s="18" t="s">
        <v>81</v>
      </c>
      <c r="AO98" s="18"/>
      <c r="AP98" s="18" t="s">
        <v>81</v>
      </c>
      <c r="AQ98" s="18"/>
      <c r="AR98" s="19">
        <v>0</v>
      </c>
      <c r="AS98" s="18"/>
      <c r="AT98" s="72">
        <v>60</v>
      </c>
      <c r="AU98" s="19">
        <v>180</v>
      </c>
      <c r="AV98" s="19">
        <v>130</v>
      </c>
      <c r="AW98" s="18" t="s">
        <v>78</v>
      </c>
      <c r="AX98" s="18" t="s">
        <v>109</v>
      </c>
      <c r="AY98" s="18"/>
      <c r="AZ98" s="18"/>
      <c r="BA98" s="19">
        <v>0</v>
      </c>
      <c r="BB98" s="20" t="s">
        <v>81</v>
      </c>
      <c r="BC98" s="18" t="s">
        <v>81</v>
      </c>
      <c r="BD98" s="18"/>
      <c r="BE98" s="18" t="s">
        <v>84</v>
      </c>
      <c r="BF98" s="18"/>
      <c r="BG98" s="19">
        <v>1</v>
      </c>
      <c r="BH98" s="21">
        <v>0</v>
      </c>
      <c r="BI98" s="19">
        <v>0.41</v>
      </c>
      <c r="BJ98" s="18"/>
      <c r="BK98" s="19">
        <v>0.24</v>
      </c>
      <c r="BL98" s="18"/>
      <c r="BM98" s="18"/>
      <c r="BN98" s="19">
        <v>12.93</v>
      </c>
      <c r="BO98" s="21">
        <v>0.52</v>
      </c>
      <c r="BP98" s="20"/>
      <c r="BQ98" s="21">
        <v>0.48</v>
      </c>
      <c r="BR98" s="20"/>
      <c r="BS98" s="21">
        <v>0.3</v>
      </c>
      <c r="BT98" s="20"/>
      <c r="BU98" s="20"/>
      <c r="BV98" s="21">
        <v>13.19</v>
      </c>
      <c r="BW98" s="9">
        <f>IF(BA98=1,BN98-(Monitors!$B$17*Data!BZ98),Data!BN98)</f>
        <v>12.93</v>
      </c>
      <c r="BX98" s="32">
        <f>IF($AR98=1,$BW98-(Monitors!$C$17*BZ98),Data!$BW98)</f>
        <v>12.93</v>
      </c>
      <c r="BY98" s="32">
        <f>BX98-(AA98*Monitors!$C$13)</f>
        <v>10.337999999999999</v>
      </c>
      <c r="BZ98" s="86">
        <f>(Monitors!$C$13*Data!AA98)+(Monitors!$C$6*TANH(Monitors!$C$7*(Data!V98+Monitors!$C$8)+Monitors!$C$9)+Monitors!$C$10)</f>
        <v>12.220621446883548</v>
      </c>
      <c r="CA98" s="9">
        <f>BN98-(Signage!$C$13*AI98)</f>
        <v>10.546395</v>
      </c>
      <c r="CB98" s="86">
        <f>(Signage!$C$13*Data!AI98)+(Signage!$C$6*TANH(Signage!$C$7*(Data!V98+Signage!$C$8)+Signage!$C$9)+Signage!$C$10)</f>
        <v>13.379410073032613</v>
      </c>
    </row>
    <row r="99" spans="1:80" s="4" customFormat="1" ht="12" customHeight="1">
      <c r="A99" s="83">
        <v>98</v>
      </c>
      <c r="B99" s="15" t="s">
        <v>2052</v>
      </c>
      <c r="C99" s="83" t="s">
        <v>1029</v>
      </c>
      <c r="D99" s="16">
        <v>41275</v>
      </c>
      <c r="E99" s="18" t="s">
        <v>78</v>
      </c>
      <c r="F99" s="15" t="s">
        <v>70</v>
      </c>
      <c r="G99" s="17">
        <v>6</v>
      </c>
      <c r="H99" s="15" t="s">
        <v>72</v>
      </c>
      <c r="I99" s="15" t="s">
        <v>90</v>
      </c>
      <c r="J99" s="18"/>
      <c r="K99" s="18" t="s">
        <v>74</v>
      </c>
      <c r="L99" s="18"/>
      <c r="M99" s="18" t="s">
        <v>78</v>
      </c>
      <c r="N99" s="18" t="s">
        <v>77</v>
      </c>
      <c r="O99" s="18" t="s">
        <v>82</v>
      </c>
      <c r="P99" s="18"/>
      <c r="Q99" s="18" t="s">
        <v>77</v>
      </c>
      <c r="R99" s="19">
        <v>1.78</v>
      </c>
      <c r="S99" s="19">
        <v>100</v>
      </c>
      <c r="T99" s="19">
        <v>161</v>
      </c>
      <c r="U99" s="19">
        <v>19</v>
      </c>
      <c r="V99" s="19">
        <v>161</v>
      </c>
      <c r="W99" s="19">
        <v>900</v>
      </c>
      <c r="X99" s="19">
        <v>1440</v>
      </c>
      <c r="Y99" s="18" t="s">
        <v>217</v>
      </c>
      <c r="Z99" s="69">
        <v>8027</v>
      </c>
      <c r="AA99" s="19">
        <v>1.296</v>
      </c>
      <c r="AB99" s="21">
        <v>250</v>
      </c>
      <c r="AC99" s="19">
        <v>38.5</v>
      </c>
      <c r="AD99" s="19">
        <v>206.5</v>
      </c>
      <c r="AE99" s="19">
        <v>250</v>
      </c>
      <c r="AF99" s="19">
        <v>197.4</v>
      </c>
      <c r="AG99" s="8">
        <f>AF99/AD99</f>
        <v>0.95593220338983054</v>
      </c>
      <c r="AH99" s="19">
        <v>201</v>
      </c>
      <c r="AI99" s="85">
        <f>(AF99*V99)/1000000</f>
        <v>3.1781400000000001E-2</v>
      </c>
      <c r="AJ99" s="18" t="s">
        <v>78</v>
      </c>
      <c r="AK99" s="18" t="s">
        <v>272</v>
      </c>
      <c r="AL99" s="18" t="s">
        <v>115</v>
      </c>
      <c r="AM99" s="18"/>
      <c r="AN99" s="18" t="s">
        <v>81</v>
      </c>
      <c r="AO99" s="18"/>
      <c r="AP99" s="18" t="s">
        <v>81</v>
      </c>
      <c r="AQ99" s="18"/>
      <c r="AR99" s="19">
        <v>0</v>
      </c>
      <c r="AS99" s="18"/>
      <c r="AT99" s="72">
        <v>60</v>
      </c>
      <c r="AU99" s="19">
        <v>180</v>
      </c>
      <c r="AV99" s="19">
        <v>130</v>
      </c>
      <c r="AW99" s="18" t="s">
        <v>78</v>
      </c>
      <c r="AX99" s="18" t="s">
        <v>109</v>
      </c>
      <c r="AY99" s="18"/>
      <c r="AZ99" s="18"/>
      <c r="BA99" s="19">
        <v>0</v>
      </c>
      <c r="BB99" s="20" t="s">
        <v>81</v>
      </c>
      <c r="BC99" s="18" t="s">
        <v>81</v>
      </c>
      <c r="BD99" s="18"/>
      <c r="BE99" s="18" t="s">
        <v>84</v>
      </c>
      <c r="BF99" s="18"/>
      <c r="BG99" s="19">
        <v>1</v>
      </c>
      <c r="BH99" s="21">
        <v>0</v>
      </c>
      <c r="BI99" s="19">
        <v>0.41</v>
      </c>
      <c r="BJ99" s="18"/>
      <c r="BK99" s="19">
        <v>0.24</v>
      </c>
      <c r="BL99" s="18"/>
      <c r="BM99" s="18"/>
      <c r="BN99" s="19">
        <v>12.93</v>
      </c>
      <c r="BO99" s="21">
        <v>0.52</v>
      </c>
      <c r="BP99" s="20"/>
      <c r="BQ99" s="21">
        <v>0.48</v>
      </c>
      <c r="BR99" s="20"/>
      <c r="BS99" s="21">
        <v>0.3</v>
      </c>
      <c r="BT99" s="20"/>
      <c r="BU99" s="20"/>
      <c r="BV99" s="21">
        <v>13.19</v>
      </c>
      <c r="BW99" s="9">
        <f>IF(BA99=1,BN99-(Monitors!$B$17*Data!BZ99),Data!BN99)</f>
        <v>12.93</v>
      </c>
      <c r="BX99" s="32">
        <f>IF($AR99=1,$BW99-(Monitors!$C$17*BZ99),Data!$BW99)</f>
        <v>12.93</v>
      </c>
      <c r="BY99" s="32">
        <f>BX99-(AA99*Monitors!$C$13)</f>
        <v>10.337999999999999</v>
      </c>
      <c r="BZ99" s="86">
        <f>(Monitors!$C$13*Data!AA99)+(Monitors!$C$6*TANH(Monitors!$C$7*(Data!V99+Monitors!$C$8)+Monitors!$C$9)+Monitors!$C$10)</f>
        <v>12.220621446883548</v>
      </c>
      <c r="CA99" s="9">
        <f>BN99-(Signage!$C$13*AI99)</f>
        <v>10.546395</v>
      </c>
      <c r="CB99" s="86">
        <f>(Signage!$C$13*Data!AI99)+(Signage!$C$6*TANH(Signage!$C$7*(Data!V99+Signage!$C$8)+Signage!$C$9)+Signage!$C$10)</f>
        <v>13.379410073032613</v>
      </c>
    </row>
    <row r="100" spans="1:80" s="4" customFormat="1" ht="12" customHeight="1">
      <c r="A100" s="82">
        <v>99</v>
      </c>
      <c r="B100" s="15" t="s">
        <v>2052</v>
      </c>
      <c r="C100" s="82" t="s">
        <v>1030</v>
      </c>
      <c r="D100" s="16">
        <v>41275</v>
      </c>
      <c r="E100" s="18" t="s">
        <v>78</v>
      </c>
      <c r="F100" s="15" t="s">
        <v>70</v>
      </c>
      <c r="G100" s="17">
        <v>6</v>
      </c>
      <c r="H100" s="15" t="s">
        <v>72</v>
      </c>
      <c r="I100" s="15" t="s">
        <v>90</v>
      </c>
      <c r="J100" s="18"/>
      <c r="K100" s="18" t="s">
        <v>74</v>
      </c>
      <c r="L100" s="18"/>
      <c r="M100" s="18" t="s">
        <v>78</v>
      </c>
      <c r="N100" s="18" t="s">
        <v>77</v>
      </c>
      <c r="O100" s="18" t="s">
        <v>82</v>
      </c>
      <c r="P100" s="18"/>
      <c r="Q100" s="18" t="s">
        <v>77</v>
      </c>
      <c r="R100" s="19">
        <v>1.78</v>
      </c>
      <c r="S100" s="19">
        <v>100</v>
      </c>
      <c r="T100" s="19">
        <v>161</v>
      </c>
      <c r="U100" s="19">
        <v>19</v>
      </c>
      <c r="V100" s="19">
        <v>161</v>
      </c>
      <c r="W100" s="19">
        <v>900</v>
      </c>
      <c r="X100" s="19">
        <v>1440</v>
      </c>
      <c r="Y100" s="18" t="s">
        <v>217</v>
      </c>
      <c r="Z100" s="69">
        <v>8027</v>
      </c>
      <c r="AA100" s="19">
        <v>1.296</v>
      </c>
      <c r="AB100" s="21">
        <v>250</v>
      </c>
      <c r="AC100" s="19">
        <v>38.5</v>
      </c>
      <c r="AD100" s="19">
        <v>206.5</v>
      </c>
      <c r="AE100" s="19">
        <v>250</v>
      </c>
      <c r="AF100" s="19">
        <v>197.4</v>
      </c>
      <c r="AG100" s="8">
        <f>AF100/AD100</f>
        <v>0.95593220338983054</v>
      </c>
      <c r="AH100" s="19">
        <v>201</v>
      </c>
      <c r="AI100" s="85">
        <f>(AF100*V100)/1000000</f>
        <v>3.1781400000000001E-2</v>
      </c>
      <c r="AJ100" s="18" t="s">
        <v>78</v>
      </c>
      <c r="AK100" s="18" t="s">
        <v>272</v>
      </c>
      <c r="AL100" s="18" t="s">
        <v>115</v>
      </c>
      <c r="AM100" s="18"/>
      <c r="AN100" s="18" t="s">
        <v>81</v>
      </c>
      <c r="AO100" s="18"/>
      <c r="AP100" s="18" t="s">
        <v>81</v>
      </c>
      <c r="AQ100" s="18"/>
      <c r="AR100" s="19">
        <v>0</v>
      </c>
      <c r="AS100" s="18"/>
      <c r="AT100" s="72">
        <v>60</v>
      </c>
      <c r="AU100" s="19">
        <v>180</v>
      </c>
      <c r="AV100" s="19">
        <v>130</v>
      </c>
      <c r="AW100" s="18" t="s">
        <v>78</v>
      </c>
      <c r="AX100" s="18" t="s">
        <v>109</v>
      </c>
      <c r="AY100" s="18"/>
      <c r="AZ100" s="18"/>
      <c r="BA100" s="19">
        <v>0</v>
      </c>
      <c r="BB100" s="20" t="s">
        <v>81</v>
      </c>
      <c r="BC100" s="18" t="s">
        <v>81</v>
      </c>
      <c r="BD100" s="18"/>
      <c r="BE100" s="18" t="s">
        <v>84</v>
      </c>
      <c r="BF100" s="18"/>
      <c r="BG100" s="19">
        <v>1</v>
      </c>
      <c r="BH100" s="21">
        <v>0</v>
      </c>
      <c r="BI100" s="19">
        <v>0.41</v>
      </c>
      <c r="BJ100" s="18"/>
      <c r="BK100" s="19">
        <v>0.24</v>
      </c>
      <c r="BL100" s="18"/>
      <c r="BM100" s="18"/>
      <c r="BN100" s="19">
        <v>12.93</v>
      </c>
      <c r="BO100" s="21">
        <v>0.52</v>
      </c>
      <c r="BP100" s="20"/>
      <c r="BQ100" s="21">
        <v>0.48</v>
      </c>
      <c r="BR100" s="20"/>
      <c r="BS100" s="21">
        <v>0.3</v>
      </c>
      <c r="BT100" s="20"/>
      <c r="BU100" s="20"/>
      <c r="BV100" s="21">
        <v>13.19</v>
      </c>
      <c r="BW100" s="9">
        <f>IF(BA100=1,BN100-(Monitors!$B$17*Data!BZ100),Data!BN100)</f>
        <v>12.93</v>
      </c>
      <c r="BX100" s="32">
        <f>IF($AR100=1,$BW100-(Monitors!$C$17*BZ100),Data!$BW100)</f>
        <v>12.93</v>
      </c>
      <c r="BY100" s="32">
        <f>BX100-(AA100*Monitors!$C$13)</f>
        <v>10.337999999999999</v>
      </c>
      <c r="BZ100" s="86">
        <f>(Monitors!$C$13*Data!AA100)+(Monitors!$C$6*TANH(Monitors!$C$7*(Data!V100+Monitors!$C$8)+Monitors!$C$9)+Monitors!$C$10)</f>
        <v>12.220621446883548</v>
      </c>
      <c r="CA100" s="9">
        <f>BN100-(Signage!$C$13*AI100)</f>
        <v>10.546395</v>
      </c>
      <c r="CB100" s="86">
        <f>(Signage!$C$13*Data!AI100)+(Signage!$C$6*TANH(Signage!$C$7*(Data!V100+Signage!$C$8)+Signage!$C$9)+Signage!$C$10)</f>
        <v>13.379410073032613</v>
      </c>
    </row>
    <row r="101" spans="1:80" s="4" customFormat="1" ht="12" customHeight="1">
      <c r="A101" s="83">
        <v>100</v>
      </c>
      <c r="B101" s="15" t="s">
        <v>2052</v>
      </c>
      <c r="C101" s="83" t="s">
        <v>1031</v>
      </c>
      <c r="D101" s="16">
        <v>40846</v>
      </c>
      <c r="E101" s="18" t="s">
        <v>77</v>
      </c>
      <c r="F101" s="15" t="s">
        <v>70</v>
      </c>
      <c r="G101" s="17">
        <v>6</v>
      </c>
      <c r="H101" s="15" t="s">
        <v>72</v>
      </c>
      <c r="I101" s="15" t="s">
        <v>73</v>
      </c>
      <c r="J101" s="18" t="s">
        <v>73</v>
      </c>
      <c r="K101" s="18" t="s">
        <v>74</v>
      </c>
      <c r="L101" s="18" t="s">
        <v>71</v>
      </c>
      <c r="M101" s="18" t="s">
        <v>78</v>
      </c>
      <c r="N101" s="18" t="s">
        <v>78</v>
      </c>
      <c r="O101" s="18" t="s">
        <v>82</v>
      </c>
      <c r="P101" s="18" t="s">
        <v>71</v>
      </c>
      <c r="Q101" s="18" t="s">
        <v>78</v>
      </c>
      <c r="R101" s="19">
        <v>1.6</v>
      </c>
      <c r="S101" s="19">
        <v>10</v>
      </c>
      <c r="T101" s="19">
        <v>16.100000000000001</v>
      </c>
      <c r="U101" s="19">
        <v>19</v>
      </c>
      <c r="V101" s="19">
        <v>161.5</v>
      </c>
      <c r="W101" s="19">
        <v>900</v>
      </c>
      <c r="X101" s="19">
        <v>1440</v>
      </c>
      <c r="Y101" s="18" t="s">
        <v>217</v>
      </c>
      <c r="Z101" s="69">
        <v>8050</v>
      </c>
      <c r="AA101" s="19">
        <v>1.296</v>
      </c>
      <c r="AB101" s="21">
        <v>250</v>
      </c>
      <c r="AC101" s="19">
        <v>17.8</v>
      </c>
      <c r="AD101" s="19">
        <v>285</v>
      </c>
      <c r="AE101" s="19">
        <v>250</v>
      </c>
      <c r="AF101" s="19">
        <v>201</v>
      </c>
      <c r="AG101" s="8">
        <f>AF101/AD101</f>
        <v>0.70526315789473681</v>
      </c>
      <c r="AH101" s="19">
        <v>200</v>
      </c>
      <c r="AI101" s="85">
        <f>(AF101*V101)/1000000</f>
        <v>3.2461499999999997E-2</v>
      </c>
      <c r="AJ101" s="18" t="s">
        <v>78</v>
      </c>
      <c r="AK101" s="18" t="s">
        <v>472</v>
      </c>
      <c r="AL101" s="18" t="s">
        <v>115</v>
      </c>
      <c r="AM101" s="18" t="s">
        <v>81</v>
      </c>
      <c r="AN101" s="18" t="s">
        <v>81</v>
      </c>
      <c r="AO101" s="18" t="s">
        <v>81</v>
      </c>
      <c r="AP101" s="18" t="s">
        <v>94</v>
      </c>
      <c r="AQ101" s="18" t="s">
        <v>81</v>
      </c>
      <c r="AR101" s="19">
        <v>0</v>
      </c>
      <c r="AS101" s="18"/>
      <c r="AT101" s="72">
        <v>60</v>
      </c>
      <c r="AU101" s="19">
        <v>170</v>
      </c>
      <c r="AV101" s="19">
        <v>160</v>
      </c>
      <c r="AW101" s="18" t="s">
        <v>77</v>
      </c>
      <c r="AX101" s="18" t="s">
        <v>98</v>
      </c>
      <c r="AY101" s="18" t="s">
        <v>71</v>
      </c>
      <c r="AZ101" s="18" t="s">
        <v>71</v>
      </c>
      <c r="BA101" s="19">
        <v>0</v>
      </c>
      <c r="BB101" s="20" t="s">
        <v>81</v>
      </c>
      <c r="BC101" s="18" t="s">
        <v>81</v>
      </c>
      <c r="BD101" s="18" t="s">
        <v>71</v>
      </c>
      <c r="BE101" s="18" t="s">
        <v>84</v>
      </c>
      <c r="BF101" s="18" t="s">
        <v>81</v>
      </c>
      <c r="BG101" s="18"/>
      <c r="BH101" s="21">
        <v>0</v>
      </c>
      <c r="BI101" s="19">
        <v>0.24</v>
      </c>
      <c r="BJ101" s="18"/>
      <c r="BK101" s="19">
        <v>0.14000000000000001</v>
      </c>
      <c r="BL101" s="18"/>
      <c r="BM101" s="18"/>
      <c r="BN101" s="19">
        <v>12.9</v>
      </c>
      <c r="BO101" s="21">
        <v>0.5</v>
      </c>
      <c r="BP101" s="20"/>
      <c r="BQ101" s="21">
        <v>0.24</v>
      </c>
      <c r="BR101" s="20"/>
      <c r="BS101" s="21">
        <v>0.14000000000000001</v>
      </c>
      <c r="BT101" s="20"/>
      <c r="BU101" s="20"/>
      <c r="BV101" s="21">
        <v>13</v>
      </c>
      <c r="BW101" s="9">
        <f>IF(BA101=1,BN101-(Monitors!$B$17*Data!BZ101),Data!BN101)</f>
        <v>12.9</v>
      </c>
      <c r="BX101" s="32">
        <f>IF($AR101=1,$BW101-(Monitors!$C$17*BZ101),Data!$BW101)</f>
        <v>12.9</v>
      </c>
      <c r="BY101" s="32">
        <f>BX101-(AA101*Monitors!$C$13)</f>
        <v>10.308</v>
      </c>
      <c r="BZ101" s="86">
        <f>(Monitors!$C$13*Data!AA101)+(Monitors!$C$6*TANH(Monitors!$C$7*(Data!V101+Monitors!$C$8)+Monitors!$C$9)+Monitors!$C$10)</f>
        <v>12.244617084559605</v>
      </c>
      <c r="CA101" s="9">
        <f>BN101-(Signage!$C$13*AI101)</f>
        <v>10.4653875</v>
      </c>
      <c r="CB101" s="86">
        <f>(Signage!$C$13*Data!AI101)+(Signage!$C$6*TANH(Signage!$C$7*(Data!V101+Signage!$C$8)+Signage!$C$9)+Signage!$C$10)</f>
        <v>13.471264142007854</v>
      </c>
    </row>
    <row r="102" spans="1:80" s="4" customFormat="1" ht="12" customHeight="1">
      <c r="A102" s="82">
        <v>101</v>
      </c>
      <c r="B102" s="15" t="s">
        <v>2051</v>
      </c>
      <c r="C102" s="82" t="s">
        <v>1032</v>
      </c>
      <c r="D102" s="16">
        <v>41352</v>
      </c>
      <c r="E102" s="18" t="s">
        <v>78</v>
      </c>
      <c r="F102" s="15" t="s">
        <v>100</v>
      </c>
      <c r="G102" s="17">
        <v>6</v>
      </c>
      <c r="H102" s="15" t="s">
        <v>72</v>
      </c>
      <c r="I102" s="15" t="s">
        <v>90</v>
      </c>
      <c r="J102" s="18"/>
      <c r="K102" s="18" t="s">
        <v>74</v>
      </c>
      <c r="L102" s="18"/>
      <c r="M102" s="18" t="s">
        <v>78</v>
      </c>
      <c r="N102" s="18" t="s">
        <v>78</v>
      </c>
      <c r="O102" s="18" t="s">
        <v>82</v>
      </c>
      <c r="P102" s="18"/>
      <c r="Q102" s="18" t="s">
        <v>77</v>
      </c>
      <c r="R102" s="19">
        <v>1.59</v>
      </c>
      <c r="S102" s="19">
        <v>10.1</v>
      </c>
      <c r="T102" s="19">
        <v>16.100000000000001</v>
      </c>
      <c r="U102" s="19">
        <v>19</v>
      </c>
      <c r="V102" s="19">
        <v>162.69999999999999</v>
      </c>
      <c r="W102" s="19">
        <v>900</v>
      </c>
      <c r="X102" s="19">
        <v>1440</v>
      </c>
      <c r="Y102" s="18" t="s">
        <v>217</v>
      </c>
      <c r="Z102" s="69">
        <v>7965</v>
      </c>
      <c r="AA102" s="19">
        <v>1.296</v>
      </c>
      <c r="AB102" s="21">
        <v>216.1</v>
      </c>
      <c r="AC102" s="19">
        <v>0.1</v>
      </c>
      <c r="AD102" s="19">
        <v>216.1</v>
      </c>
      <c r="AE102" s="19">
        <v>216.1</v>
      </c>
      <c r="AF102" s="19">
        <v>201.1</v>
      </c>
      <c r="AG102" s="8">
        <f>AF102/AD102</f>
        <v>0.93058769088385007</v>
      </c>
      <c r="AH102" s="19">
        <v>201.1</v>
      </c>
      <c r="AI102" s="85">
        <f>(AF102*V102)/1000000</f>
        <v>3.271897E-2</v>
      </c>
      <c r="AJ102" s="18" t="s">
        <v>78</v>
      </c>
      <c r="AK102" s="18" t="s">
        <v>483</v>
      </c>
      <c r="AL102" s="18" t="s">
        <v>460</v>
      </c>
      <c r="AM102" s="18" t="s">
        <v>204</v>
      </c>
      <c r="AN102" s="18" t="s">
        <v>81</v>
      </c>
      <c r="AO102" s="18"/>
      <c r="AP102" s="18" t="s">
        <v>94</v>
      </c>
      <c r="AQ102" s="18"/>
      <c r="AR102" s="19">
        <v>0</v>
      </c>
      <c r="AS102" s="18"/>
      <c r="AT102" s="72">
        <v>75</v>
      </c>
      <c r="AU102" s="19">
        <v>170</v>
      </c>
      <c r="AV102" s="19">
        <v>160</v>
      </c>
      <c r="AW102" s="18" t="s">
        <v>77</v>
      </c>
      <c r="AX102" s="18" t="s">
        <v>91</v>
      </c>
      <c r="AY102" s="18"/>
      <c r="AZ102" s="18"/>
      <c r="BA102" s="19">
        <v>0</v>
      </c>
      <c r="BB102" s="20" t="s">
        <v>81</v>
      </c>
      <c r="BC102" s="18" t="s">
        <v>81</v>
      </c>
      <c r="BD102" s="18"/>
      <c r="BE102" s="18" t="s">
        <v>245</v>
      </c>
      <c r="BF102" s="18"/>
      <c r="BG102" s="19">
        <v>1</v>
      </c>
      <c r="BH102" s="21">
        <v>1</v>
      </c>
      <c r="BI102" s="19">
        <v>0.38</v>
      </c>
      <c r="BJ102" s="18"/>
      <c r="BK102" s="19">
        <v>0.28000000000000003</v>
      </c>
      <c r="BL102" s="18"/>
      <c r="BM102" s="18"/>
      <c r="BN102" s="19">
        <v>14.69</v>
      </c>
      <c r="BO102" s="21">
        <v>0.45</v>
      </c>
      <c r="BP102" s="20"/>
      <c r="BQ102" s="20"/>
      <c r="BR102" s="20"/>
      <c r="BS102" s="20"/>
      <c r="BT102" s="20"/>
      <c r="BU102" s="20"/>
      <c r="BV102" s="20"/>
      <c r="BW102" s="9">
        <f>IF(BA102=1,BN102-(Monitors!$B$17*Data!BZ102),Data!BN102)</f>
        <v>14.69</v>
      </c>
      <c r="BX102" s="32">
        <f>IF($AR102=1,$BW102-(Monitors!$C$17*BZ102),Data!$BW102)</f>
        <v>14.69</v>
      </c>
      <c r="BY102" s="32">
        <f>BX102-(AA102*Monitors!$C$13)</f>
        <v>12.097999999999999</v>
      </c>
      <c r="BZ102" s="86">
        <f>(Monitors!$C$13*Data!AA102)+(Monitors!$C$6*TANH(Monitors!$C$7*(Data!V102+Monitors!$C$8)+Monitors!$C$9)+Monitors!$C$10)</f>
        <v>12.301992627687259</v>
      </c>
      <c r="CA102" s="9">
        <f>BN102-(Signage!$C$13*AI102)</f>
        <v>12.236077249999999</v>
      </c>
      <c r="CB102" s="86">
        <f>(Signage!$C$13*Data!AI102)+(Signage!$C$6*TANH(Signage!$C$7*(Data!V102+Signage!$C$8)+Signage!$C$9)+Signage!$C$10)</f>
        <v>13.588595883105828</v>
      </c>
    </row>
    <row r="103" spans="1:80" s="4" customFormat="1" ht="12" customHeight="1">
      <c r="A103" s="83">
        <v>102</v>
      </c>
      <c r="B103" s="15" t="s">
        <v>2075</v>
      </c>
      <c r="C103" s="83" t="s">
        <v>1033</v>
      </c>
      <c r="D103" s="16">
        <v>41274</v>
      </c>
      <c r="E103" s="18" t="s">
        <v>77</v>
      </c>
      <c r="F103" s="15"/>
      <c r="G103" s="17">
        <v>6</v>
      </c>
      <c r="H103" s="15" t="s">
        <v>72</v>
      </c>
      <c r="I103" s="15" t="s">
        <v>90</v>
      </c>
      <c r="J103" s="18"/>
      <c r="K103" s="18" t="s">
        <v>74</v>
      </c>
      <c r="L103" s="18"/>
      <c r="M103" s="18" t="s">
        <v>78</v>
      </c>
      <c r="N103" s="18" t="s">
        <v>78</v>
      </c>
      <c r="O103" s="18" t="s">
        <v>82</v>
      </c>
      <c r="P103" s="18"/>
      <c r="Q103" s="18" t="s">
        <v>78</v>
      </c>
      <c r="R103" s="19">
        <v>1.6</v>
      </c>
      <c r="S103" s="19">
        <v>100</v>
      </c>
      <c r="T103" s="19">
        <v>160</v>
      </c>
      <c r="U103" s="19">
        <v>19</v>
      </c>
      <c r="V103" s="19">
        <v>161</v>
      </c>
      <c r="W103" s="19">
        <v>900</v>
      </c>
      <c r="X103" s="19">
        <v>1440</v>
      </c>
      <c r="Y103" s="18" t="s">
        <v>217</v>
      </c>
      <c r="Z103" s="69">
        <v>8056</v>
      </c>
      <c r="AA103" s="19">
        <v>1.296</v>
      </c>
      <c r="AB103" s="21">
        <v>250</v>
      </c>
      <c r="AC103" s="19">
        <v>9.6</v>
      </c>
      <c r="AD103" s="19">
        <v>275.60000000000002</v>
      </c>
      <c r="AE103" s="19">
        <v>250</v>
      </c>
      <c r="AF103" s="19">
        <v>208.2</v>
      </c>
      <c r="AG103" s="8">
        <f>AF103/AD103</f>
        <v>0.75544267053701009</v>
      </c>
      <c r="AH103" s="19">
        <v>201.8</v>
      </c>
      <c r="AI103" s="85">
        <f>(AF103*V103)/1000000</f>
        <v>3.35202E-2</v>
      </c>
      <c r="AJ103" s="18" t="s">
        <v>78</v>
      </c>
      <c r="AK103" s="18" t="s">
        <v>272</v>
      </c>
      <c r="AL103" s="18" t="s">
        <v>115</v>
      </c>
      <c r="AM103" s="18"/>
      <c r="AN103" s="18" t="s">
        <v>81</v>
      </c>
      <c r="AO103" s="18"/>
      <c r="AP103" s="18" t="s">
        <v>81</v>
      </c>
      <c r="AQ103" s="18"/>
      <c r="AR103" s="19">
        <v>0</v>
      </c>
      <c r="AS103" s="18"/>
      <c r="AT103" s="72">
        <v>60</v>
      </c>
      <c r="AU103" s="19">
        <v>170</v>
      </c>
      <c r="AV103" s="19">
        <v>180</v>
      </c>
      <c r="AW103" s="18" t="s">
        <v>77</v>
      </c>
      <c r="AX103" s="18" t="s">
        <v>91</v>
      </c>
      <c r="AY103" s="18"/>
      <c r="AZ103" s="18"/>
      <c r="BA103" s="19">
        <v>0</v>
      </c>
      <c r="BB103" s="20" t="s">
        <v>81</v>
      </c>
      <c r="BC103" s="18" t="s">
        <v>81</v>
      </c>
      <c r="BD103" s="18"/>
      <c r="BE103" s="18" t="s">
        <v>84</v>
      </c>
      <c r="BF103" s="18"/>
      <c r="BG103" s="19">
        <v>0</v>
      </c>
      <c r="BH103" s="21">
        <v>0</v>
      </c>
      <c r="BI103" s="19">
        <v>0.28000000000000003</v>
      </c>
      <c r="BJ103" s="18"/>
      <c r="BK103" s="19">
        <v>0.24</v>
      </c>
      <c r="BL103" s="18"/>
      <c r="BM103" s="18"/>
      <c r="BN103" s="19">
        <v>13.2</v>
      </c>
      <c r="BO103" s="21">
        <v>0.5</v>
      </c>
      <c r="BP103" s="20"/>
      <c r="BQ103" s="21">
        <v>0.38</v>
      </c>
      <c r="BR103" s="20"/>
      <c r="BS103" s="21">
        <v>0.33</v>
      </c>
      <c r="BT103" s="20"/>
      <c r="BU103" s="20"/>
      <c r="BV103" s="21">
        <v>13.23</v>
      </c>
      <c r="BW103" s="9">
        <f>IF(BA103=1,BN103-(Monitors!$B$17*Data!BZ103),Data!BN103)</f>
        <v>13.2</v>
      </c>
      <c r="BX103" s="32">
        <f>IF($AR103=1,$BW103-(Monitors!$C$17*BZ103),Data!$BW103)</f>
        <v>13.2</v>
      </c>
      <c r="BY103" s="32">
        <f>BX103-(AA103*Monitors!$C$13)</f>
        <v>10.607999999999999</v>
      </c>
      <c r="BZ103" s="86">
        <f>(Monitors!$C$13*Data!AA103)+(Monitors!$C$6*TANH(Monitors!$C$7*(Data!V103+Monitors!$C$8)+Monitors!$C$9)+Monitors!$C$10)</f>
        <v>12.220621446883548</v>
      </c>
      <c r="CA103" s="9">
        <f>BN103-(Signage!$C$13*AI103)</f>
        <v>10.685984999999999</v>
      </c>
      <c r="CB103" s="86">
        <f>(Signage!$C$13*Data!AI103)+(Signage!$C$6*TANH(Signage!$C$7*(Data!V103+Signage!$C$8)+Signage!$C$9)+Signage!$C$10)</f>
        <v>13.509820073032614</v>
      </c>
    </row>
    <row r="104" spans="1:80" s="4" customFormat="1" ht="12" customHeight="1">
      <c r="A104" s="82">
        <v>103</v>
      </c>
      <c r="B104" s="15" t="s">
        <v>2080</v>
      </c>
      <c r="C104" s="82" t="s">
        <v>1034</v>
      </c>
      <c r="D104" s="16">
        <v>41202</v>
      </c>
      <c r="E104" s="18" t="s">
        <v>77</v>
      </c>
      <c r="F104" s="15" t="s">
        <v>133</v>
      </c>
      <c r="G104" s="17">
        <v>6</v>
      </c>
      <c r="H104" s="15" t="s">
        <v>72</v>
      </c>
      <c r="I104" s="15" t="s">
        <v>73</v>
      </c>
      <c r="J104" s="18" t="s">
        <v>73</v>
      </c>
      <c r="K104" s="18" t="s">
        <v>74</v>
      </c>
      <c r="L104" s="18"/>
      <c r="M104" s="18" t="s">
        <v>78</v>
      </c>
      <c r="N104" s="18" t="s">
        <v>78</v>
      </c>
      <c r="O104" s="18" t="s">
        <v>82</v>
      </c>
      <c r="P104" s="18"/>
      <c r="Q104" s="18" t="s">
        <v>78</v>
      </c>
      <c r="R104" s="19">
        <v>0.67</v>
      </c>
      <c r="S104" s="19">
        <v>10.1</v>
      </c>
      <c r="T104" s="19">
        <v>16.100000000000001</v>
      </c>
      <c r="U104" s="19">
        <v>19</v>
      </c>
      <c r="V104" s="19">
        <v>161</v>
      </c>
      <c r="W104" s="19">
        <v>1440</v>
      </c>
      <c r="X104" s="19">
        <v>900</v>
      </c>
      <c r="Y104" s="18" t="s">
        <v>333</v>
      </c>
      <c r="Z104" s="69">
        <v>8025</v>
      </c>
      <c r="AA104" s="19">
        <v>1.296</v>
      </c>
      <c r="AB104" s="21">
        <v>250</v>
      </c>
      <c r="AC104" s="19">
        <v>5.8</v>
      </c>
      <c r="AD104" s="19">
        <v>258.89999999999998</v>
      </c>
      <c r="AE104" s="19">
        <v>250</v>
      </c>
      <c r="AF104" s="19">
        <v>210.9</v>
      </c>
      <c r="AG104" s="8">
        <f>AF104/AD104</f>
        <v>0.81460023174971041</v>
      </c>
      <c r="AH104" s="19">
        <v>200</v>
      </c>
      <c r="AI104" s="85">
        <f>(AF104*V104)/1000000</f>
        <v>3.3954900000000003E-2</v>
      </c>
      <c r="AJ104" s="18" t="s">
        <v>77</v>
      </c>
      <c r="AK104" s="18" t="s">
        <v>218</v>
      </c>
      <c r="AL104" s="18" t="s">
        <v>115</v>
      </c>
      <c r="AM104" s="18"/>
      <c r="AN104" s="18" t="s">
        <v>81</v>
      </c>
      <c r="AO104" s="18"/>
      <c r="AP104" s="18" t="s">
        <v>94</v>
      </c>
      <c r="AQ104" s="18"/>
      <c r="AR104" s="19">
        <v>0</v>
      </c>
      <c r="AS104" s="18"/>
      <c r="AT104" s="72">
        <v>60</v>
      </c>
      <c r="AU104" s="19">
        <v>170</v>
      </c>
      <c r="AV104" s="19">
        <v>160</v>
      </c>
      <c r="AW104" s="18" t="s">
        <v>78</v>
      </c>
      <c r="AX104" s="18" t="s">
        <v>109</v>
      </c>
      <c r="AY104" s="18"/>
      <c r="AZ104" s="18"/>
      <c r="BA104" s="19">
        <v>0</v>
      </c>
      <c r="BB104" s="20" t="s">
        <v>81</v>
      </c>
      <c r="BC104" s="18" t="s">
        <v>81</v>
      </c>
      <c r="BD104" s="18"/>
      <c r="BE104" s="18" t="s">
        <v>84</v>
      </c>
      <c r="BF104" s="18"/>
      <c r="BG104" s="18"/>
      <c r="BH104" s="21">
        <v>0</v>
      </c>
      <c r="BI104" s="19">
        <v>0.37</v>
      </c>
      <c r="BJ104" s="18"/>
      <c r="BK104" s="19">
        <v>0.32</v>
      </c>
      <c r="BL104" s="18"/>
      <c r="BM104" s="18"/>
      <c r="BN104" s="19">
        <v>14.32</v>
      </c>
      <c r="BO104" s="21">
        <v>0.38</v>
      </c>
      <c r="BP104" s="20"/>
      <c r="BQ104" s="21">
        <v>0.43</v>
      </c>
      <c r="BR104" s="20"/>
      <c r="BS104" s="21">
        <v>0.38</v>
      </c>
      <c r="BT104" s="20"/>
      <c r="BU104" s="20"/>
      <c r="BV104" s="21">
        <v>14.97</v>
      </c>
      <c r="BW104" s="9">
        <f>IF(BA104=1,BN104-(Monitors!$B$17*Data!BZ104),Data!BN104)</f>
        <v>14.32</v>
      </c>
      <c r="BX104" s="32">
        <f>IF($AR104=1,$BW104-(Monitors!$C$17*BZ104),Data!$BW104)</f>
        <v>14.32</v>
      </c>
      <c r="BY104" s="32">
        <f>BX104-(AA104*Monitors!$C$13)</f>
        <v>11.728</v>
      </c>
      <c r="BZ104" s="86">
        <f>(Monitors!$C$13*Data!AA104)+(Monitors!$C$6*TANH(Monitors!$C$7*(Data!V104+Monitors!$C$8)+Monitors!$C$9)+Monitors!$C$10)</f>
        <v>12.220621446883548</v>
      </c>
      <c r="CA104" s="9">
        <f>BN104-(Signage!$C$13*AI104)</f>
        <v>11.7733825</v>
      </c>
      <c r="CB104" s="86">
        <f>(Signage!$C$13*Data!AI104)+(Signage!$C$6*TANH(Signage!$C$7*(Data!V104+Signage!$C$8)+Signage!$C$9)+Signage!$C$10)</f>
        <v>13.542422573032614</v>
      </c>
    </row>
    <row r="105" spans="1:80" s="4" customFormat="1" ht="12" customHeight="1">
      <c r="A105" s="83">
        <v>104</v>
      </c>
      <c r="B105" s="15" t="s">
        <v>2070</v>
      </c>
      <c r="C105" s="83" t="s">
        <v>1035</v>
      </c>
      <c r="D105" s="16">
        <v>41485</v>
      </c>
      <c r="E105" s="18" t="s">
        <v>78</v>
      </c>
      <c r="F105" s="15" t="s">
        <v>322</v>
      </c>
      <c r="G105" s="17">
        <v>6</v>
      </c>
      <c r="H105" s="15" t="s">
        <v>72</v>
      </c>
      <c r="I105" s="15" t="s">
        <v>90</v>
      </c>
      <c r="J105" s="18"/>
      <c r="K105" s="18" t="s">
        <v>74</v>
      </c>
      <c r="L105" s="18"/>
      <c r="M105" s="18" t="s">
        <v>78</v>
      </c>
      <c r="N105" s="18" t="s">
        <v>78</v>
      </c>
      <c r="O105" s="18" t="s">
        <v>82</v>
      </c>
      <c r="P105" s="18"/>
      <c r="Q105" s="18" t="s">
        <v>78</v>
      </c>
      <c r="R105" s="19">
        <v>1.6</v>
      </c>
      <c r="S105" s="19">
        <v>10</v>
      </c>
      <c r="T105" s="19">
        <v>16.100000000000001</v>
      </c>
      <c r="U105" s="19">
        <v>19</v>
      </c>
      <c r="V105" s="19">
        <v>161.44999999999999</v>
      </c>
      <c r="W105" s="19">
        <v>900</v>
      </c>
      <c r="X105" s="19">
        <v>1440</v>
      </c>
      <c r="Y105" s="18" t="s">
        <v>217</v>
      </c>
      <c r="Z105" s="69">
        <v>8027</v>
      </c>
      <c r="AA105" s="19">
        <v>1.296</v>
      </c>
      <c r="AB105" s="21">
        <v>200</v>
      </c>
      <c r="AC105" s="19">
        <v>0.2</v>
      </c>
      <c r="AD105" s="19">
        <v>219.9</v>
      </c>
      <c r="AE105" s="19">
        <v>200</v>
      </c>
      <c r="AF105" s="19">
        <v>213.5</v>
      </c>
      <c r="AG105" s="8">
        <f>AF105/AD105</f>
        <v>0.97089586175534326</v>
      </c>
      <c r="AH105" s="19">
        <v>200.2</v>
      </c>
      <c r="AI105" s="85">
        <f>(AF105*V105)/1000000</f>
        <v>3.4469574999999995E-2</v>
      </c>
      <c r="AJ105" s="18" t="s">
        <v>77</v>
      </c>
      <c r="AK105" s="18" t="s">
        <v>479</v>
      </c>
      <c r="AL105" s="18" t="s">
        <v>115</v>
      </c>
      <c r="AM105" s="18"/>
      <c r="AN105" s="18" t="s">
        <v>81</v>
      </c>
      <c r="AO105" s="18"/>
      <c r="AP105" s="18" t="s">
        <v>81</v>
      </c>
      <c r="AQ105" s="18"/>
      <c r="AR105" s="19">
        <v>0</v>
      </c>
      <c r="AS105" s="18"/>
      <c r="AT105" s="72">
        <v>60</v>
      </c>
      <c r="AU105" s="19">
        <v>170</v>
      </c>
      <c r="AV105" s="19">
        <v>160</v>
      </c>
      <c r="AW105" s="18" t="s">
        <v>78</v>
      </c>
      <c r="AX105" s="18" t="s">
        <v>478</v>
      </c>
      <c r="AY105" s="18"/>
      <c r="AZ105" s="18"/>
      <c r="BA105" s="19">
        <v>0</v>
      </c>
      <c r="BB105" s="20" t="s">
        <v>81</v>
      </c>
      <c r="BC105" s="18" t="s">
        <v>81</v>
      </c>
      <c r="BD105" s="18"/>
      <c r="BE105" s="18" t="s">
        <v>84</v>
      </c>
      <c r="BF105" s="18"/>
      <c r="BG105" s="18"/>
      <c r="BH105" s="21">
        <v>0</v>
      </c>
      <c r="BI105" s="19">
        <v>0.35</v>
      </c>
      <c r="BJ105" s="18"/>
      <c r="BK105" s="19">
        <v>0.23</v>
      </c>
      <c r="BL105" s="18"/>
      <c r="BM105" s="18"/>
      <c r="BN105" s="19">
        <v>15.08</v>
      </c>
      <c r="BO105" s="21">
        <v>0.56999999999999995</v>
      </c>
      <c r="BP105" s="20"/>
      <c r="BQ105" s="21">
        <v>0.38</v>
      </c>
      <c r="BR105" s="20"/>
      <c r="BS105" s="21">
        <v>0.25</v>
      </c>
      <c r="BT105" s="20"/>
      <c r="BU105" s="20"/>
      <c r="BV105" s="21">
        <v>15.04</v>
      </c>
      <c r="BW105" s="9">
        <f>IF(BA105=1,BN105-(Monitors!$B$17*Data!BZ105),Data!BN105)</f>
        <v>15.08</v>
      </c>
      <c r="BX105" s="32">
        <f>IF($AR105=1,$BW105-(Monitors!$C$17*BZ105),Data!$BW105)</f>
        <v>15.08</v>
      </c>
      <c r="BY105" s="32">
        <f>BX105-(AA105*Monitors!$C$13)</f>
        <v>12.488</v>
      </c>
      <c r="BZ105" s="86">
        <f>(Monitors!$C$13*Data!AA105)+(Monitors!$C$6*TANH(Monitors!$C$7*(Data!V105+Monitors!$C$8)+Monitors!$C$9)+Monitors!$C$10)</f>
        <v>12.242219880219592</v>
      </c>
      <c r="CA105" s="9">
        <f>BN105-(Signage!$C$13*AI105)</f>
        <v>12.494781875000001</v>
      </c>
      <c r="CB105" s="86">
        <f>(Signage!$C$13*Data!AI105)+(Signage!$C$6*TANH(Signage!$C$7*(Data!V105+Signage!$C$8)+Signage!$C$9)+Signage!$C$10)</f>
        <v>13.617785222674263</v>
      </c>
    </row>
    <row r="106" spans="1:80" s="4" customFormat="1" ht="12" customHeight="1">
      <c r="A106" s="82">
        <v>105</v>
      </c>
      <c r="B106" s="15" t="s">
        <v>2088</v>
      </c>
      <c r="C106" s="82" t="s">
        <v>1036</v>
      </c>
      <c r="D106" s="16">
        <v>41426</v>
      </c>
      <c r="E106" s="18" t="s">
        <v>77</v>
      </c>
      <c r="F106" s="15" t="s">
        <v>70</v>
      </c>
      <c r="G106" s="17">
        <v>6</v>
      </c>
      <c r="H106" s="15" t="s">
        <v>72</v>
      </c>
      <c r="I106" s="15" t="s">
        <v>90</v>
      </c>
      <c r="J106" s="18"/>
      <c r="K106" s="18" t="s">
        <v>74</v>
      </c>
      <c r="L106" s="18"/>
      <c r="M106" s="18" t="s">
        <v>78</v>
      </c>
      <c r="N106" s="18" t="s">
        <v>78</v>
      </c>
      <c r="O106" s="18" t="s">
        <v>82</v>
      </c>
      <c r="P106" s="18"/>
      <c r="Q106" s="18" t="s">
        <v>77</v>
      </c>
      <c r="R106" s="19">
        <v>1.6</v>
      </c>
      <c r="S106" s="19">
        <v>10</v>
      </c>
      <c r="T106" s="19">
        <v>16.100000000000001</v>
      </c>
      <c r="U106" s="19">
        <v>19</v>
      </c>
      <c r="V106" s="19">
        <v>161.5</v>
      </c>
      <c r="W106" s="19">
        <v>900</v>
      </c>
      <c r="X106" s="19">
        <v>1440</v>
      </c>
      <c r="Y106" s="18" t="s">
        <v>217</v>
      </c>
      <c r="Z106" s="69">
        <v>8027</v>
      </c>
      <c r="AA106" s="19">
        <v>1.296</v>
      </c>
      <c r="AB106" s="21">
        <v>250</v>
      </c>
      <c r="AC106" s="19">
        <v>10.3</v>
      </c>
      <c r="AD106" s="19">
        <v>224.1</v>
      </c>
      <c r="AE106" s="19">
        <v>250</v>
      </c>
      <c r="AF106" s="19">
        <v>217.1</v>
      </c>
      <c r="AG106" s="8">
        <f>AF106/AD106</f>
        <v>0.96876394466755911</v>
      </c>
      <c r="AH106" s="19">
        <v>200.5</v>
      </c>
      <c r="AI106" s="85">
        <f>(AF106*V106)/1000000</f>
        <v>3.506165E-2</v>
      </c>
      <c r="AJ106" s="18" t="s">
        <v>78</v>
      </c>
      <c r="AK106" s="18" t="s">
        <v>272</v>
      </c>
      <c r="AL106" s="18" t="s">
        <v>79</v>
      </c>
      <c r="AM106" s="18"/>
      <c r="AN106" s="18" t="s">
        <v>81</v>
      </c>
      <c r="AO106" s="18"/>
      <c r="AP106" s="18" t="s">
        <v>81</v>
      </c>
      <c r="AQ106" s="18"/>
      <c r="AR106" s="19">
        <v>0</v>
      </c>
      <c r="AS106" s="18"/>
      <c r="AT106" s="72">
        <v>60</v>
      </c>
      <c r="AU106" s="19">
        <v>178</v>
      </c>
      <c r="AV106" s="19">
        <v>170</v>
      </c>
      <c r="AW106" s="18" t="s">
        <v>78</v>
      </c>
      <c r="AX106" s="18" t="s">
        <v>109</v>
      </c>
      <c r="AY106" s="18"/>
      <c r="AZ106" s="18"/>
      <c r="BA106" s="19">
        <v>0</v>
      </c>
      <c r="BB106" s="20" t="s">
        <v>81</v>
      </c>
      <c r="BC106" s="18" t="s">
        <v>81</v>
      </c>
      <c r="BD106" s="18"/>
      <c r="BE106" s="18" t="s">
        <v>84</v>
      </c>
      <c r="BF106" s="18"/>
      <c r="BG106" s="19">
        <v>5</v>
      </c>
      <c r="BH106" s="21">
        <v>0</v>
      </c>
      <c r="BI106" s="19">
        <v>0.19</v>
      </c>
      <c r="BJ106" s="18"/>
      <c r="BK106" s="19">
        <v>0.16</v>
      </c>
      <c r="BL106" s="18"/>
      <c r="BM106" s="18"/>
      <c r="BN106" s="19">
        <v>13.58</v>
      </c>
      <c r="BO106" s="21">
        <v>0.48</v>
      </c>
      <c r="BP106" s="20"/>
      <c r="BQ106" s="21">
        <v>0.23</v>
      </c>
      <c r="BR106" s="20"/>
      <c r="BS106" s="21">
        <v>0.22</v>
      </c>
      <c r="BT106" s="20"/>
      <c r="BU106" s="20"/>
      <c r="BV106" s="21">
        <v>13.45</v>
      </c>
      <c r="BW106" s="9">
        <f>IF(BA106=1,BN106-(Monitors!$B$17*Data!BZ106),Data!BN106)</f>
        <v>13.58</v>
      </c>
      <c r="BX106" s="32">
        <f>IF($AR106=1,$BW106-(Monitors!$C$17*BZ106),Data!$BW106)</f>
        <v>13.58</v>
      </c>
      <c r="BY106" s="32">
        <f>BX106-(AA106*Monitors!$C$13)</f>
        <v>10.988</v>
      </c>
      <c r="BZ106" s="86">
        <f>(Monitors!$C$13*Data!AA106)+(Monitors!$C$6*TANH(Monitors!$C$7*(Data!V106+Monitors!$C$8)+Monitors!$C$9)+Monitors!$C$10)</f>
        <v>12.244617084559605</v>
      </c>
      <c r="CA106" s="9">
        <f>BN106-(Signage!$C$13*AI106)</f>
        <v>10.95037625</v>
      </c>
      <c r="CB106" s="86">
        <f>(Signage!$C$13*Data!AI106)+(Signage!$C$6*TANH(Signage!$C$7*(Data!V106+Signage!$C$8)+Signage!$C$9)+Signage!$C$10)</f>
        <v>13.666275392007854</v>
      </c>
    </row>
    <row r="107" spans="1:80" s="4" customFormat="1" ht="12" customHeight="1">
      <c r="A107" s="83">
        <v>106</v>
      </c>
      <c r="B107" s="15" t="s">
        <v>2056</v>
      </c>
      <c r="C107" s="83" t="s">
        <v>1037</v>
      </c>
      <c r="D107" s="16">
        <v>40758</v>
      </c>
      <c r="E107" s="18" t="s">
        <v>78</v>
      </c>
      <c r="F107" s="15" t="s">
        <v>70</v>
      </c>
      <c r="G107" s="17">
        <v>6</v>
      </c>
      <c r="H107" s="15" t="s">
        <v>72</v>
      </c>
      <c r="I107" s="15" t="s">
        <v>73</v>
      </c>
      <c r="J107" s="18" t="s">
        <v>73</v>
      </c>
      <c r="K107" s="18" t="s">
        <v>74</v>
      </c>
      <c r="L107" s="18" t="s">
        <v>71</v>
      </c>
      <c r="M107" s="18" t="s">
        <v>78</v>
      </c>
      <c r="N107" s="18" t="s">
        <v>78</v>
      </c>
      <c r="O107" s="18" t="s">
        <v>82</v>
      </c>
      <c r="P107" s="18" t="s">
        <v>71</v>
      </c>
      <c r="Q107" s="18" t="s">
        <v>78</v>
      </c>
      <c r="R107" s="19">
        <v>1.6</v>
      </c>
      <c r="S107" s="19">
        <v>10</v>
      </c>
      <c r="T107" s="19">
        <v>16.100000000000001</v>
      </c>
      <c r="U107" s="19">
        <v>19</v>
      </c>
      <c r="V107" s="19">
        <v>161.69999999999999</v>
      </c>
      <c r="W107" s="19">
        <v>900</v>
      </c>
      <c r="X107" s="19">
        <v>1440</v>
      </c>
      <c r="Y107" s="18" t="s">
        <v>217</v>
      </c>
      <c r="Z107" s="69">
        <v>8050</v>
      </c>
      <c r="AA107" s="19">
        <v>1.296</v>
      </c>
      <c r="AB107" s="21">
        <v>250</v>
      </c>
      <c r="AC107" s="19">
        <v>5.4</v>
      </c>
      <c r="AD107" s="19">
        <v>250</v>
      </c>
      <c r="AE107" s="19">
        <v>250</v>
      </c>
      <c r="AF107" s="19">
        <v>220</v>
      </c>
      <c r="AG107" s="8">
        <f>AF107/AD107</f>
        <v>0.88</v>
      </c>
      <c r="AH107" s="19">
        <v>200</v>
      </c>
      <c r="AI107" s="85">
        <f>(AF107*V107)/1000000</f>
        <v>3.5574000000000001E-2</v>
      </c>
      <c r="AJ107" s="18" t="s">
        <v>78</v>
      </c>
      <c r="AK107" s="18" t="s">
        <v>474</v>
      </c>
      <c r="AL107" s="18" t="s">
        <v>115</v>
      </c>
      <c r="AM107" s="18" t="s">
        <v>81</v>
      </c>
      <c r="AN107" s="18" t="s">
        <v>81</v>
      </c>
      <c r="AO107" s="18" t="s">
        <v>81</v>
      </c>
      <c r="AP107" s="18" t="s">
        <v>94</v>
      </c>
      <c r="AQ107" s="18" t="s">
        <v>81</v>
      </c>
      <c r="AR107" s="19">
        <v>0</v>
      </c>
      <c r="AS107" s="18"/>
      <c r="AT107" s="72">
        <v>60</v>
      </c>
      <c r="AU107" s="19">
        <v>170</v>
      </c>
      <c r="AV107" s="19">
        <v>160</v>
      </c>
      <c r="AW107" s="18" t="s">
        <v>77</v>
      </c>
      <c r="AX107" s="18" t="s">
        <v>98</v>
      </c>
      <c r="AY107" s="18" t="s">
        <v>71</v>
      </c>
      <c r="AZ107" s="18" t="s">
        <v>71</v>
      </c>
      <c r="BA107" s="19">
        <v>0</v>
      </c>
      <c r="BB107" s="20" t="s">
        <v>81</v>
      </c>
      <c r="BC107" s="18" t="s">
        <v>81</v>
      </c>
      <c r="BD107" s="18" t="s">
        <v>71</v>
      </c>
      <c r="BE107" s="18" t="s">
        <v>84</v>
      </c>
      <c r="BF107" s="18" t="s">
        <v>81</v>
      </c>
      <c r="BG107" s="18"/>
      <c r="BH107" s="21">
        <v>0</v>
      </c>
      <c r="BI107" s="19">
        <v>0.2</v>
      </c>
      <c r="BJ107" s="18"/>
      <c r="BK107" s="19">
        <v>0.1</v>
      </c>
      <c r="BL107" s="18"/>
      <c r="BM107" s="18"/>
      <c r="BN107" s="19">
        <v>13.5</v>
      </c>
      <c r="BO107" s="21">
        <v>0.5</v>
      </c>
      <c r="BP107" s="20"/>
      <c r="BQ107" s="21">
        <v>0.2</v>
      </c>
      <c r="BR107" s="20"/>
      <c r="BS107" s="21">
        <v>0.2</v>
      </c>
      <c r="BT107" s="20"/>
      <c r="BU107" s="20"/>
      <c r="BV107" s="21">
        <v>13.55</v>
      </c>
      <c r="BW107" s="9">
        <f>IF(BA107=1,BN107-(Monitors!$B$17*Data!BZ107),Data!BN107)</f>
        <v>13.5</v>
      </c>
      <c r="BX107" s="32">
        <f>IF($AR107=1,$BW107-(Monitors!$C$17*BZ107),Data!$BW107)</f>
        <v>13.5</v>
      </c>
      <c r="BY107" s="32">
        <f>BX107-(AA107*Monitors!$C$13)</f>
        <v>10.907999999999999</v>
      </c>
      <c r="BZ107" s="86">
        <f>(Monitors!$C$13*Data!AA107)+(Monitors!$C$6*TANH(Monitors!$C$7*(Data!V107+Monitors!$C$8)+Monitors!$C$9)+Monitors!$C$10)</f>
        <v>12.254200657821711</v>
      </c>
      <c r="CA107" s="9">
        <f>BN107-(Signage!$C$13*AI107)</f>
        <v>10.831949999999999</v>
      </c>
      <c r="CB107" s="86">
        <f>(Signage!$C$13*Data!AI107)+(Signage!$C$6*TANH(Signage!$C$7*(Data!V107+Signage!$C$8)+Signage!$C$9)+Signage!$C$10)</f>
        <v>13.721039568257805</v>
      </c>
    </row>
    <row r="108" spans="1:80" s="4" customFormat="1" ht="12" customHeight="1">
      <c r="A108" s="82">
        <v>107</v>
      </c>
      <c r="B108" s="15" t="s">
        <v>2088</v>
      </c>
      <c r="C108" s="82" t="s">
        <v>1038</v>
      </c>
      <c r="D108" s="16">
        <v>41426</v>
      </c>
      <c r="E108" s="18" t="s">
        <v>77</v>
      </c>
      <c r="F108" s="15" t="s">
        <v>70</v>
      </c>
      <c r="G108" s="17">
        <v>6</v>
      </c>
      <c r="H108" s="15" t="s">
        <v>72</v>
      </c>
      <c r="I108" s="15" t="s">
        <v>90</v>
      </c>
      <c r="J108" s="18"/>
      <c r="K108" s="18" t="s">
        <v>74</v>
      </c>
      <c r="L108" s="18"/>
      <c r="M108" s="18" t="s">
        <v>78</v>
      </c>
      <c r="N108" s="18" t="s">
        <v>78</v>
      </c>
      <c r="O108" s="18" t="s">
        <v>82</v>
      </c>
      <c r="P108" s="18"/>
      <c r="Q108" s="18" t="s">
        <v>78</v>
      </c>
      <c r="R108" s="19">
        <v>1.6</v>
      </c>
      <c r="S108" s="19">
        <v>10.1</v>
      </c>
      <c r="T108" s="19">
        <v>16.100000000000001</v>
      </c>
      <c r="U108" s="19">
        <v>19</v>
      </c>
      <c r="V108" s="19">
        <v>162</v>
      </c>
      <c r="W108" s="19">
        <v>900</v>
      </c>
      <c r="X108" s="19">
        <v>1440</v>
      </c>
      <c r="Y108" s="18" t="s">
        <v>217</v>
      </c>
      <c r="Z108" s="69">
        <v>7999</v>
      </c>
      <c r="AA108" s="19">
        <v>1.296</v>
      </c>
      <c r="AB108" s="21">
        <v>250</v>
      </c>
      <c r="AC108" s="19">
        <v>24.3</v>
      </c>
      <c r="AD108" s="19">
        <v>233.7</v>
      </c>
      <c r="AE108" s="19">
        <v>250</v>
      </c>
      <c r="AF108" s="19">
        <v>231.7</v>
      </c>
      <c r="AG108" s="8">
        <f>AF108/AD108</f>
        <v>0.99144201968335477</v>
      </c>
      <c r="AH108" s="19">
        <v>200</v>
      </c>
      <c r="AI108" s="85">
        <f>(AF108*V108)/1000000</f>
        <v>3.7535400000000003E-2</v>
      </c>
      <c r="AJ108" s="18" t="s">
        <v>78</v>
      </c>
      <c r="AK108" s="18" t="s">
        <v>475</v>
      </c>
      <c r="AL108" s="18" t="s">
        <v>127</v>
      </c>
      <c r="AM108" s="18"/>
      <c r="AN108" s="18" t="s">
        <v>81</v>
      </c>
      <c r="AO108" s="18"/>
      <c r="AP108" s="18" t="s">
        <v>81</v>
      </c>
      <c r="AQ108" s="18"/>
      <c r="AR108" s="19">
        <v>0</v>
      </c>
      <c r="AS108" s="18"/>
      <c r="AT108" s="72">
        <v>60</v>
      </c>
      <c r="AU108" s="19">
        <v>170</v>
      </c>
      <c r="AV108" s="19">
        <v>160</v>
      </c>
      <c r="AW108" s="18" t="s">
        <v>78</v>
      </c>
      <c r="AX108" s="18" t="s">
        <v>109</v>
      </c>
      <c r="AY108" s="18"/>
      <c r="AZ108" s="18"/>
      <c r="BA108" s="19">
        <v>0</v>
      </c>
      <c r="BB108" s="20" t="s">
        <v>81</v>
      </c>
      <c r="BC108" s="18" t="s">
        <v>81</v>
      </c>
      <c r="BD108" s="18"/>
      <c r="BE108" s="18" t="s">
        <v>84</v>
      </c>
      <c r="BF108" s="18"/>
      <c r="BG108" s="19">
        <v>5</v>
      </c>
      <c r="BH108" s="21">
        <v>0</v>
      </c>
      <c r="BI108" s="19">
        <v>0.11</v>
      </c>
      <c r="BJ108" s="18"/>
      <c r="BK108" s="19">
        <v>7.0000000000000007E-2</v>
      </c>
      <c r="BL108" s="18"/>
      <c r="BM108" s="18"/>
      <c r="BN108" s="19">
        <v>13.76</v>
      </c>
      <c r="BO108" s="21">
        <v>0.5</v>
      </c>
      <c r="BP108" s="20"/>
      <c r="BQ108" s="21">
        <v>0.15</v>
      </c>
      <c r="BR108" s="20"/>
      <c r="BS108" s="21">
        <v>0.12</v>
      </c>
      <c r="BT108" s="20"/>
      <c r="BU108" s="20"/>
      <c r="BV108" s="21">
        <v>13.95</v>
      </c>
      <c r="BW108" s="9">
        <f>IF(BA108=1,BN108-(Monitors!$B$17*Data!BZ108),Data!BN108)</f>
        <v>13.76</v>
      </c>
      <c r="BX108" s="32">
        <f>IF($AR108=1,$BW108-(Monitors!$C$17*BZ108),Data!$BW108)</f>
        <v>13.76</v>
      </c>
      <c r="BY108" s="32">
        <f>BX108-(AA108*Monitors!$C$13)</f>
        <v>11.167999999999999</v>
      </c>
      <c r="BZ108" s="86">
        <f>(Monitors!$C$13*Data!AA108)+(Monitors!$C$6*TANH(Monitors!$C$7*(Data!V108+Monitors!$C$8)+Monitors!$C$9)+Monitors!$C$10)</f>
        <v>12.268560283290329</v>
      </c>
      <c r="CA108" s="9">
        <f>BN108-(Signage!$C$13*AI108)</f>
        <v>10.944844999999999</v>
      </c>
      <c r="CB108" s="86">
        <f>(Signage!$C$13*Data!AI108)+(Signage!$C$6*TANH(Signage!$C$7*(Data!V108+Signage!$C$8)+Signage!$C$9)+Signage!$C$10)</f>
        <v>13.892650702158662</v>
      </c>
    </row>
    <row r="109" spans="1:80" s="4" customFormat="1" ht="12" customHeight="1">
      <c r="A109" s="83">
        <v>108</v>
      </c>
      <c r="B109" s="15" t="s">
        <v>2052</v>
      </c>
      <c r="C109" s="83" t="s">
        <v>1039</v>
      </c>
      <c r="D109" s="16">
        <v>41363</v>
      </c>
      <c r="E109" s="18" t="s">
        <v>78</v>
      </c>
      <c r="F109" s="15" t="s">
        <v>70</v>
      </c>
      <c r="G109" s="17">
        <v>6</v>
      </c>
      <c r="H109" s="15" t="s">
        <v>72</v>
      </c>
      <c r="I109" s="15" t="s">
        <v>90</v>
      </c>
      <c r="J109" s="18"/>
      <c r="K109" s="18" t="s">
        <v>74</v>
      </c>
      <c r="L109" s="18"/>
      <c r="M109" s="18" t="s">
        <v>78</v>
      </c>
      <c r="N109" s="18" t="s">
        <v>78</v>
      </c>
      <c r="O109" s="18" t="s">
        <v>82</v>
      </c>
      <c r="P109" s="18"/>
      <c r="Q109" s="18" t="s">
        <v>77</v>
      </c>
      <c r="R109" s="19">
        <v>1.78</v>
      </c>
      <c r="S109" s="19">
        <v>100</v>
      </c>
      <c r="T109" s="19">
        <v>161</v>
      </c>
      <c r="U109" s="19">
        <v>19</v>
      </c>
      <c r="V109" s="19">
        <v>161</v>
      </c>
      <c r="W109" s="19">
        <v>900</v>
      </c>
      <c r="X109" s="19">
        <v>1440</v>
      </c>
      <c r="Y109" s="18" t="s">
        <v>217</v>
      </c>
      <c r="Z109" s="69">
        <v>8027</v>
      </c>
      <c r="AA109" s="19">
        <v>1.296</v>
      </c>
      <c r="AB109" s="21">
        <v>240</v>
      </c>
      <c r="AC109" s="19">
        <v>42.4</v>
      </c>
      <c r="AD109" s="19">
        <v>244.4</v>
      </c>
      <c r="AE109" s="19">
        <v>240</v>
      </c>
      <c r="AF109" s="19">
        <v>234.3</v>
      </c>
      <c r="AG109" s="8">
        <f>AF109/AD109</f>
        <v>0.95867430441898527</v>
      </c>
      <c r="AH109" s="19">
        <v>201</v>
      </c>
      <c r="AI109" s="85">
        <f>(AF109*V109)/1000000</f>
        <v>3.77223E-2</v>
      </c>
      <c r="AJ109" s="18" t="s">
        <v>78</v>
      </c>
      <c r="AK109" s="18" t="s">
        <v>272</v>
      </c>
      <c r="AL109" s="18" t="s">
        <v>115</v>
      </c>
      <c r="AM109" s="18"/>
      <c r="AN109" s="18" t="s">
        <v>81</v>
      </c>
      <c r="AO109" s="18"/>
      <c r="AP109" s="18" t="s">
        <v>81</v>
      </c>
      <c r="AQ109" s="18"/>
      <c r="AR109" s="19">
        <v>0</v>
      </c>
      <c r="AS109" s="18"/>
      <c r="AT109" s="72">
        <v>60</v>
      </c>
      <c r="AU109" s="19">
        <v>170</v>
      </c>
      <c r="AV109" s="19">
        <v>160</v>
      </c>
      <c r="AW109" s="18" t="s">
        <v>78</v>
      </c>
      <c r="AX109" s="18" t="s">
        <v>109</v>
      </c>
      <c r="AY109" s="18"/>
      <c r="AZ109" s="18"/>
      <c r="BA109" s="19">
        <v>0</v>
      </c>
      <c r="BB109" s="20" t="s">
        <v>81</v>
      </c>
      <c r="BC109" s="18" t="s">
        <v>81</v>
      </c>
      <c r="BD109" s="18"/>
      <c r="BE109" s="18" t="s">
        <v>84</v>
      </c>
      <c r="BF109" s="18"/>
      <c r="BG109" s="19">
        <v>1</v>
      </c>
      <c r="BH109" s="21">
        <v>0</v>
      </c>
      <c r="BI109" s="19">
        <v>0.38</v>
      </c>
      <c r="BJ109" s="18"/>
      <c r="BK109" s="19">
        <v>0.24</v>
      </c>
      <c r="BL109" s="18"/>
      <c r="BM109" s="18"/>
      <c r="BN109" s="19">
        <v>11.9</v>
      </c>
      <c r="BO109" s="21">
        <v>0.52</v>
      </c>
      <c r="BP109" s="20"/>
      <c r="BQ109" s="21">
        <v>0.43</v>
      </c>
      <c r="BR109" s="20"/>
      <c r="BS109" s="21">
        <v>0.28999999999999998</v>
      </c>
      <c r="BT109" s="20"/>
      <c r="BU109" s="20"/>
      <c r="BV109" s="21">
        <v>12.04</v>
      </c>
      <c r="BW109" s="9">
        <f>IF(BA109=1,BN109-(Monitors!$B$17*Data!BZ109),Data!BN109)</f>
        <v>11.9</v>
      </c>
      <c r="BX109" s="32">
        <f>IF($AR109=1,$BW109-(Monitors!$C$17*BZ109),Data!$BW109)</f>
        <v>11.9</v>
      </c>
      <c r="BY109" s="32">
        <f>BX109-(AA109*Monitors!$C$13)</f>
        <v>9.3079999999999998</v>
      </c>
      <c r="BZ109" s="86">
        <f>(Monitors!$C$13*Data!AA109)+(Monitors!$C$6*TANH(Monitors!$C$7*(Data!V109+Monitors!$C$8)+Monitors!$C$9)+Monitors!$C$10)</f>
        <v>12.220621446883548</v>
      </c>
      <c r="CA109" s="9">
        <f>BN109-(Signage!$C$13*AI109)</f>
        <v>9.0708275</v>
      </c>
      <c r="CB109" s="86">
        <f>(Signage!$C$13*Data!AI109)+(Signage!$C$6*TANH(Signage!$C$7*(Data!V109+Signage!$C$8)+Signage!$C$9)+Signage!$C$10)</f>
        <v>13.824977573032614</v>
      </c>
    </row>
    <row r="110" spans="1:80" s="4" customFormat="1" ht="12" customHeight="1">
      <c r="A110" s="82">
        <v>109</v>
      </c>
      <c r="B110" s="15" t="s">
        <v>2052</v>
      </c>
      <c r="C110" s="82" t="s">
        <v>1040</v>
      </c>
      <c r="D110" s="16">
        <v>41273</v>
      </c>
      <c r="E110" s="18" t="s">
        <v>77</v>
      </c>
      <c r="F110" s="15" t="s">
        <v>70</v>
      </c>
      <c r="G110" s="17">
        <v>6</v>
      </c>
      <c r="H110" s="15" t="s">
        <v>72</v>
      </c>
      <c r="I110" s="15" t="s">
        <v>73</v>
      </c>
      <c r="J110" s="18" t="s">
        <v>73</v>
      </c>
      <c r="K110" s="18" t="s">
        <v>74</v>
      </c>
      <c r="L110" s="18" t="s">
        <v>71</v>
      </c>
      <c r="M110" s="18" t="s">
        <v>78</v>
      </c>
      <c r="N110" s="18" t="s">
        <v>78</v>
      </c>
      <c r="O110" s="18" t="s">
        <v>82</v>
      </c>
      <c r="P110" s="18" t="s">
        <v>71</v>
      </c>
      <c r="Q110" s="18" t="s">
        <v>78</v>
      </c>
      <c r="R110" s="19">
        <v>1.6</v>
      </c>
      <c r="S110" s="19">
        <v>10.1</v>
      </c>
      <c r="T110" s="19">
        <v>16.100000000000001</v>
      </c>
      <c r="U110" s="19">
        <v>19</v>
      </c>
      <c r="V110" s="19">
        <v>162.61000000000001</v>
      </c>
      <c r="W110" s="19">
        <v>900</v>
      </c>
      <c r="X110" s="19">
        <v>1440</v>
      </c>
      <c r="Y110" s="18" t="s">
        <v>217</v>
      </c>
      <c r="Z110" s="69">
        <v>7970</v>
      </c>
      <c r="AA110" s="19">
        <v>1.296</v>
      </c>
      <c r="AB110" s="21">
        <v>250</v>
      </c>
      <c r="AC110" s="19">
        <v>12.3</v>
      </c>
      <c r="AD110" s="19">
        <v>296</v>
      </c>
      <c r="AE110" s="19">
        <v>250</v>
      </c>
      <c r="AF110" s="19">
        <v>240</v>
      </c>
      <c r="AG110" s="8">
        <f>AF110/AD110</f>
        <v>0.81081081081081086</v>
      </c>
      <c r="AH110" s="19">
        <v>200</v>
      </c>
      <c r="AI110" s="85">
        <f>(AF110*V110)/1000000</f>
        <v>3.9026400000000003E-2</v>
      </c>
      <c r="AJ110" s="18" t="s">
        <v>78</v>
      </c>
      <c r="AK110" s="18" t="s">
        <v>335</v>
      </c>
      <c r="AL110" s="18" t="s">
        <v>115</v>
      </c>
      <c r="AM110" s="18" t="s">
        <v>71</v>
      </c>
      <c r="AN110" s="18" t="s">
        <v>81</v>
      </c>
      <c r="AO110" s="18" t="s">
        <v>71</v>
      </c>
      <c r="AP110" s="18" t="s">
        <v>94</v>
      </c>
      <c r="AQ110" s="18" t="s">
        <v>71</v>
      </c>
      <c r="AR110" s="19">
        <v>0</v>
      </c>
      <c r="AS110" s="18"/>
      <c r="AT110" s="72">
        <v>60</v>
      </c>
      <c r="AU110" s="19">
        <v>170</v>
      </c>
      <c r="AV110" s="19">
        <v>160</v>
      </c>
      <c r="AW110" s="18" t="s">
        <v>77</v>
      </c>
      <c r="AX110" s="18" t="s">
        <v>98</v>
      </c>
      <c r="AY110" s="18"/>
      <c r="AZ110" s="18"/>
      <c r="BA110" s="19">
        <v>0</v>
      </c>
      <c r="BB110" s="20" t="s">
        <v>81</v>
      </c>
      <c r="BC110" s="18" t="s">
        <v>81</v>
      </c>
      <c r="BD110" s="18" t="s">
        <v>71</v>
      </c>
      <c r="BE110" s="18" t="s">
        <v>84</v>
      </c>
      <c r="BF110" s="18" t="s">
        <v>71</v>
      </c>
      <c r="BG110" s="18"/>
      <c r="BH110" s="21">
        <v>0</v>
      </c>
      <c r="BI110" s="19">
        <v>0.21</v>
      </c>
      <c r="BJ110" s="18"/>
      <c r="BK110" s="19">
        <v>0.13</v>
      </c>
      <c r="BL110" s="18"/>
      <c r="BM110" s="18"/>
      <c r="BN110" s="19">
        <v>12</v>
      </c>
      <c r="BO110" s="21">
        <v>0.4</v>
      </c>
      <c r="BP110" s="20"/>
      <c r="BQ110" s="21">
        <v>0.24</v>
      </c>
      <c r="BR110" s="20"/>
      <c r="BS110" s="21">
        <v>0.17</v>
      </c>
      <c r="BT110" s="20"/>
      <c r="BU110" s="20"/>
      <c r="BV110" s="21">
        <v>12.11</v>
      </c>
      <c r="BW110" s="9">
        <f>IF(BA110=1,BN110-(Monitors!$B$17*Data!BZ110),Data!BN110)</f>
        <v>12</v>
      </c>
      <c r="BX110" s="32">
        <f>IF($AR110=1,$BW110-(Monitors!$C$17*BZ110),Data!$BW110)</f>
        <v>12</v>
      </c>
      <c r="BY110" s="32">
        <f>BX110-(AA110*Monitors!$C$13)</f>
        <v>9.4079999999999995</v>
      </c>
      <c r="BZ110" s="86">
        <f>(Monitors!$C$13*Data!AA110)+(Monitors!$C$6*TANH(Monitors!$C$7*(Data!V110+Monitors!$C$8)+Monitors!$C$9)+Monitors!$C$10)</f>
        <v>12.29769994507568</v>
      </c>
      <c r="CA110" s="9">
        <f>BN110-(Signage!$C$13*AI110)</f>
        <v>9.0730199999999996</v>
      </c>
      <c r="CB110" s="86">
        <f>(Signage!$C$13*Data!AI110)+(Signage!$C$6*TANH(Signage!$C$7*(Data!V110+Signage!$C$8)+Signage!$C$9)+Signage!$C$10)</f>
        <v>14.054302028748118</v>
      </c>
    </row>
    <row r="111" spans="1:80" s="4" customFormat="1" ht="12" customHeight="1">
      <c r="A111" s="83">
        <v>110</v>
      </c>
      <c r="B111" s="15" t="s">
        <v>2088</v>
      </c>
      <c r="C111" s="83" t="s">
        <v>1041</v>
      </c>
      <c r="D111" s="16">
        <v>41426</v>
      </c>
      <c r="E111" s="18" t="s">
        <v>77</v>
      </c>
      <c r="F111" s="15" t="s">
        <v>70</v>
      </c>
      <c r="G111" s="17">
        <v>6</v>
      </c>
      <c r="H111" s="15" t="s">
        <v>72</v>
      </c>
      <c r="I111" s="15" t="s">
        <v>90</v>
      </c>
      <c r="J111" s="18"/>
      <c r="K111" s="18" t="s">
        <v>74</v>
      </c>
      <c r="L111" s="18"/>
      <c r="M111" s="18" t="s">
        <v>78</v>
      </c>
      <c r="N111" s="18" t="s">
        <v>78</v>
      </c>
      <c r="O111" s="18" t="s">
        <v>82</v>
      </c>
      <c r="P111" s="18"/>
      <c r="Q111" s="18" t="s">
        <v>78</v>
      </c>
      <c r="R111" s="19">
        <v>1.6</v>
      </c>
      <c r="S111" s="19">
        <v>10</v>
      </c>
      <c r="T111" s="19">
        <v>16.100000000000001</v>
      </c>
      <c r="U111" s="19">
        <v>19</v>
      </c>
      <c r="V111" s="19">
        <v>161.5</v>
      </c>
      <c r="W111" s="19">
        <v>900</v>
      </c>
      <c r="X111" s="19">
        <v>1440</v>
      </c>
      <c r="Y111" s="18" t="s">
        <v>217</v>
      </c>
      <c r="Z111" s="69">
        <v>8027</v>
      </c>
      <c r="AA111" s="19">
        <v>1.296</v>
      </c>
      <c r="AB111" s="21">
        <v>250</v>
      </c>
      <c r="AC111" s="19">
        <v>14.4</v>
      </c>
      <c r="AD111" s="19">
        <v>246.4</v>
      </c>
      <c r="AE111" s="19">
        <v>250</v>
      </c>
      <c r="AF111" s="19">
        <v>244.1</v>
      </c>
      <c r="AG111" s="8">
        <f>AF111/AD111</f>
        <v>0.99066558441558439</v>
      </c>
      <c r="AH111" s="19">
        <v>201.6</v>
      </c>
      <c r="AI111" s="85">
        <f>(AF111*V111)/1000000</f>
        <v>3.9422150000000003E-2</v>
      </c>
      <c r="AJ111" s="18" t="s">
        <v>78</v>
      </c>
      <c r="AK111" s="18" t="s">
        <v>272</v>
      </c>
      <c r="AL111" s="18" t="s">
        <v>127</v>
      </c>
      <c r="AM111" s="18"/>
      <c r="AN111" s="18" t="s">
        <v>81</v>
      </c>
      <c r="AO111" s="18"/>
      <c r="AP111" s="18" t="s">
        <v>81</v>
      </c>
      <c r="AQ111" s="18"/>
      <c r="AR111" s="19">
        <v>0</v>
      </c>
      <c r="AS111" s="18"/>
      <c r="AT111" s="72">
        <v>60</v>
      </c>
      <c r="AU111" s="19">
        <v>170</v>
      </c>
      <c r="AV111" s="19">
        <v>160</v>
      </c>
      <c r="AW111" s="18" t="s">
        <v>78</v>
      </c>
      <c r="AX111" s="18" t="s">
        <v>109</v>
      </c>
      <c r="AY111" s="18"/>
      <c r="AZ111" s="18"/>
      <c r="BA111" s="19">
        <v>0</v>
      </c>
      <c r="BB111" s="20" t="s">
        <v>81</v>
      </c>
      <c r="BC111" s="18" t="s">
        <v>81</v>
      </c>
      <c r="BD111" s="18"/>
      <c r="BE111" s="18" t="s">
        <v>84</v>
      </c>
      <c r="BF111" s="18"/>
      <c r="BG111" s="19">
        <v>5</v>
      </c>
      <c r="BH111" s="21">
        <v>0</v>
      </c>
      <c r="BI111" s="19">
        <v>0.23</v>
      </c>
      <c r="BJ111" s="18"/>
      <c r="BK111" s="19">
        <v>0.18</v>
      </c>
      <c r="BL111" s="18"/>
      <c r="BM111" s="18"/>
      <c r="BN111" s="19">
        <v>13.8</v>
      </c>
      <c r="BO111" s="21">
        <v>0.48</v>
      </c>
      <c r="BP111" s="20"/>
      <c r="BQ111" s="21">
        <v>0.28999999999999998</v>
      </c>
      <c r="BR111" s="20"/>
      <c r="BS111" s="21">
        <v>0.23</v>
      </c>
      <c r="BT111" s="20"/>
      <c r="BU111" s="20"/>
      <c r="BV111" s="21">
        <v>14.03</v>
      </c>
      <c r="BW111" s="9">
        <f>IF(BA111=1,BN111-(Monitors!$B$17*Data!BZ111),Data!BN111)</f>
        <v>13.8</v>
      </c>
      <c r="BX111" s="32">
        <f>IF($AR111=1,$BW111-(Monitors!$C$17*BZ111),Data!$BW111)</f>
        <v>13.8</v>
      </c>
      <c r="BY111" s="32">
        <f>BX111-(AA111*Monitors!$C$13)</f>
        <v>11.208</v>
      </c>
      <c r="BZ111" s="86">
        <f>(Monitors!$C$13*Data!AA111)+(Monitors!$C$6*TANH(Monitors!$C$7*(Data!V111+Monitors!$C$8)+Monitors!$C$9)+Monitors!$C$10)</f>
        <v>12.244617084559605</v>
      </c>
      <c r="CA111" s="9">
        <f>BN111-(Signage!$C$13*AI111)</f>
        <v>10.843338750000001</v>
      </c>
      <c r="CB111" s="86">
        <f>(Signage!$C$13*Data!AI111)+(Signage!$C$6*TANH(Signage!$C$7*(Data!V111+Signage!$C$8)+Signage!$C$9)+Signage!$C$10)</f>
        <v>13.993312892007854</v>
      </c>
    </row>
    <row r="112" spans="1:80" s="4" customFormat="1" ht="12" customHeight="1">
      <c r="A112" s="82">
        <v>111</v>
      </c>
      <c r="B112" s="15" t="s">
        <v>2056</v>
      </c>
      <c r="C112" s="82" t="s">
        <v>1042</v>
      </c>
      <c r="D112" s="16">
        <v>40662</v>
      </c>
      <c r="E112" s="18" t="s">
        <v>77</v>
      </c>
      <c r="F112" s="15" t="s">
        <v>70</v>
      </c>
      <c r="G112" s="17">
        <v>6</v>
      </c>
      <c r="H112" s="15" t="s">
        <v>72</v>
      </c>
      <c r="I112" s="15" t="s">
        <v>73</v>
      </c>
      <c r="J112" s="18" t="s">
        <v>73</v>
      </c>
      <c r="K112" s="18" t="s">
        <v>74</v>
      </c>
      <c r="L112" s="18" t="s">
        <v>71</v>
      </c>
      <c r="M112" s="18" t="s">
        <v>78</v>
      </c>
      <c r="N112" s="18" t="s">
        <v>78</v>
      </c>
      <c r="O112" s="18" t="s">
        <v>82</v>
      </c>
      <c r="P112" s="18" t="s">
        <v>71</v>
      </c>
      <c r="Q112" s="18" t="s">
        <v>77</v>
      </c>
      <c r="R112" s="19">
        <v>1.6</v>
      </c>
      <c r="S112" s="19">
        <v>10.1</v>
      </c>
      <c r="T112" s="19">
        <v>16.100000000000001</v>
      </c>
      <c r="U112" s="19">
        <v>19</v>
      </c>
      <c r="V112" s="19">
        <v>162.61000000000001</v>
      </c>
      <c r="W112" s="19">
        <v>900</v>
      </c>
      <c r="X112" s="19">
        <v>1440</v>
      </c>
      <c r="Y112" s="18" t="s">
        <v>217</v>
      </c>
      <c r="Z112" s="69">
        <v>7970</v>
      </c>
      <c r="AA112" s="19">
        <v>1.296</v>
      </c>
      <c r="AB112" s="21">
        <v>250</v>
      </c>
      <c r="AC112" s="19">
        <v>36</v>
      </c>
      <c r="AD112" s="19">
        <v>278</v>
      </c>
      <c r="AE112" s="19">
        <v>250</v>
      </c>
      <c r="AF112" s="19">
        <v>246</v>
      </c>
      <c r="AG112" s="8">
        <f>AF112/AD112</f>
        <v>0.8848920863309353</v>
      </c>
      <c r="AH112" s="19">
        <v>200</v>
      </c>
      <c r="AI112" s="85">
        <f>(AF112*V112)/1000000</f>
        <v>4.0002060000000006E-2</v>
      </c>
      <c r="AJ112" s="18" t="s">
        <v>78</v>
      </c>
      <c r="AK112" s="18" t="s">
        <v>400</v>
      </c>
      <c r="AL112" s="18" t="s">
        <v>127</v>
      </c>
      <c r="AM112" s="18" t="s">
        <v>193</v>
      </c>
      <c r="AN112" s="18" t="s">
        <v>81</v>
      </c>
      <c r="AO112" s="18" t="s">
        <v>81</v>
      </c>
      <c r="AP112" s="18" t="s">
        <v>94</v>
      </c>
      <c r="AQ112" s="18" t="s">
        <v>81</v>
      </c>
      <c r="AR112" s="19">
        <v>0</v>
      </c>
      <c r="AS112" s="18"/>
      <c r="AT112" s="72">
        <v>60</v>
      </c>
      <c r="AU112" s="19">
        <v>170</v>
      </c>
      <c r="AV112" s="19">
        <v>160</v>
      </c>
      <c r="AW112" s="18" t="s">
        <v>77</v>
      </c>
      <c r="AX112" s="18" t="s">
        <v>98</v>
      </c>
      <c r="AY112" s="18" t="s">
        <v>71</v>
      </c>
      <c r="AZ112" s="18" t="s">
        <v>71</v>
      </c>
      <c r="BA112" s="19">
        <v>0</v>
      </c>
      <c r="BB112" s="20" t="s">
        <v>81</v>
      </c>
      <c r="BC112" s="18" t="s">
        <v>81</v>
      </c>
      <c r="BD112" s="18" t="s">
        <v>71</v>
      </c>
      <c r="BE112" s="18" t="s">
        <v>84</v>
      </c>
      <c r="BF112" s="18" t="s">
        <v>81</v>
      </c>
      <c r="BG112" s="18"/>
      <c r="BH112" s="21">
        <v>0</v>
      </c>
      <c r="BI112" s="19">
        <v>0.18</v>
      </c>
      <c r="BJ112" s="18"/>
      <c r="BK112" s="19">
        <v>0.17</v>
      </c>
      <c r="BL112" s="18"/>
      <c r="BM112" s="18"/>
      <c r="BN112" s="19">
        <v>12.7</v>
      </c>
      <c r="BO112" s="21">
        <v>0.5</v>
      </c>
      <c r="BP112" s="20"/>
      <c r="BQ112" s="21">
        <v>0.18</v>
      </c>
      <c r="BR112" s="20"/>
      <c r="BS112" s="21">
        <v>0.18</v>
      </c>
      <c r="BT112" s="20"/>
      <c r="BU112" s="20"/>
      <c r="BV112" s="21">
        <v>12.8</v>
      </c>
      <c r="BW112" s="9">
        <f>IF(BA112=1,BN112-(Monitors!$B$17*Data!BZ112),Data!BN112)</f>
        <v>12.7</v>
      </c>
      <c r="BX112" s="32">
        <f>IF($AR112=1,$BW112-(Monitors!$C$17*BZ112),Data!$BW112)</f>
        <v>12.7</v>
      </c>
      <c r="BY112" s="32">
        <f>BX112-(AA112*Monitors!$C$13)</f>
        <v>10.107999999999999</v>
      </c>
      <c r="BZ112" s="86">
        <f>(Monitors!$C$13*Data!AA112)+(Monitors!$C$6*TANH(Monitors!$C$7*(Data!V112+Monitors!$C$8)+Monitors!$C$9)+Monitors!$C$10)</f>
        <v>12.29769994507568</v>
      </c>
      <c r="CA112" s="9">
        <f>BN112-(Signage!$C$13*AI112)</f>
        <v>9.6998454999999986</v>
      </c>
      <c r="CB112" s="86">
        <f>(Signage!$C$13*Data!AI112)+(Signage!$C$6*TANH(Signage!$C$7*(Data!V112+Signage!$C$8)+Signage!$C$9)+Signage!$C$10)</f>
        <v>14.127476528748119</v>
      </c>
    </row>
    <row r="113" spans="1:80" s="4" customFormat="1" ht="12" customHeight="1">
      <c r="A113" s="83">
        <v>112</v>
      </c>
      <c r="B113" s="15" t="s">
        <v>2088</v>
      </c>
      <c r="C113" s="83" t="s">
        <v>1043</v>
      </c>
      <c r="D113" s="16">
        <v>41281</v>
      </c>
      <c r="E113" s="18" t="s">
        <v>77</v>
      </c>
      <c r="F113" s="15" t="s">
        <v>70</v>
      </c>
      <c r="G113" s="17">
        <v>6</v>
      </c>
      <c r="H113" s="15" t="s">
        <v>72</v>
      </c>
      <c r="I113" s="15" t="s">
        <v>90</v>
      </c>
      <c r="J113" s="18"/>
      <c r="K113" s="18" t="s">
        <v>74</v>
      </c>
      <c r="L113" s="18"/>
      <c r="M113" s="18" t="s">
        <v>78</v>
      </c>
      <c r="N113" s="18" t="s">
        <v>78</v>
      </c>
      <c r="O113" s="18" t="s">
        <v>82</v>
      </c>
      <c r="P113" s="18"/>
      <c r="Q113" s="18" t="s">
        <v>77</v>
      </c>
      <c r="R113" s="19">
        <v>1.6</v>
      </c>
      <c r="S113" s="19">
        <v>10.1</v>
      </c>
      <c r="T113" s="19">
        <v>16.100000000000001</v>
      </c>
      <c r="U113" s="19">
        <v>19</v>
      </c>
      <c r="V113" s="19">
        <v>162</v>
      </c>
      <c r="W113" s="19">
        <v>1440</v>
      </c>
      <c r="X113" s="19">
        <v>900</v>
      </c>
      <c r="Y113" s="18" t="s">
        <v>333</v>
      </c>
      <c r="Z113" s="69">
        <v>7999</v>
      </c>
      <c r="AA113" s="19">
        <v>1.296</v>
      </c>
      <c r="AB113" s="21">
        <v>250</v>
      </c>
      <c r="AC113" s="19">
        <v>5.7</v>
      </c>
      <c r="AD113" s="19">
        <v>251</v>
      </c>
      <c r="AE113" s="19">
        <v>250</v>
      </c>
      <c r="AF113" s="19">
        <v>247.4</v>
      </c>
      <c r="AG113" s="8">
        <f>AF113/AD113</f>
        <v>0.98565737051792834</v>
      </c>
      <c r="AH113" s="19">
        <v>200</v>
      </c>
      <c r="AI113" s="85">
        <f>(AF113*V113)/1000000</f>
        <v>4.0078800000000005E-2</v>
      </c>
      <c r="AJ113" s="18" t="s">
        <v>78</v>
      </c>
      <c r="AK113" s="18" t="s">
        <v>475</v>
      </c>
      <c r="AL113" s="18" t="s">
        <v>159</v>
      </c>
      <c r="AM113" s="18"/>
      <c r="AN113" s="18" t="s">
        <v>81</v>
      </c>
      <c r="AO113" s="18"/>
      <c r="AP113" s="18" t="s">
        <v>81</v>
      </c>
      <c r="AQ113" s="18"/>
      <c r="AR113" s="19">
        <v>0</v>
      </c>
      <c r="AS113" s="18"/>
      <c r="AT113" s="72">
        <v>60</v>
      </c>
      <c r="AU113" s="19">
        <v>170</v>
      </c>
      <c r="AV113" s="19">
        <v>160</v>
      </c>
      <c r="AW113" s="18" t="s">
        <v>78</v>
      </c>
      <c r="AX113" s="18" t="s">
        <v>109</v>
      </c>
      <c r="AY113" s="18"/>
      <c r="AZ113" s="18"/>
      <c r="BA113" s="19">
        <v>0</v>
      </c>
      <c r="BB113" s="20" t="s">
        <v>81</v>
      </c>
      <c r="BC113" s="18" t="s">
        <v>81</v>
      </c>
      <c r="BD113" s="18"/>
      <c r="BE113" s="18" t="s">
        <v>84</v>
      </c>
      <c r="BF113" s="18"/>
      <c r="BG113" s="19">
        <v>5</v>
      </c>
      <c r="BH113" s="21">
        <v>0</v>
      </c>
      <c r="BI113" s="19">
        <v>0.22</v>
      </c>
      <c r="BJ113" s="18"/>
      <c r="BK113" s="19">
        <v>0.15</v>
      </c>
      <c r="BL113" s="18"/>
      <c r="BM113" s="18"/>
      <c r="BN113" s="19">
        <v>14.83</v>
      </c>
      <c r="BO113" s="21">
        <v>0.48</v>
      </c>
      <c r="BP113" s="20"/>
      <c r="BQ113" s="21">
        <v>0.24</v>
      </c>
      <c r="BR113" s="20"/>
      <c r="BS113" s="21">
        <v>0.16</v>
      </c>
      <c r="BT113" s="20"/>
      <c r="BU113" s="20"/>
      <c r="BV113" s="21">
        <v>14.87</v>
      </c>
      <c r="BW113" s="9">
        <f>IF(BA113=1,BN113-(Monitors!$B$17*Data!BZ113),Data!BN113)</f>
        <v>14.83</v>
      </c>
      <c r="BX113" s="32">
        <f>IF($AR113=1,$BW113-(Monitors!$C$17*BZ113),Data!$BW113)</f>
        <v>14.83</v>
      </c>
      <c r="BY113" s="32">
        <f>BX113-(AA113*Monitors!$C$13)</f>
        <v>12.238</v>
      </c>
      <c r="BZ113" s="86">
        <f>(Monitors!$C$13*Data!AA113)+(Monitors!$C$6*TANH(Monitors!$C$7*(Data!V113+Monitors!$C$8)+Monitors!$C$9)+Monitors!$C$10)</f>
        <v>12.268560283290329</v>
      </c>
      <c r="CA113" s="9">
        <f>BN113-(Signage!$C$13*AI113)</f>
        <v>11.82409</v>
      </c>
      <c r="CB113" s="86">
        <f>(Signage!$C$13*Data!AI113)+(Signage!$C$6*TANH(Signage!$C$7*(Data!V113+Signage!$C$8)+Signage!$C$9)+Signage!$C$10)</f>
        <v>14.083405702158661</v>
      </c>
    </row>
    <row r="114" spans="1:80" s="4" customFormat="1" ht="12" customHeight="1">
      <c r="A114" s="82">
        <v>113</v>
      </c>
      <c r="B114" s="15" t="s">
        <v>2096</v>
      </c>
      <c r="C114" s="82" t="s">
        <v>1044</v>
      </c>
      <c r="D114" s="16">
        <v>41419</v>
      </c>
      <c r="E114" s="18" t="s">
        <v>78</v>
      </c>
      <c r="F114" s="15" t="s">
        <v>70</v>
      </c>
      <c r="G114" s="17">
        <v>6</v>
      </c>
      <c r="H114" s="15" t="s">
        <v>72</v>
      </c>
      <c r="I114" s="15" t="s">
        <v>90</v>
      </c>
      <c r="J114" s="18"/>
      <c r="K114" s="18" t="s">
        <v>74</v>
      </c>
      <c r="L114" s="18"/>
      <c r="M114" s="18" t="s">
        <v>78</v>
      </c>
      <c r="N114" s="18" t="s">
        <v>78</v>
      </c>
      <c r="O114" s="18" t="s">
        <v>82</v>
      </c>
      <c r="P114" s="18"/>
      <c r="Q114" s="18" t="s">
        <v>78</v>
      </c>
      <c r="R114" s="19">
        <v>1.6</v>
      </c>
      <c r="S114" s="19">
        <v>100.5</v>
      </c>
      <c r="T114" s="19">
        <v>160.69999999999999</v>
      </c>
      <c r="U114" s="19">
        <v>19</v>
      </c>
      <c r="V114" s="19">
        <v>161.5</v>
      </c>
      <c r="W114" s="19">
        <v>1440</v>
      </c>
      <c r="X114" s="19">
        <v>900</v>
      </c>
      <c r="Y114" s="18" t="s">
        <v>333</v>
      </c>
      <c r="Z114" s="69">
        <v>8027</v>
      </c>
      <c r="AA114" s="19">
        <v>1.296</v>
      </c>
      <c r="AB114" s="21">
        <v>200</v>
      </c>
      <c r="AC114" s="19">
        <v>25.4</v>
      </c>
      <c r="AD114" s="19">
        <v>278.7</v>
      </c>
      <c r="AE114" s="19">
        <v>200</v>
      </c>
      <c r="AF114" s="19">
        <v>253.8</v>
      </c>
      <c r="AG114" s="8">
        <f>AF114/AD114</f>
        <v>0.91065662002152858</v>
      </c>
      <c r="AH114" s="19">
        <v>200.6</v>
      </c>
      <c r="AI114" s="85">
        <f>(AF114*V114)/1000000</f>
        <v>4.0988700000000003E-2</v>
      </c>
      <c r="AJ114" s="18" t="s">
        <v>78</v>
      </c>
      <c r="AK114" s="18" t="s">
        <v>272</v>
      </c>
      <c r="AL114" s="18" t="s">
        <v>79</v>
      </c>
      <c r="AM114" s="18"/>
      <c r="AN114" s="18" t="s">
        <v>81</v>
      </c>
      <c r="AO114" s="18"/>
      <c r="AP114" s="18" t="s">
        <v>81</v>
      </c>
      <c r="AQ114" s="18"/>
      <c r="AR114" s="19">
        <v>0</v>
      </c>
      <c r="AS114" s="18"/>
      <c r="AT114" s="72">
        <v>60</v>
      </c>
      <c r="AU114" s="19">
        <v>91</v>
      </c>
      <c r="AV114" s="19">
        <v>91</v>
      </c>
      <c r="AW114" s="18" t="s">
        <v>78</v>
      </c>
      <c r="AX114" s="18" t="s">
        <v>109</v>
      </c>
      <c r="AY114" s="18"/>
      <c r="AZ114" s="18"/>
      <c r="BA114" s="19">
        <v>0</v>
      </c>
      <c r="BB114" s="20" t="s">
        <v>81</v>
      </c>
      <c r="BC114" s="18" t="s">
        <v>81</v>
      </c>
      <c r="BD114" s="18"/>
      <c r="BE114" s="18" t="s">
        <v>84</v>
      </c>
      <c r="BF114" s="18"/>
      <c r="BG114" s="19">
        <v>2</v>
      </c>
      <c r="BH114" s="21">
        <v>0</v>
      </c>
      <c r="BI114" s="19">
        <v>0.3</v>
      </c>
      <c r="BJ114" s="18"/>
      <c r="BK114" s="19">
        <v>0.23</v>
      </c>
      <c r="BL114" s="18"/>
      <c r="BM114" s="18"/>
      <c r="BN114" s="19">
        <v>12.39</v>
      </c>
      <c r="BO114" s="21">
        <v>0.43</v>
      </c>
      <c r="BP114" s="20"/>
      <c r="BQ114" s="21">
        <v>0.45</v>
      </c>
      <c r="BR114" s="20"/>
      <c r="BS114" s="21">
        <v>0.27</v>
      </c>
      <c r="BT114" s="20"/>
      <c r="BU114" s="20"/>
      <c r="BV114" s="21">
        <v>12.49</v>
      </c>
      <c r="BW114" s="9">
        <f>IF(BA114=1,BN114-(Monitors!$B$17*Data!BZ114),Data!BN114)</f>
        <v>12.39</v>
      </c>
      <c r="BX114" s="32">
        <f>IF($AR114=1,$BW114-(Monitors!$C$17*BZ114),Data!$BW114)</f>
        <v>12.39</v>
      </c>
      <c r="BY114" s="32">
        <f>BX114-(AA114*Monitors!$C$13)</f>
        <v>9.798</v>
      </c>
      <c r="BZ114" s="86">
        <f>(Monitors!$C$13*Data!AA114)+(Monitors!$C$6*TANH(Monitors!$C$7*(Data!V114+Monitors!$C$8)+Monitors!$C$9)+Monitors!$C$10)</f>
        <v>12.244617084559605</v>
      </c>
      <c r="CA114" s="9">
        <f>BN114-(Signage!$C$13*AI114)</f>
        <v>9.3158475000000003</v>
      </c>
      <c r="CB114" s="86">
        <f>(Signage!$C$13*Data!AI114)+(Signage!$C$6*TANH(Signage!$C$7*(Data!V114+Signage!$C$8)+Signage!$C$9)+Signage!$C$10)</f>
        <v>14.110804142007854</v>
      </c>
    </row>
    <row r="115" spans="1:80" s="4" customFormat="1" ht="12" customHeight="1">
      <c r="A115" s="83">
        <v>114</v>
      </c>
      <c r="B115" s="15" t="s">
        <v>2058</v>
      </c>
      <c r="C115" s="83" t="s">
        <v>1045</v>
      </c>
      <c r="D115" s="16">
        <v>41323</v>
      </c>
      <c r="E115" s="18" t="s">
        <v>78</v>
      </c>
      <c r="F115" s="15" t="s">
        <v>70</v>
      </c>
      <c r="G115" s="17">
        <v>6</v>
      </c>
      <c r="H115" s="15" t="s">
        <v>72</v>
      </c>
      <c r="I115" s="15" t="s">
        <v>90</v>
      </c>
      <c r="J115" s="18"/>
      <c r="K115" s="18" t="s">
        <v>74</v>
      </c>
      <c r="L115" s="18"/>
      <c r="M115" s="18" t="s">
        <v>78</v>
      </c>
      <c r="N115" s="18" t="s">
        <v>78</v>
      </c>
      <c r="O115" s="18" t="s">
        <v>82</v>
      </c>
      <c r="P115" s="18"/>
      <c r="Q115" s="18" t="s">
        <v>78</v>
      </c>
      <c r="R115" s="19">
        <v>1.76</v>
      </c>
      <c r="S115" s="19">
        <v>100</v>
      </c>
      <c r="T115" s="19">
        <v>161</v>
      </c>
      <c r="U115" s="19">
        <v>19</v>
      </c>
      <c r="V115" s="19">
        <v>161</v>
      </c>
      <c r="W115" s="19">
        <v>900</v>
      </c>
      <c r="X115" s="19">
        <v>1440</v>
      </c>
      <c r="Y115" s="18" t="s">
        <v>217</v>
      </c>
      <c r="Z115" s="69">
        <v>8027</v>
      </c>
      <c r="AA115" s="19">
        <v>1.296</v>
      </c>
      <c r="AB115" s="21">
        <v>250</v>
      </c>
      <c r="AC115" s="19">
        <v>15.4</v>
      </c>
      <c r="AD115" s="19">
        <v>292.5</v>
      </c>
      <c r="AE115" s="19">
        <v>250</v>
      </c>
      <c r="AF115" s="19">
        <v>257.7</v>
      </c>
      <c r="AG115" s="8">
        <f>AF115/AD115</f>
        <v>0.88102564102564096</v>
      </c>
      <c r="AH115" s="19">
        <v>200.5</v>
      </c>
      <c r="AI115" s="85">
        <f>(AF115*V115)/1000000</f>
        <v>4.1489699999999997E-2</v>
      </c>
      <c r="AJ115" s="18" t="s">
        <v>78</v>
      </c>
      <c r="AK115" s="18" t="s">
        <v>272</v>
      </c>
      <c r="AL115" s="18" t="s">
        <v>79</v>
      </c>
      <c r="AM115" s="18"/>
      <c r="AN115" s="18" t="s">
        <v>81</v>
      </c>
      <c r="AO115" s="18"/>
      <c r="AP115" s="18" t="s">
        <v>81</v>
      </c>
      <c r="AQ115" s="18"/>
      <c r="AR115" s="19">
        <v>0</v>
      </c>
      <c r="AS115" s="18"/>
      <c r="AT115" s="72">
        <v>60</v>
      </c>
      <c r="AU115" s="19">
        <v>170</v>
      </c>
      <c r="AV115" s="19">
        <v>160</v>
      </c>
      <c r="AW115" s="18" t="s">
        <v>78</v>
      </c>
      <c r="AX115" s="18" t="s">
        <v>109</v>
      </c>
      <c r="AY115" s="18"/>
      <c r="AZ115" s="18"/>
      <c r="BA115" s="19">
        <v>0</v>
      </c>
      <c r="BB115" s="20" t="s">
        <v>81</v>
      </c>
      <c r="BC115" s="18" t="s">
        <v>81</v>
      </c>
      <c r="BD115" s="18"/>
      <c r="BE115" s="18" t="s">
        <v>84</v>
      </c>
      <c r="BF115" s="18"/>
      <c r="BG115" s="19">
        <v>1</v>
      </c>
      <c r="BH115" s="21">
        <v>0</v>
      </c>
      <c r="BI115" s="19">
        <v>0.24</v>
      </c>
      <c r="BJ115" s="18"/>
      <c r="BK115" s="19">
        <v>0.14000000000000001</v>
      </c>
      <c r="BL115" s="18"/>
      <c r="BM115" s="18"/>
      <c r="BN115" s="19">
        <v>12.15</v>
      </c>
      <c r="BO115" s="21">
        <v>0.51</v>
      </c>
      <c r="BP115" s="20"/>
      <c r="BQ115" s="21">
        <v>0.3</v>
      </c>
      <c r="BR115" s="20"/>
      <c r="BS115" s="21">
        <v>0.21</v>
      </c>
      <c r="BT115" s="20"/>
      <c r="BU115" s="20"/>
      <c r="BV115" s="21">
        <v>12.01</v>
      </c>
      <c r="BW115" s="9">
        <f>IF(BA115=1,BN115-(Monitors!$B$17*Data!BZ115),Data!BN115)</f>
        <v>12.15</v>
      </c>
      <c r="BX115" s="32">
        <f>IF($AR115=1,$BW115-(Monitors!$C$17*BZ115),Data!$BW115)</f>
        <v>12.15</v>
      </c>
      <c r="BY115" s="32">
        <f>BX115-(AA115*Monitors!$C$13)</f>
        <v>9.5579999999999998</v>
      </c>
      <c r="BZ115" s="86">
        <f>(Monitors!$C$13*Data!AA115)+(Monitors!$C$6*TANH(Monitors!$C$7*(Data!V115+Monitors!$C$8)+Monitors!$C$9)+Monitors!$C$10)</f>
        <v>12.220621446883548</v>
      </c>
      <c r="CA115" s="9">
        <f>BN115-(Signage!$C$13*AI115)</f>
        <v>9.0382725000000015</v>
      </c>
      <c r="CB115" s="86">
        <f>(Signage!$C$13*Data!AI115)+(Signage!$C$6*TANH(Signage!$C$7*(Data!V115+Signage!$C$8)+Signage!$C$9)+Signage!$C$10)</f>
        <v>14.107532573032614</v>
      </c>
    </row>
    <row r="116" spans="1:80" s="4" customFormat="1" ht="12" customHeight="1">
      <c r="A116" s="82">
        <v>115</v>
      </c>
      <c r="B116" s="15" t="s">
        <v>2058</v>
      </c>
      <c r="C116" s="82" t="s">
        <v>1046</v>
      </c>
      <c r="D116" s="16">
        <v>41323</v>
      </c>
      <c r="E116" s="18" t="s">
        <v>78</v>
      </c>
      <c r="F116" s="15" t="s">
        <v>70</v>
      </c>
      <c r="G116" s="17">
        <v>6</v>
      </c>
      <c r="H116" s="15" t="s">
        <v>72</v>
      </c>
      <c r="I116" s="15" t="s">
        <v>90</v>
      </c>
      <c r="J116" s="18"/>
      <c r="K116" s="18" t="s">
        <v>74</v>
      </c>
      <c r="L116" s="18"/>
      <c r="M116" s="18" t="s">
        <v>78</v>
      </c>
      <c r="N116" s="18" t="s">
        <v>78</v>
      </c>
      <c r="O116" s="18" t="s">
        <v>82</v>
      </c>
      <c r="P116" s="18"/>
      <c r="Q116" s="18" t="s">
        <v>78</v>
      </c>
      <c r="R116" s="19">
        <v>1.76</v>
      </c>
      <c r="S116" s="19">
        <v>100</v>
      </c>
      <c r="T116" s="19">
        <v>161</v>
      </c>
      <c r="U116" s="19">
        <v>19</v>
      </c>
      <c r="V116" s="19">
        <v>161</v>
      </c>
      <c r="W116" s="19">
        <v>900</v>
      </c>
      <c r="X116" s="19">
        <v>1440</v>
      </c>
      <c r="Y116" s="18" t="s">
        <v>217</v>
      </c>
      <c r="Z116" s="69">
        <v>8027</v>
      </c>
      <c r="AA116" s="19">
        <v>1.296</v>
      </c>
      <c r="AB116" s="21">
        <v>250</v>
      </c>
      <c r="AC116" s="19">
        <v>15.4</v>
      </c>
      <c r="AD116" s="19">
        <v>292.5</v>
      </c>
      <c r="AE116" s="19">
        <v>250</v>
      </c>
      <c r="AF116" s="19">
        <v>257.7</v>
      </c>
      <c r="AG116" s="8">
        <f>AF116/AD116</f>
        <v>0.88102564102564096</v>
      </c>
      <c r="AH116" s="19">
        <v>200.5</v>
      </c>
      <c r="AI116" s="85">
        <f>(AF116*V116)/1000000</f>
        <v>4.1489699999999997E-2</v>
      </c>
      <c r="AJ116" s="18" t="s">
        <v>78</v>
      </c>
      <c r="AK116" s="18" t="s">
        <v>272</v>
      </c>
      <c r="AL116" s="18" t="s">
        <v>79</v>
      </c>
      <c r="AM116" s="18"/>
      <c r="AN116" s="18" t="s">
        <v>81</v>
      </c>
      <c r="AO116" s="18"/>
      <c r="AP116" s="18" t="s">
        <v>81</v>
      </c>
      <c r="AQ116" s="18"/>
      <c r="AR116" s="19">
        <v>0</v>
      </c>
      <c r="AS116" s="18"/>
      <c r="AT116" s="72">
        <v>60</v>
      </c>
      <c r="AU116" s="19">
        <v>170</v>
      </c>
      <c r="AV116" s="19">
        <v>160</v>
      </c>
      <c r="AW116" s="18" t="s">
        <v>78</v>
      </c>
      <c r="AX116" s="18" t="s">
        <v>109</v>
      </c>
      <c r="AY116" s="18"/>
      <c r="AZ116" s="18"/>
      <c r="BA116" s="19">
        <v>0</v>
      </c>
      <c r="BB116" s="20" t="s">
        <v>81</v>
      </c>
      <c r="BC116" s="18" t="s">
        <v>81</v>
      </c>
      <c r="BD116" s="18"/>
      <c r="BE116" s="18" t="s">
        <v>84</v>
      </c>
      <c r="BF116" s="18"/>
      <c r="BG116" s="19">
        <v>1</v>
      </c>
      <c r="BH116" s="21">
        <v>0</v>
      </c>
      <c r="BI116" s="19">
        <v>0.24</v>
      </c>
      <c r="BJ116" s="18"/>
      <c r="BK116" s="19">
        <v>0.14000000000000001</v>
      </c>
      <c r="BL116" s="18"/>
      <c r="BM116" s="18"/>
      <c r="BN116" s="19">
        <v>12.15</v>
      </c>
      <c r="BO116" s="21">
        <v>0.51</v>
      </c>
      <c r="BP116" s="20"/>
      <c r="BQ116" s="21">
        <v>0.3</v>
      </c>
      <c r="BR116" s="20"/>
      <c r="BS116" s="21">
        <v>0.21</v>
      </c>
      <c r="BT116" s="20"/>
      <c r="BU116" s="20"/>
      <c r="BV116" s="21">
        <v>12.01</v>
      </c>
      <c r="BW116" s="9">
        <f>IF(BA116=1,BN116-(Monitors!$B$17*Data!BZ116),Data!BN116)</f>
        <v>12.15</v>
      </c>
      <c r="BX116" s="32">
        <f>IF($AR116=1,$BW116-(Monitors!$C$17*BZ116),Data!$BW116)</f>
        <v>12.15</v>
      </c>
      <c r="BY116" s="32">
        <f>BX116-(AA116*Monitors!$C$13)</f>
        <v>9.5579999999999998</v>
      </c>
      <c r="BZ116" s="86">
        <f>(Monitors!$C$13*Data!AA116)+(Monitors!$C$6*TANH(Monitors!$C$7*(Data!V116+Monitors!$C$8)+Monitors!$C$9)+Monitors!$C$10)</f>
        <v>12.220621446883548</v>
      </c>
      <c r="CA116" s="9">
        <f>BN116-(Signage!$C$13*AI116)</f>
        <v>9.0382725000000015</v>
      </c>
      <c r="CB116" s="86">
        <f>(Signage!$C$13*Data!AI116)+(Signage!$C$6*TANH(Signage!$C$7*(Data!V116+Signage!$C$8)+Signage!$C$9)+Signage!$C$10)</f>
        <v>14.107532573032614</v>
      </c>
    </row>
    <row r="117" spans="1:80" s="4" customFormat="1" ht="12" customHeight="1">
      <c r="A117" s="83">
        <v>116</v>
      </c>
      <c r="B117" s="15" t="s">
        <v>2079</v>
      </c>
      <c r="C117" s="83" t="s">
        <v>1047</v>
      </c>
      <c r="D117" s="16">
        <v>41167</v>
      </c>
      <c r="E117" s="18" t="s">
        <v>77</v>
      </c>
      <c r="F117" s="15" t="s">
        <v>70</v>
      </c>
      <c r="G117" s="17">
        <v>6</v>
      </c>
      <c r="H117" s="15" t="s">
        <v>72</v>
      </c>
      <c r="I117" s="15" t="s">
        <v>73</v>
      </c>
      <c r="J117" s="18" t="s">
        <v>73</v>
      </c>
      <c r="K117" s="18" t="s">
        <v>74</v>
      </c>
      <c r="L117" s="18" t="s">
        <v>71</v>
      </c>
      <c r="M117" s="18" t="s">
        <v>78</v>
      </c>
      <c r="N117" s="18" t="s">
        <v>78</v>
      </c>
      <c r="O117" s="18" t="s">
        <v>82</v>
      </c>
      <c r="P117" s="18" t="s">
        <v>81</v>
      </c>
      <c r="Q117" s="18" t="s">
        <v>78</v>
      </c>
      <c r="R117" s="19">
        <v>1.6</v>
      </c>
      <c r="S117" s="19">
        <v>10</v>
      </c>
      <c r="T117" s="19">
        <v>16.100000000000001</v>
      </c>
      <c r="U117" s="19">
        <v>19</v>
      </c>
      <c r="V117" s="19">
        <v>161.4</v>
      </c>
      <c r="W117" s="19">
        <v>900</v>
      </c>
      <c r="X117" s="19">
        <v>1440</v>
      </c>
      <c r="Y117" s="18" t="s">
        <v>217</v>
      </c>
      <c r="Z117" s="69">
        <v>8214</v>
      </c>
      <c r="AA117" s="19">
        <v>1.296</v>
      </c>
      <c r="AB117" s="21">
        <v>300</v>
      </c>
      <c r="AC117" s="19">
        <v>17</v>
      </c>
      <c r="AD117" s="19">
        <v>274</v>
      </c>
      <c r="AE117" s="19">
        <v>300</v>
      </c>
      <c r="AF117" s="19">
        <v>259</v>
      </c>
      <c r="AG117" s="8">
        <f>AF117/AD117</f>
        <v>0.94525547445255476</v>
      </c>
      <c r="AH117" s="19">
        <v>200</v>
      </c>
      <c r="AI117" s="85">
        <f>(AF117*V117)/1000000</f>
        <v>4.1802599999999995E-2</v>
      </c>
      <c r="AJ117" s="18" t="s">
        <v>78</v>
      </c>
      <c r="AK117" s="18" t="s">
        <v>476</v>
      </c>
      <c r="AL117" s="18" t="s">
        <v>115</v>
      </c>
      <c r="AM117" s="18" t="s">
        <v>81</v>
      </c>
      <c r="AN117" s="18" t="s">
        <v>121</v>
      </c>
      <c r="AO117" s="18" t="s">
        <v>81</v>
      </c>
      <c r="AP117" s="18" t="s">
        <v>94</v>
      </c>
      <c r="AQ117" s="18" t="s">
        <v>81</v>
      </c>
      <c r="AR117" s="19">
        <v>0</v>
      </c>
      <c r="AS117" s="18"/>
      <c r="AT117" s="72">
        <v>60</v>
      </c>
      <c r="AU117" s="19">
        <v>160</v>
      </c>
      <c r="AV117" s="19">
        <v>160</v>
      </c>
      <c r="AW117" s="18" t="s">
        <v>77</v>
      </c>
      <c r="AX117" s="18" t="s">
        <v>101</v>
      </c>
      <c r="AY117" s="18" t="s">
        <v>71</v>
      </c>
      <c r="AZ117" s="18" t="s">
        <v>71</v>
      </c>
      <c r="BA117" s="19">
        <v>0</v>
      </c>
      <c r="BB117" s="20" t="s">
        <v>121</v>
      </c>
      <c r="BC117" s="18" t="s">
        <v>144</v>
      </c>
      <c r="BD117" s="18" t="s">
        <v>81</v>
      </c>
      <c r="BE117" s="18" t="s">
        <v>84</v>
      </c>
      <c r="BF117" s="18" t="s">
        <v>71</v>
      </c>
      <c r="BG117" s="18"/>
      <c r="BH117" s="21">
        <v>0</v>
      </c>
      <c r="BI117" s="19">
        <v>0.1</v>
      </c>
      <c r="BJ117" s="18"/>
      <c r="BK117" s="19">
        <v>0.1</v>
      </c>
      <c r="BL117" s="18"/>
      <c r="BM117" s="18"/>
      <c r="BN117" s="19">
        <v>14.1</v>
      </c>
      <c r="BO117" s="21">
        <v>0.5</v>
      </c>
      <c r="BP117" s="20"/>
      <c r="BQ117" s="21">
        <v>0.2</v>
      </c>
      <c r="BR117" s="20"/>
      <c r="BS117" s="21">
        <v>0.1</v>
      </c>
      <c r="BT117" s="20"/>
      <c r="BU117" s="20"/>
      <c r="BV117" s="21">
        <v>14.5</v>
      </c>
      <c r="BW117" s="9">
        <f>IF(BA117=1,BN117-(Monitors!$B$17*Data!BZ117),Data!BN117)</f>
        <v>14.1</v>
      </c>
      <c r="BX117" s="32">
        <f>IF($AR117=1,$BW117-(Monitors!$C$17*BZ117),Data!$BW117)</f>
        <v>14.1</v>
      </c>
      <c r="BY117" s="32">
        <f>BX117-(AA117*Monitors!$C$13)</f>
        <v>11.507999999999999</v>
      </c>
      <c r="BZ117" s="86">
        <f>(Monitors!$C$13*Data!AA117)+(Monitors!$C$6*TANH(Monitors!$C$7*(Data!V117+Monitors!$C$8)+Monitors!$C$9)+Monitors!$C$10)</f>
        <v>12.239822151509081</v>
      </c>
      <c r="CA117" s="9">
        <f>BN117-(Signage!$C$13*AI117)</f>
        <v>10.964805</v>
      </c>
      <c r="CB117" s="86">
        <f>(Signage!$C$13*Data!AI117)+(Signage!$C$6*TANH(Signage!$C$7*(Data!V117+Signage!$C$8)+Signage!$C$9)+Signage!$C$10)</f>
        <v>14.163677528272624</v>
      </c>
    </row>
    <row r="118" spans="1:80" s="4" customFormat="1" ht="12" customHeight="1">
      <c r="A118" s="82">
        <v>117</v>
      </c>
      <c r="B118" s="15" t="s">
        <v>2079</v>
      </c>
      <c r="C118" s="82" t="s">
        <v>1048</v>
      </c>
      <c r="D118" s="16">
        <v>41167</v>
      </c>
      <c r="E118" s="18" t="s">
        <v>77</v>
      </c>
      <c r="F118" s="15" t="s">
        <v>70</v>
      </c>
      <c r="G118" s="17">
        <v>6</v>
      </c>
      <c r="H118" s="15" t="s">
        <v>72</v>
      </c>
      <c r="I118" s="15" t="s">
        <v>73</v>
      </c>
      <c r="J118" s="18" t="s">
        <v>73</v>
      </c>
      <c r="K118" s="18" t="s">
        <v>74</v>
      </c>
      <c r="L118" s="18" t="s">
        <v>71</v>
      </c>
      <c r="M118" s="18" t="s">
        <v>78</v>
      </c>
      <c r="N118" s="18" t="s">
        <v>78</v>
      </c>
      <c r="O118" s="18" t="s">
        <v>82</v>
      </c>
      <c r="P118" s="18" t="s">
        <v>81</v>
      </c>
      <c r="Q118" s="18" t="s">
        <v>78</v>
      </c>
      <c r="R118" s="19">
        <v>1.6</v>
      </c>
      <c r="S118" s="19">
        <v>9.8000000000000007</v>
      </c>
      <c r="T118" s="19">
        <v>16.100000000000001</v>
      </c>
      <c r="U118" s="19">
        <v>19</v>
      </c>
      <c r="V118" s="19">
        <v>157.6</v>
      </c>
      <c r="W118" s="19">
        <v>900</v>
      </c>
      <c r="X118" s="19">
        <v>1440</v>
      </c>
      <c r="Y118" s="18" t="s">
        <v>217</v>
      </c>
      <c r="Z118" s="69">
        <v>8214</v>
      </c>
      <c r="AA118" s="19">
        <v>1.296</v>
      </c>
      <c r="AB118" s="21">
        <v>300</v>
      </c>
      <c r="AC118" s="19">
        <v>17</v>
      </c>
      <c r="AD118" s="19">
        <v>274</v>
      </c>
      <c r="AE118" s="19">
        <v>300</v>
      </c>
      <c r="AF118" s="19">
        <v>259</v>
      </c>
      <c r="AG118" s="8">
        <f>AF118/AD118</f>
        <v>0.94525547445255476</v>
      </c>
      <c r="AH118" s="19">
        <v>200</v>
      </c>
      <c r="AI118" s="85">
        <f>(AF118*V118)/1000000</f>
        <v>4.0818400000000005E-2</v>
      </c>
      <c r="AJ118" s="18" t="s">
        <v>78</v>
      </c>
      <c r="AK118" s="18" t="s">
        <v>476</v>
      </c>
      <c r="AL118" s="18" t="s">
        <v>115</v>
      </c>
      <c r="AM118" s="18" t="s">
        <v>81</v>
      </c>
      <c r="AN118" s="18" t="s">
        <v>121</v>
      </c>
      <c r="AO118" s="18" t="s">
        <v>81</v>
      </c>
      <c r="AP118" s="18" t="s">
        <v>94</v>
      </c>
      <c r="AQ118" s="18" t="s">
        <v>81</v>
      </c>
      <c r="AR118" s="19">
        <v>0</v>
      </c>
      <c r="AS118" s="18"/>
      <c r="AT118" s="72">
        <v>60</v>
      </c>
      <c r="AU118" s="19">
        <v>160</v>
      </c>
      <c r="AV118" s="19">
        <v>160</v>
      </c>
      <c r="AW118" s="18" t="s">
        <v>77</v>
      </c>
      <c r="AX118" s="18" t="s">
        <v>101</v>
      </c>
      <c r="AY118" s="18" t="s">
        <v>71</v>
      </c>
      <c r="AZ118" s="18" t="s">
        <v>71</v>
      </c>
      <c r="BA118" s="19">
        <v>0</v>
      </c>
      <c r="BB118" s="20" t="s">
        <v>121</v>
      </c>
      <c r="BC118" s="18" t="s">
        <v>144</v>
      </c>
      <c r="BD118" s="18" t="s">
        <v>81</v>
      </c>
      <c r="BE118" s="18" t="s">
        <v>84</v>
      </c>
      <c r="BF118" s="18" t="s">
        <v>71</v>
      </c>
      <c r="BG118" s="18"/>
      <c r="BH118" s="21">
        <v>0</v>
      </c>
      <c r="BI118" s="19">
        <v>0.2</v>
      </c>
      <c r="BJ118" s="18"/>
      <c r="BK118" s="19">
        <v>0.1</v>
      </c>
      <c r="BL118" s="18"/>
      <c r="BM118" s="18"/>
      <c r="BN118" s="19">
        <v>14.4</v>
      </c>
      <c r="BO118" s="21">
        <v>0.5</v>
      </c>
      <c r="BP118" s="20"/>
      <c r="BQ118" s="21">
        <v>0.2</v>
      </c>
      <c r="BR118" s="20"/>
      <c r="BS118" s="21">
        <v>0.1</v>
      </c>
      <c r="BT118" s="20"/>
      <c r="BU118" s="20"/>
      <c r="BV118" s="21">
        <v>14.6</v>
      </c>
      <c r="BW118" s="9">
        <f>IF(BA118=1,BN118-(Monitors!$B$17*Data!BZ118),Data!BN118)</f>
        <v>14.4</v>
      </c>
      <c r="BX118" s="32">
        <f>IF($AR118=1,$BW118-(Monitors!$C$17*BZ118),Data!$BW118)</f>
        <v>14.4</v>
      </c>
      <c r="BY118" s="32">
        <f>BX118-(AA118*Monitors!$C$13)</f>
        <v>11.808</v>
      </c>
      <c r="BZ118" s="86">
        <f>(Monitors!$C$13*Data!AA118)+(Monitors!$C$6*TANH(Monitors!$C$7*(Data!V118+Monitors!$C$8)+Monitors!$C$9)+Monitors!$C$10)</f>
        <v>12.056062101227475</v>
      </c>
      <c r="CA118" s="9">
        <f>BN118-(Signage!$C$13*AI118)</f>
        <v>11.338620000000001</v>
      </c>
      <c r="CB118" s="86">
        <f>(Signage!$C$13*Data!AI118)+(Signage!$C$6*TANH(Signage!$C$7*(Data!V118+Signage!$C$8)+Signage!$C$9)+Signage!$C$10)</f>
        <v>13.779363441462344</v>
      </c>
    </row>
    <row r="119" spans="1:80" s="4" customFormat="1" ht="12" customHeight="1">
      <c r="A119" s="83">
        <v>118</v>
      </c>
      <c r="B119" s="15" t="s">
        <v>2056</v>
      </c>
      <c r="C119" s="83" t="s">
        <v>1049</v>
      </c>
      <c r="D119" s="16">
        <v>41312</v>
      </c>
      <c r="E119" s="18" t="s">
        <v>78</v>
      </c>
      <c r="F119" s="15" t="s">
        <v>70</v>
      </c>
      <c r="G119" s="17">
        <v>6</v>
      </c>
      <c r="H119" s="15" t="s">
        <v>72</v>
      </c>
      <c r="I119" s="15" t="s">
        <v>90</v>
      </c>
      <c r="J119" s="18"/>
      <c r="K119" s="18" t="s">
        <v>74</v>
      </c>
      <c r="L119" s="18"/>
      <c r="M119" s="18" t="s">
        <v>78</v>
      </c>
      <c r="N119" s="18" t="s">
        <v>78</v>
      </c>
      <c r="O119" s="18" t="s">
        <v>82</v>
      </c>
      <c r="P119" s="18"/>
      <c r="Q119" s="18" t="s">
        <v>78</v>
      </c>
      <c r="R119" s="19">
        <v>1.78</v>
      </c>
      <c r="S119" s="19">
        <v>100</v>
      </c>
      <c r="T119" s="19">
        <v>161</v>
      </c>
      <c r="U119" s="19">
        <v>19</v>
      </c>
      <c r="V119" s="19">
        <v>161</v>
      </c>
      <c r="W119" s="19">
        <v>900</v>
      </c>
      <c r="X119" s="19">
        <v>1440</v>
      </c>
      <c r="Y119" s="18" t="s">
        <v>217</v>
      </c>
      <c r="Z119" s="69">
        <v>8027</v>
      </c>
      <c r="AA119" s="19">
        <v>1.296</v>
      </c>
      <c r="AB119" s="21">
        <v>250</v>
      </c>
      <c r="AC119" s="19">
        <v>15.4</v>
      </c>
      <c r="AD119" s="19">
        <v>282.3</v>
      </c>
      <c r="AE119" s="19">
        <v>250</v>
      </c>
      <c r="AF119" s="19">
        <v>281.5</v>
      </c>
      <c r="AG119" s="8">
        <f>AF119/AD119</f>
        <v>0.99716613531703857</v>
      </c>
      <c r="AH119" s="19">
        <v>200.9</v>
      </c>
      <c r="AI119" s="85">
        <f>(AF119*V119)/1000000</f>
        <v>4.5321500000000001E-2</v>
      </c>
      <c r="AJ119" s="18" t="s">
        <v>78</v>
      </c>
      <c r="AK119" s="18" t="s">
        <v>272</v>
      </c>
      <c r="AL119" s="18" t="s">
        <v>115</v>
      </c>
      <c r="AM119" s="18"/>
      <c r="AN119" s="18" t="s">
        <v>81</v>
      </c>
      <c r="AO119" s="18"/>
      <c r="AP119" s="18" t="s">
        <v>81</v>
      </c>
      <c r="AQ119" s="18"/>
      <c r="AR119" s="19">
        <v>0</v>
      </c>
      <c r="AS119" s="18"/>
      <c r="AT119" s="72">
        <v>60</v>
      </c>
      <c r="AU119" s="19">
        <v>170</v>
      </c>
      <c r="AV119" s="19">
        <v>160</v>
      </c>
      <c r="AW119" s="18" t="s">
        <v>78</v>
      </c>
      <c r="AX119" s="18" t="s">
        <v>109</v>
      </c>
      <c r="AY119" s="18"/>
      <c r="AZ119" s="18"/>
      <c r="BA119" s="19">
        <v>0</v>
      </c>
      <c r="BB119" s="20" t="s">
        <v>81</v>
      </c>
      <c r="BC119" s="18" t="s">
        <v>81</v>
      </c>
      <c r="BD119" s="18"/>
      <c r="BE119" s="18" t="s">
        <v>84</v>
      </c>
      <c r="BF119" s="18"/>
      <c r="BG119" s="19">
        <v>0</v>
      </c>
      <c r="BH119" s="21">
        <v>0</v>
      </c>
      <c r="BI119" s="19">
        <v>0.32</v>
      </c>
      <c r="BJ119" s="18"/>
      <c r="BK119" s="19">
        <v>0.12</v>
      </c>
      <c r="BL119" s="18"/>
      <c r="BM119" s="18"/>
      <c r="BN119" s="19">
        <v>11.8</v>
      </c>
      <c r="BO119" s="21">
        <v>0.53</v>
      </c>
      <c r="BP119" s="20"/>
      <c r="BQ119" s="21">
        <v>0.34</v>
      </c>
      <c r="BR119" s="20"/>
      <c r="BS119" s="21">
        <v>0.15</v>
      </c>
      <c r="BT119" s="20"/>
      <c r="BU119" s="20"/>
      <c r="BV119" s="21">
        <v>11.66</v>
      </c>
      <c r="BW119" s="9">
        <f>IF(BA119=1,BN119-(Monitors!$B$17*Data!BZ119),Data!BN119)</f>
        <v>11.8</v>
      </c>
      <c r="BX119" s="32">
        <f>IF($AR119=1,$BW119-(Monitors!$C$17*BZ119),Data!$BW119)</f>
        <v>11.8</v>
      </c>
      <c r="BY119" s="32">
        <f>BX119-(AA119*Monitors!$C$13)</f>
        <v>9.2080000000000002</v>
      </c>
      <c r="BZ119" s="86">
        <f>(Monitors!$C$13*Data!AA119)+(Monitors!$C$6*TANH(Monitors!$C$7*(Data!V119+Monitors!$C$8)+Monitors!$C$9)+Monitors!$C$10)</f>
        <v>12.220621446883548</v>
      </c>
      <c r="CA119" s="9">
        <f>BN119-(Signage!$C$13*AI119)</f>
        <v>8.4008874999999996</v>
      </c>
      <c r="CB119" s="86">
        <f>(Signage!$C$13*Data!AI119)+(Signage!$C$6*TANH(Signage!$C$7*(Data!V119+Signage!$C$8)+Signage!$C$9)+Signage!$C$10)</f>
        <v>14.394917573032615</v>
      </c>
    </row>
    <row r="120" spans="1:80" s="4" customFormat="1" ht="12" customHeight="1">
      <c r="A120" s="82">
        <v>119</v>
      </c>
      <c r="B120" s="15" t="s">
        <v>2064</v>
      </c>
      <c r="C120" s="82" t="s">
        <v>1050</v>
      </c>
      <c r="D120" s="16">
        <v>41294</v>
      </c>
      <c r="E120" s="18" t="s">
        <v>77</v>
      </c>
      <c r="F120" s="15" t="s">
        <v>70</v>
      </c>
      <c r="G120" s="17">
        <v>6</v>
      </c>
      <c r="H120" s="15" t="s">
        <v>72</v>
      </c>
      <c r="I120" s="15" t="s">
        <v>73</v>
      </c>
      <c r="J120" s="18" t="s">
        <v>73</v>
      </c>
      <c r="K120" s="18" t="s">
        <v>74</v>
      </c>
      <c r="L120" s="18" t="s">
        <v>71</v>
      </c>
      <c r="M120" s="18" t="s">
        <v>78</v>
      </c>
      <c r="N120" s="18" t="s">
        <v>78</v>
      </c>
      <c r="O120" s="18" t="s">
        <v>82</v>
      </c>
      <c r="P120" s="18" t="s">
        <v>71</v>
      </c>
      <c r="Q120" s="18" t="s">
        <v>78</v>
      </c>
      <c r="R120" s="19">
        <v>1.6</v>
      </c>
      <c r="S120" s="19">
        <v>10.1</v>
      </c>
      <c r="T120" s="19">
        <v>16.100000000000001</v>
      </c>
      <c r="U120" s="19">
        <v>19</v>
      </c>
      <c r="V120" s="19">
        <v>162.61000000000001</v>
      </c>
      <c r="W120" s="19">
        <v>900</v>
      </c>
      <c r="X120" s="19">
        <v>1440</v>
      </c>
      <c r="Y120" s="18" t="s">
        <v>217</v>
      </c>
      <c r="Z120" s="69">
        <v>7970</v>
      </c>
      <c r="AA120" s="19">
        <v>1.296</v>
      </c>
      <c r="AB120" s="21">
        <v>250</v>
      </c>
      <c r="AC120" s="19">
        <v>0.1</v>
      </c>
      <c r="AD120" s="19">
        <v>380</v>
      </c>
      <c r="AE120" s="19">
        <v>250</v>
      </c>
      <c r="AF120" s="19">
        <v>190</v>
      </c>
      <c r="AG120" s="8">
        <f>AF120/AD120</f>
        <v>0.5</v>
      </c>
      <c r="AH120" s="19">
        <v>200</v>
      </c>
      <c r="AI120" s="85">
        <f>(AF120*V120)/1000000</f>
        <v>3.08959E-2</v>
      </c>
      <c r="AJ120" s="18" t="s">
        <v>78</v>
      </c>
      <c r="AK120" s="18" t="s">
        <v>473</v>
      </c>
      <c r="AL120" s="18" t="s">
        <v>115</v>
      </c>
      <c r="AM120" s="18" t="s">
        <v>71</v>
      </c>
      <c r="AN120" s="18" t="s">
        <v>81</v>
      </c>
      <c r="AO120" s="18" t="s">
        <v>71</v>
      </c>
      <c r="AP120" s="18" t="s">
        <v>81</v>
      </c>
      <c r="AQ120" s="18" t="s">
        <v>71</v>
      </c>
      <c r="AR120" s="19">
        <v>0</v>
      </c>
      <c r="AS120" s="18"/>
      <c r="AT120" s="72">
        <v>60</v>
      </c>
      <c r="AU120" s="19">
        <v>170</v>
      </c>
      <c r="AV120" s="19">
        <v>160</v>
      </c>
      <c r="AW120" s="18" t="s">
        <v>77</v>
      </c>
      <c r="AX120" s="18" t="s">
        <v>98</v>
      </c>
      <c r="AY120" s="18" t="s">
        <v>71</v>
      </c>
      <c r="AZ120" s="18" t="s">
        <v>71</v>
      </c>
      <c r="BA120" s="19">
        <v>0</v>
      </c>
      <c r="BB120" s="20" t="s">
        <v>81</v>
      </c>
      <c r="BC120" s="18" t="s">
        <v>81</v>
      </c>
      <c r="BD120" s="18" t="s">
        <v>71</v>
      </c>
      <c r="BE120" s="18" t="s">
        <v>84</v>
      </c>
      <c r="BF120" s="18" t="s">
        <v>71</v>
      </c>
      <c r="BG120" s="18"/>
      <c r="BH120" s="21">
        <v>0</v>
      </c>
      <c r="BI120" s="19">
        <v>0.26</v>
      </c>
      <c r="BJ120" s="18"/>
      <c r="BK120" s="19">
        <v>0.23</v>
      </c>
      <c r="BL120" s="18"/>
      <c r="BM120" s="18"/>
      <c r="BN120" s="19">
        <v>13.02</v>
      </c>
      <c r="BO120" s="21">
        <v>0.5</v>
      </c>
      <c r="BP120" s="20"/>
      <c r="BQ120" s="21">
        <v>0.26</v>
      </c>
      <c r="BR120" s="20"/>
      <c r="BS120" s="21">
        <v>0.22</v>
      </c>
      <c r="BT120" s="20"/>
      <c r="BU120" s="20"/>
      <c r="BV120" s="21">
        <v>13.12</v>
      </c>
      <c r="BW120" s="9">
        <f>IF(BA120=1,BN120-(Monitors!$B$17*Data!BZ120),Data!BN120)</f>
        <v>13.02</v>
      </c>
      <c r="BX120" s="32">
        <f>IF($AR120=1,$BW120-(Monitors!$C$17*BZ120),Data!$BW120)</f>
        <v>13.02</v>
      </c>
      <c r="BY120" s="32">
        <f>BX120-(AA120*Monitors!$C$13)</f>
        <v>10.427999999999999</v>
      </c>
      <c r="BZ120" s="86">
        <f>(Monitors!$C$13*Data!AA120)+(Monitors!$C$6*TANH(Monitors!$C$7*(Data!V120+Monitors!$C$8)+Monitors!$C$9)+Monitors!$C$10)</f>
        <v>12.29769994507568</v>
      </c>
      <c r="CA120" s="9">
        <f>BN120-(Signage!$C$13*AI120)</f>
        <v>10.702807499999999</v>
      </c>
      <c r="CB120" s="86">
        <f>(Signage!$C$13*Data!AI120)+(Signage!$C$6*TANH(Signage!$C$7*(Data!V120+Signage!$C$8)+Signage!$C$9)+Signage!$C$10)</f>
        <v>13.444514528748119</v>
      </c>
    </row>
    <row r="121" spans="1:80" s="4" customFormat="1" ht="12" customHeight="1">
      <c r="A121" s="83">
        <v>120</v>
      </c>
      <c r="B121" s="15" t="s">
        <v>2079</v>
      </c>
      <c r="C121" s="83" t="s">
        <v>1051</v>
      </c>
      <c r="D121" s="16">
        <v>41419</v>
      </c>
      <c r="E121" s="18" t="s">
        <v>77</v>
      </c>
      <c r="F121" s="15"/>
      <c r="G121" s="17">
        <v>6</v>
      </c>
      <c r="H121" s="15" t="s">
        <v>72</v>
      </c>
      <c r="I121" s="15" t="s">
        <v>90</v>
      </c>
      <c r="J121" s="18" t="s">
        <v>71</v>
      </c>
      <c r="K121" s="18" t="s">
        <v>74</v>
      </c>
      <c r="L121" s="18" t="s">
        <v>71</v>
      </c>
      <c r="M121" s="18" t="s">
        <v>78</v>
      </c>
      <c r="N121" s="18" t="s">
        <v>78</v>
      </c>
      <c r="O121" s="18" t="s">
        <v>82</v>
      </c>
      <c r="P121" s="18" t="s">
        <v>71</v>
      </c>
      <c r="Q121" s="18" t="s">
        <v>78</v>
      </c>
      <c r="R121" s="19">
        <v>1.6</v>
      </c>
      <c r="S121" s="19">
        <v>10.1</v>
      </c>
      <c r="T121" s="19">
        <v>16.100000000000001</v>
      </c>
      <c r="U121" s="19">
        <v>19</v>
      </c>
      <c r="V121" s="19">
        <v>161.5</v>
      </c>
      <c r="W121" s="19">
        <v>900</v>
      </c>
      <c r="X121" s="19">
        <v>1440</v>
      </c>
      <c r="Y121" s="18" t="s">
        <v>217</v>
      </c>
      <c r="Z121" s="69">
        <v>8025</v>
      </c>
      <c r="AA121" s="19">
        <v>1.296</v>
      </c>
      <c r="AB121" s="21">
        <v>200</v>
      </c>
      <c r="AC121" s="19">
        <v>63</v>
      </c>
      <c r="AD121" s="19">
        <v>311</v>
      </c>
      <c r="AE121" s="19">
        <v>200</v>
      </c>
      <c r="AF121" s="19">
        <v>284</v>
      </c>
      <c r="AG121" s="8">
        <f>AF121/AD121</f>
        <v>0.91318327974276525</v>
      </c>
      <c r="AH121" s="19">
        <v>200</v>
      </c>
      <c r="AI121" s="85">
        <f>(AF121*V121)/1000000</f>
        <v>4.5865999999999997E-2</v>
      </c>
      <c r="AJ121" s="18" t="s">
        <v>78</v>
      </c>
      <c r="AK121" s="18" t="s">
        <v>272</v>
      </c>
      <c r="AL121" s="18" t="s">
        <v>127</v>
      </c>
      <c r="AM121" s="18" t="s">
        <v>71</v>
      </c>
      <c r="AN121" s="18" t="s">
        <v>81</v>
      </c>
      <c r="AO121" s="18" t="s">
        <v>71</v>
      </c>
      <c r="AP121" s="18" t="s">
        <v>94</v>
      </c>
      <c r="AQ121" s="18" t="s">
        <v>71</v>
      </c>
      <c r="AR121" s="19">
        <v>0</v>
      </c>
      <c r="AS121" s="18"/>
      <c r="AT121" s="72">
        <v>60</v>
      </c>
      <c r="AU121" s="19">
        <v>90</v>
      </c>
      <c r="AV121" s="19">
        <v>65</v>
      </c>
      <c r="AW121" s="18" t="s">
        <v>77</v>
      </c>
      <c r="AX121" s="18" t="s">
        <v>480</v>
      </c>
      <c r="AY121" s="18" t="s">
        <v>71</v>
      </c>
      <c r="AZ121" s="18" t="s">
        <v>71</v>
      </c>
      <c r="BA121" s="19">
        <v>0</v>
      </c>
      <c r="BB121" s="20" t="s">
        <v>81</v>
      </c>
      <c r="BC121" s="18" t="s">
        <v>81</v>
      </c>
      <c r="BD121" s="18" t="s">
        <v>71</v>
      </c>
      <c r="BE121" s="18" t="s">
        <v>84</v>
      </c>
      <c r="BF121" s="18" t="s">
        <v>71</v>
      </c>
      <c r="BG121" s="18"/>
      <c r="BH121" s="21">
        <v>0</v>
      </c>
      <c r="BI121" s="19">
        <v>0.16</v>
      </c>
      <c r="BJ121" s="18"/>
      <c r="BK121" s="19">
        <v>0.12</v>
      </c>
      <c r="BL121" s="18"/>
      <c r="BM121" s="18"/>
      <c r="BN121" s="19">
        <v>14.47</v>
      </c>
      <c r="BO121" s="21">
        <v>0.5</v>
      </c>
      <c r="BP121" s="20"/>
      <c r="BQ121" s="21">
        <v>0.21</v>
      </c>
      <c r="BR121" s="20"/>
      <c r="BS121" s="21">
        <v>0.16</v>
      </c>
      <c r="BT121" s="20"/>
      <c r="BU121" s="20"/>
      <c r="BV121" s="21">
        <v>14.52</v>
      </c>
      <c r="BW121" s="9">
        <f>IF(BA121=1,BN121-(Monitors!$B$17*Data!BZ121),Data!BN121)</f>
        <v>14.47</v>
      </c>
      <c r="BX121" s="32">
        <f>IF($AR121=1,$BW121-(Monitors!$C$17*BZ121),Data!$BW121)</f>
        <v>14.47</v>
      </c>
      <c r="BY121" s="32">
        <f>BX121-(AA121*Monitors!$C$13)</f>
        <v>11.878</v>
      </c>
      <c r="BZ121" s="86">
        <f>(Monitors!$C$13*Data!AA121)+(Monitors!$C$6*TANH(Monitors!$C$7*(Data!V121+Monitors!$C$8)+Monitors!$C$9)+Monitors!$C$10)</f>
        <v>12.244617084559605</v>
      </c>
      <c r="CA121" s="9">
        <f>BN121-(Signage!$C$13*AI121)</f>
        <v>11.030050000000001</v>
      </c>
      <c r="CB121" s="86">
        <f>(Signage!$C$13*Data!AI121)+(Signage!$C$6*TANH(Signage!$C$7*(Data!V121+Signage!$C$8)+Signage!$C$9)+Signage!$C$10)</f>
        <v>14.476601642007854</v>
      </c>
    </row>
    <row r="122" spans="1:80" s="4" customFormat="1" ht="12" customHeight="1">
      <c r="A122" s="82">
        <v>121</v>
      </c>
      <c r="B122" s="15" t="s">
        <v>2079</v>
      </c>
      <c r="C122" s="82" t="s">
        <v>1052</v>
      </c>
      <c r="D122" s="16">
        <v>41419</v>
      </c>
      <c r="E122" s="18" t="s">
        <v>77</v>
      </c>
      <c r="F122" s="15"/>
      <c r="G122" s="17">
        <v>6</v>
      </c>
      <c r="H122" s="15" t="s">
        <v>72</v>
      </c>
      <c r="I122" s="15" t="s">
        <v>90</v>
      </c>
      <c r="J122" s="18" t="s">
        <v>71</v>
      </c>
      <c r="K122" s="18" t="s">
        <v>74</v>
      </c>
      <c r="L122" s="18" t="s">
        <v>71</v>
      </c>
      <c r="M122" s="18" t="s">
        <v>78</v>
      </c>
      <c r="N122" s="18" t="s">
        <v>78</v>
      </c>
      <c r="O122" s="18" t="s">
        <v>82</v>
      </c>
      <c r="P122" s="18" t="s">
        <v>71</v>
      </c>
      <c r="Q122" s="18" t="s">
        <v>78</v>
      </c>
      <c r="R122" s="19">
        <v>1.6</v>
      </c>
      <c r="S122" s="19">
        <v>10.1</v>
      </c>
      <c r="T122" s="19">
        <v>16.100000000000001</v>
      </c>
      <c r="U122" s="19">
        <v>19</v>
      </c>
      <c r="V122" s="19">
        <v>161.5</v>
      </c>
      <c r="W122" s="19">
        <v>900</v>
      </c>
      <c r="X122" s="19">
        <v>1440</v>
      </c>
      <c r="Y122" s="18" t="s">
        <v>217</v>
      </c>
      <c r="Z122" s="69">
        <v>8025</v>
      </c>
      <c r="AA122" s="19">
        <v>1.296</v>
      </c>
      <c r="AB122" s="21">
        <v>200</v>
      </c>
      <c r="AC122" s="19">
        <v>61.2</v>
      </c>
      <c r="AD122" s="19">
        <v>308</v>
      </c>
      <c r="AE122" s="19">
        <v>200</v>
      </c>
      <c r="AF122" s="19">
        <v>298</v>
      </c>
      <c r="AG122" s="8">
        <f>AF122/AD122</f>
        <v>0.96753246753246758</v>
      </c>
      <c r="AH122" s="19">
        <v>200</v>
      </c>
      <c r="AI122" s="85">
        <f>(AF122*V122)/1000000</f>
        <v>4.8127000000000003E-2</v>
      </c>
      <c r="AJ122" s="18" t="s">
        <v>78</v>
      </c>
      <c r="AK122" s="18" t="s">
        <v>272</v>
      </c>
      <c r="AL122" s="18" t="s">
        <v>127</v>
      </c>
      <c r="AM122" s="18" t="s">
        <v>71</v>
      </c>
      <c r="AN122" s="18" t="s">
        <v>81</v>
      </c>
      <c r="AO122" s="18" t="s">
        <v>71</v>
      </c>
      <c r="AP122" s="18" t="s">
        <v>94</v>
      </c>
      <c r="AQ122" s="18" t="s">
        <v>71</v>
      </c>
      <c r="AR122" s="19">
        <v>0</v>
      </c>
      <c r="AS122" s="18"/>
      <c r="AT122" s="72">
        <v>60</v>
      </c>
      <c r="AU122" s="19">
        <v>90</v>
      </c>
      <c r="AV122" s="19">
        <v>65</v>
      </c>
      <c r="AW122" s="18" t="s">
        <v>77</v>
      </c>
      <c r="AX122" s="18" t="s">
        <v>480</v>
      </c>
      <c r="AY122" s="18" t="s">
        <v>71</v>
      </c>
      <c r="AZ122" s="18" t="s">
        <v>71</v>
      </c>
      <c r="BA122" s="19">
        <v>0</v>
      </c>
      <c r="BB122" s="20" t="s">
        <v>81</v>
      </c>
      <c r="BC122" s="18" t="s">
        <v>81</v>
      </c>
      <c r="BD122" s="18" t="s">
        <v>71</v>
      </c>
      <c r="BE122" s="18" t="s">
        <v>84</v>
      </c>
      <c r="BF122" s="18" t="s">
        <v>71</v>
      </c>
      <c r="BG122" s="18"/>
      <c r="BH122" s="21">
        <v>0</v>
      </c>
      <c r="BI122" s="19">
        <v>0.21</v>
      </c>
      <c r="BJ122" s="18"/>
      <c r="BK122" s="19">
        <v>0.19</v>
      </c>
      <c r="BL122" s="18"/>
      <c r="BM122" s="18"/>
      <c r="BN122" s="19">
        <v>14.3</v>
      </c>
      <c r="BO122" s="21">
        <v>0.65</v>
      </c>
      <c r="BP122" s="20"/>
      <c r="BQ122" s="21">
        <v>0.21</v>
      </c>
      <c r="BR122" s="20"/>
      <c r="BS122" s="21">
        <v>0.19</v>
      </c>
      <c r="BT122" s="20"/>
      <c r="BU122" s="20"/>
      <c r="BV122" s="21">
        <v>14.5</v>
      </c>
      <c r="BW122" s="9">
        <f>IF(BA122=1,BN122-(Monitors!$B$17*Data!BZ122),Data!BN122)</f>
        <v>14.3</v>
      </c>
      <c r="BX122" s="32">
        <f>IF($AR122=1,$BW122-(Monitors!$C$17*BZ122),Data!$BW122)</f>
        <v>14.3</v>
      </c>
      <c r="BY122" s="32">
        <f>BX122-(AA122*Monitors!$C$13)</f>
        <v>11.708</v>
      </c>
      <c r="BZ122" s="86">
        <f>(Monitors!$C$13*Data!AA122)+(Monitors!$C$6*TANH(Monitors!$C$7*(Data!V122+Monitors!$C$8)+Monitors!$C$9)+Monitors!$C$10)</f>
        <v>12.244617084559605</v>
      </c>
      <c r="CA122" s="9">
        <f>BN122-(Signage!$C$13*AI122)</f>
        <v>10.690475000000001</v>
      </c>
      <c r="CB122" s="86">
        <f>(Signage!$C$13*Data!AI122)+(Signage!$C$6*TANH(Signage!$C$7*(Data!V122+Signage!$C$8)+Signage!$C$9)+Signage!$C$10)</f>
        <v>14.646176642007854</v>
      </c>
    </row>
    <row r="123" spans="1:80" s="4" customFormat="1" ht="12" customHeight="1">
      <c r="A123" s="83">
        <v>122</v>
      </c>
      <c r="B123" s="15" t="s">
        <v>2085</v>
      </c>
      <c r="C123" s="83" t="s">
        <v>1053</v>
      </c>
      <c r="D123" s="16">
        <v>41548</v>
      </c>
      <c r="E123" s="18" t="s">
        <v>78</v>
      </c>
      <c r="F123" s="15" t="s">
        <v>100</v>
      </c>
      <c r="G123" s="17">
        <v>6</v>
      </c>
      <c r="H123" s="15" t="s">
        <v>72</v>
      </c>
      <c r="I123" s="15" t="s">
        <v>90</v>
      </c>
      <c r="J123" s="18"/>
      <c r="K123" s="18" t="s">
        <v>74</v>
      </c>
      <c r="L123" s="18"/>
      <c r="M123" s="18" t="s">
        <v>78</v>
      </c>
      <c r="N123" s="18" t="s">
        <v>78</v>
      </c>
      <c r="O123" s="18" t="s">
        <v>82</v>
      </c>
      <c r="P123" s="18"/>
      <c r="Q123" s="18" t="s">
        <v>77</v>
      </c>
      <c r="R123" s="19">
        <v>1.33</v>
      </c>
      <c r="S123" s="19">
        <v>10.3</v>
      </c>
      <c r="T123" s="19">
        <v>16.2</v>
      </c>
      <c r="U123" s="19">
        <v>18.5</v>
      </c>
      <c r="V123" s="19">
        <v>165.8</v>
      </c>
      <c r="W123" s="19">
        <v>768</v>
      </c>
      <c r="X123" s="19">
        <v>1366</v>
      </c>
      <c r="Y123" s="18" t="s">
        <v>86</v>
      </c>
      <c r="Z123" s="69">
        <v>7817</v>
      </c>
      <c r="AA123" s="19">
        <v>1.3</v>
      </c>
      <c r="AB123" s="21">
        <v>300</v>
      </c>
      <c r="AC123" s="19">
        <v>128.19999999999999</v>
      </c>
      <c r="AD123" s="19">
        <v>203.4</v>
      </c>
      <c r="AE123" s="19">
        <v>300</v>
      </c>
      <c r="AF123" s="19">
        <v>128.19999999999999</v>
      </c>
      <c r="AG123" s="8">
        <f>AF123/AD123</f>
        <v>0.63028515240904615</v>
      </c>
      <c r="AH123" s="19">
        <v>200</v>
      </c>
      <c r="AI123" s="85">
        <f>(AF123*V123)/1000000</f>
        <v>2.125556E-2</v>
      </c>
      <c r="AJ123" s="18" t="s">
        <v>78</v>
      </c>
      <c r="AK123" s="18" t="s">
        <v>220</v>
      </c>
      <c r="AL123" s="18" t="s">
        <v>115</v>
      </c>
      <c r="AM123" s="18"/>
      <c r="AN123" s="18" t="s">
        <v>219</v>
      </c>
      <c r="AO123" s="18"/>
      <c r="AP123" s="18" t="s">
        <v>81</v>
      </c>
      <c r="AQ123" s="18"/>
      <c r="AR123" s="19">
        <v>0</v>
      </c>
      <c r="AS123" s="18"/>
      <c r="AT123" s="72">
        <v>60</v>
      </c>
      <c r="AU123" s="19">
        <v>160</v>
      </c>
      <c r="AV123" s="19">
        <v>150</v>
      </c>
      <c r="AW123" s="18" t="s">
        <v>77</v>
      </c>
      <c r="AX123" s="18" t="s">
        <v>123</v>
      </c>
      <c r="AY123" s="18"/>
      <c r="AZ123" s="18"/>
      <c r="BA123" s="19">
        <v>0</v>
      </c>
      <c r="BB123" s="20" t="s">
        <v>219</v>
      </c>
      <c r="BC123" s="18" t="s">
        <v>81</v>
      </c>
      <c r="BD123" s="18"/>
      <c r="BE123" s="18" t="s">
        <v>84</v>
      </c>
      <c r="BF123" s="18"/>
      <c r="BG123" s="18"/>
      <c r="BH123" s="21">
        <v>0</v>
      </c>
      <c r="BI123" s="19">
        <v>0.4</v>
      </c>
      <c r="BJ123" s="18"/>
      <c r="BK123" s="18"/>
      <c r="BL123" s="18"/>
      <c r="BM123" s="18"/>
      <c r="BN123" s="19">
        <v>11.4</v>
      </c>
      <c r="BO123" s="21">
        <v>0.4</v>
      </c>
      <c r="BP123" s="20"/>
      <c r="BQ123" s="20"/>
      <c r="BR123" s="20"/>
      <c r="BS123" s="20"/>
      <c r="BT123" s="20"/>
      <c r="BU123" s="20"/>
      <c r="BV123" s="20"/>
      <c r="BW123" s="9">
        <f>IF(BA123=1,BN123-(Monitors!$B$17*Data!BZ123),Data!BN123)</f>
        <v>11.4</v>
      </c>
      <c r="BX123" s="32">
        <f>IF($AR123=1,$BW123-(Monitors!$C$17*BZ123),Data!$BW123)</f>
        <v>11.4</v>
      </c>
      <c r="BY123" s="32">
        <f>BX123-(AA123*Monitors!$C$13)</f>
        <v>8.8000000000000007</v>
      </c>
      <c r="BZ123" s="86">
        <f>(Monitors!$C$13*Data!AA123)+(Monitors!$C$6*TANH(Monitors!$C$7*(Data!V123+Monitors!$C$8)+Monitors!$C$9)+Monitors!$C$10)</f>
        <v>12.456813038464142</v>
      </c>
      <c r="CA123" s="9">
        <f>BN123-(Signage!$C$13*AI123)</f>
        <v>9.8058329999999998</v>
      </c>
      <c r="CB123" s="86">
        <f>(Signage!$C$13*Data!AI123)+(Signage!$C$6*TANH(Signage!$C$7*(Data!V123+Signage!$C$8)+Signage!$C$9)+Signage!$C$10)</f>
        <v>12.981993460512163</v>
      </c>
    </row>
    <row r="124" spans="1:80" s="4" customFormat="1" ht="12" customHeight="1">
      <c r="A124" s="82">
        <v>123</v>
      </c>
      <c r="B124" s="15" t="s">
        <v>2064</v>
      </c>
      <c r="C124" s="82" t="s">
        <v>1054</v>
      </c>
      <c r="D124" s="16">
        <v>40998</v>
      </c>
      <c r="E124" s="18" t="s">
        <v>78</v>
      </c>
      <c r="F124" s="15" t="s">
        <v>158</v>
      </c>
      <c r="G124" s="17">
        <v>6</v>
      </c>
      <c r="H124" s="15" t="s">
        <v>72</v>
      </c>
      <c r="I124" s="15" t="s">
        <v>90</v>
      </c>
      <c r="J124" s="18"/>
      <c r="K124" s="18" t="s">
        <v>74</v>
      </c>
      <c r="L124" s="18"/>
      <c r="M124" s="18" t="s">
        <v>78</v>
      </c>
      <c r="N124" s="18" t="s">
        <v>78</v>
      </c>
      <c r="O124" s="18" t="s">
        <v>82</v>
      </c>
      <c r="P124" s="18"/>
      <c r="Q124" s="18" t="s">
        <v>78</v>
      </c>
      <c r="R124" s="19">
        <v>1.6</v>
      </c>
      <c r="S124" s="19">
        <v>10.1</v>
      </c>
      <c r="T124" s="19">
        <v>16.100000000000001</v>
      </c>
      <c r="U124" s="19">
        <v>19</v>
      </c>
      <c r="V124" s="19">
        <v>161.5</v>
      </c>
      <c r="W124" s="19">
        <v>900</v>
      </c>
      <c r="X124" s="19">
        <v>1440</v>
      </c>
      <c r="Y124" s="18" t="s">
        <v>217</v>
      </c>
      <c r="Z124" s="69">
        <v>8025</v>
      </c>
      <c r="AA124" s="19">
        <v>1.3</v>
      </c>
      <c r="AB124" s="21">
        <v>300</v>
      </c>
      <c r="AC124" s="19">
        <v>18.8</v>
      </c>
      <c r="AD124" s="19">
        <v>241.5</v>
      </c>
      <c r="AE124" s="19">
        <v>300</v>
      </c>
      <c r="AF124" s="19">
        <v>169.1</v>
      </c>
      <c r="AG124" s="8">
        <f>AF124/AD124</f>
        <v>0.70020703933747408</v>
      </c>
      <c r="AH124" s="19">
        <v>200</v>
      </c>
      <c r="AI124" s="85">
        <f>(AF124*V124)/1000000</f>
        <v>2.7309649999999998E-2</v>
      </c>
      <c r="AJ124" s="18" t="s">
        <v>78</v>
      </c>
      <c r="AK124" s="18" t="s">
        <v>336</v>
      </c>
      <c r="AL124" s="18" t="s">
        <v>134</v>
      </c>
      <c r="AM124" s="18"/>
      <c r="AN124" s="18" t="s">
        <v>202</v>
      </c>
      <c r="AO124" s="18"/>
      <c r="AP124" s="18" t="s">
        <v>81</v>
      </c>
      <c r="AQ124" s="18"/>
      <c r="AR124" s="19">
        <v>0</v>
      </c>
      <c r="AS124" s="18"/>
      <c r="AT124" s="72">
        <v>60</v>
      </c>
      <c r="AU124" s="19">
        <v>170</v>
      </c>
      <c r="AV124" s="19">
        <v>160</v>
      </c>
      <c r="AW124" s="18" t="s">
        <v>78</v>
      </c>
      <c r="AX124" s="18" t="s">
        <v>109</v>
      </c>
      <c r="AY124" s="18"/>
      <c r="AZ124" s="18"/>
      <c r="BA124" s="19">
        <v>0</v>
      </c>
      <c r="BB124" s="20" t="s">
        <v>202</v>
      </c>
      <c r="BC124" s="18" t="s">
        <v>144</v>
      </c>
      <c r="BD124" s="18"/>
      <c r="BE124" s="18" t="s">
        <v>84</v>
      </c>
      <c r="BF124" s="18"/>
      <c r="BG124" s="19">
        <v>1</v>
      </c>
      <c r="BH124" s="21">
        <v>0</v>
      </c>
      <c r="BI124" s="19">
        <v>0.17</v>
      </c>
      <c r="BJ124" s="18"/>
      <c r="BK124" s="19">
        <v>0.13</v>
      </c>
      <c r="BL124" s="18"/>
      <c r="BM124" s="18"/>
      <c r="BN124" s="19">
        <v>12.2</v>
      </c>
      <c r="BO124" s="21">
        <v>0.47</v>
      </c>
      <c r="BP124" s="20"/>
      <c r="BQ124" s="21">
        <v>0.2</v>
      </c>
      <c r="BR124" s="20"/>
      <c r="BS124" s="21">
        <v>0.16</v>
      </c>
      <c r="BT124" s="20"/>
      <c r="BU124" s="20"/>
      <c r="BV124" s="21">
        <v>12.25</v>
      </c>
      <c r="BW124" s="9">
        <f>IF(BA124=1,BN124-(Monitors!$B$17*Data!BZ124),Data!BN124)</f>
        <v>12.2</v>
      </c>
      <c r="BX124" s="32">
        <f>IF($AR124=1,$BW124-(Monitors!$C$17*BZ124),Data!$BW124)</f>
        <v>12.2</v>
      </c>
      <c r="BY124" s="32">
        <f>BX124-(AA124*Monitors!$C$13)</f>
        <v>9.6</v>
      </c>
      <c r="BZ124" s="86">
        <f>(Monitors!$C$13*Data!AA124)+(Monitors!$C$6*TANH(Monitors!$C$7*(Data!V124+Monitors!$C$8)+Monitors!$C$9)+Monitors!$C$10)</f>
        <v>12.252617084559605</v>
      </c>
      <c r="CA124" s="9">
        <f>BN124-(Signage!$C$13*AI124)</f>
        <v>10.151776249999999</v>
      </c>
      <c r="CB124" s="86">
        <f>(Signage!$C$13*Data!AI124)+(Signage!$C$6*TANH(Signage!$C$7*(Data!V124+Signage!$C$8)+Signage!$C$9)+Signage!$C$10)</f>
        <v>13.084875392007854</v>
      </c>
    </row>
    <row r="125" spans="1:80" s="4" customFormat="1" ht="12" customHeight="1">
      <c r="A125" s="83">
        <v>124</v>
      </c>
      <c r="B125" s="15" t="s">
        <v>2052</v>
      </c>
      <c r="C125" s="83" t="s">
        <v>1055</v>
      </c>
      <c r="D125" s="16">
        <v>41223</v>
      </c>
      <c r="E125" s="18" t="s">
        <v>78</v>
      </c>
      <c r="F125" s="15"/>
      <c r="G125" s="17">
        <v>6</v>
      </c>
      <c r="H125" s="15" t="s">
        <v>72</v>
      </c>
      <c r="I125" s="15" t="s">
        <v>73</v>
      </c>
      <c r="J125" s="18" t="s">
        <v>73</v>
      </c>
      <c r="K125" s="18" t="s">
        <v>74</v>
      </c>
      <c r="L125" s="18"/>
      <c r="M125" s="18" t="s">
        <v>78</v>
      </c>
      <c r="N125" s="18" t="s">
        <v>78</v>
      </c>
      <c r="O125" s="18" t="s">
        <v>82</v>
      </c>
      <c r="P125" s="18"/>
      <c r="Q125" s="18" t="s">
        <v>78</v>
      </c>
      <c r="R125" s="19">
        <v>1.78</v>
      </c>
      <c r="S125" s="19">
        <v>10.1</v>
      </c>
      <c r="T125" s="19">
        <v>16.100000000000001</v>
      </c>
      <c r="U125" s="19">
        <v>19</v>
      </c>
      <c r="V125" s="19">
        <v>162</v>
      </c>
      <c r="W125" s="19">
        <v>900</v>
      </c>
      <c r="X125" s="19">
        <v>1440</v>
      </c>
      <c r="Y125" s="18" t="s">
        <v>217</v>
      </c>
      <c r="Z125" s="69">
        <v>8000</v>
      </c>
      <c r="AA125" s="19">
        <v>1.3</v>
      </c>
      <c r="AB125" s="21">
        <v>250</v>
      </c>
      <c r="AC125" s="19">
        <v>45.6</v>
      </c>
      <c r="AD125" s="19">
        <v>266.5</v>
      </c>
      <c r="AE125" s="19">
        <v>250</v>
      </c>
      <c r="AF125" s="19">
        <v>236.5</v>
      </c>
      <c r="AG125" s="8">
        <f>AF125/AD125</f>
        <v>0.88742964352720455</v>
      </c>
      <c r="AH125" s="19">
        <v>200</v>
      </c>
      <c r="AI125" s="85">
        <f>(AF125*V125)/1000000</f>
        <v>3.8313E-2</v>
      </c>
      <c r="AJ125" s="18" t="s">
        <v>78</v>
      </c>
      <c r="AK125" s="18" t="s">
        <v>401</v>
      </c>
      <c r="AL125" s="18" t="s">
        <v>115</v>
      </c>
      <c r="AM125" s="18"/>
      <c r="AN125" s="18" t="s">
        <v>81</v>
      </c>
      <c r="AO125" s="18"/>
      <c r="AP125" s="18" t="s">
        <v>81</v>
      </c>
      <c r="AQ125" s="18"/>
      <c r="AR125" s="19">
        <v>0</v>
      </c>
      <c r="AS125" s="18"/>
      <c r="AT125" s="72">
        <v>60</v>
      </c>
      <c r="AU125" s="19">
        <v>170</v>
      </c>
      <c r="AV125" s="19">
        <v>160</v>
      </c>
      <c r="AW125" s="18" t="s">
        <v>78</v>
      </c>
      <c r="AX125" s="18" t="s">
        <v>109</v>
      </c>
      <c r="AY125" s="18"/>
      <c r="AZ125" s="18"/>
      <c r="BA125" s="19">
        <v>0</v>
      </c>
      <c r="BB125" s="20" t="s">
        <v>81</v>
      </c>
      <c r="BC125" s="18" t="s">
        <v>81</v>
      </c>
      <c r="BD125" s="18"/>
      <c r="BE125" s="18" t="s">
        <v>84</v>
      </c>
      <c r="BF125" s="18"/>
      <c r="BG125" s="19">
        <v>1</v>
      </c>
      <c r="BH125" s="21">
        <v>0</v>
      </c>
      <c r="BI125" s="19">
        <v>0.35</v>
      </c>
      <c r="BJ125" s="18"/>
      <c r="BK125" s="19">
        <v>0.18</v>
      </c>
      <c r="BL125" s="18"/>
      <c r="BM125" s="18"/>
      <c r="BN125" s="19">
        <v>12.9</v>
      </c>
      <c r="BO125" s="21">
        <v>0.5</v>
      </c>
      <c r="BP125" s="20"/>
      <c r="BQ125" s="21">
        <v>0.42</v>
      </c>
      <c r="BR125" s="20"/>
      <c r="BS125" s="21">
        <v>0.25</v>
      </c>
      <c r="BT125" s="20"/>
      <c r="BU125" s="20"/>
      <c r="BV125" s="21">
        <v>12.76</v>
      </c>
      <c r="BW125" s="9">
        <f>IF(BA125=1,BN125-(Monitors!$B$17*Data!BZ125),Data!BN125)</f>
        <v>12.9</v>
      </c>
      <c r="BX125" s="32">
        <f>IF($AR125=1,$BW125-(Monitors!$C$17*BZ125),Data!$BW125)</f>
        <v>12.9</v>
      </c>
      <c r="BY125" s="32">
        <f>BX125-(AA125*Monitors!$C$13)</f>
        <v>10.3</v>
      </c>
      <c r="BZ125" s="86">
        <f>(Monitors!$C$13*Data!AA125)+(Monitors!$C$6*TANH(Monitors!$C$7*(Data!V125+Monitors!$C$8)+Monitors!$C$9)+Monitors!$C$10)</f>
        <v>12.276560283290328</v>
      </c>
      <c r="CA125" s="9">
        <f>BN125-(Signage!$C$13*AI125)</f>
        <v>10.026524999999999</v>
      </c>
      <c r="CB125" s="86">
        <f>(Signage!$C$13*Data!AI125)+(Signage!$C$6*TANH(Signage!$C$7*(Data!V125+Signage!$C$8)+Signage!$C$9)+Signage!$C$10)</f>
        <v>13.95097070215866</v>
      </c>
    </row>
    <row r="126" spans="1:80" s="4" customFormat="1" ht="12" customHeight="1">
      <c r="A126" s="82">
        <v>125</v>
      </c>
      <c r="B126" s="15" t="s">
        <v>2052</v>
      </c>
      <c r="C126" s="82" t="s">
        <v>1056</v>
      </c>
      <c r="D126" s="16">
        <v>41223</v>
      </c>
      <c r="E126" s="18" t="s">
        <v>78</v>
      </c>
      <c r="F126" s="15"/>
      <c r="G126" s="17">
        <v>6</v>
      </c>
      <c r="H126" s="15" t="s">
        <v>72</v>
      </c>
      <c r="I126" s="15" t="s">
        <v>73</v>
      </c>
      <c r="J126" s="18" t="s">
        <v>73</v>
      </c>
      <c r="K126" s="18" t="s">
        <v>74</v>
      </c>
      <c r="L126" s="18"/>
      <c r="M126" s="18" t="s">
        <v>78</v>
      </c>
      <c r="N126" s="18" t="s">
        <v>78</v>
      </c>
      <c r="O126" s="18" t="s">
        <v>82</v>
      </c>
      <c r="P126" s="18"/>
      <c r="Q126" s="18" t="s">
        <v>78</v>
      </c>
      <c r="R126" s="19">
        <v>1.25</v>
      </c>
      <c r="S126" s="19">
        <v>11.9</v>
      </c>
      <c r="T126" s="19">
        <v>14.8</v>
      </c>
      <c r="U126" s="19">
        <v>19</v>
      </c>
      <c r="V126" s="19">
        <v>175.6</v>
      </c>
      <c r="W126" s="19">
        <v>1024</v>
      </c>
      <c r="X126" s="19">
        <v>1280</v>
      </c>
      <c r="Y126" s="18" t="s">
        <v>111</v>
      </c>
      <c r="Z126" s="69">
        <v>7464</v>
      </c>
      <c r="AA126" s="19">
        <v>1.3</v>
      </c>
      <c r="AB126" s="21">
        <v>300</v>
      </c>
      <c r="AC126" s="19">
        <v>53.6</v>
      </c>
      <c r="AD126" s="19">
        <v>266.5</v>
      </c>
      <c r="AE126" s="19">
        <v>300</v>
      </c>
      <c r="AF126" s="19">
        <v>266.10000000000002</v>
      </c>
      <c r="AG126" s="8">
        <f>AF126/AD126</f>
        <v>0.9984990619136962</v>
      </c>
      <c r="AH126" s="19">
        <v>200</v>
      </c>
      <c r="AI126" s="85">
        <f>(AF126*V126)/1000000</f>
        <v>4.6727160000000004E-2</v>
      </c>
      <c r="AJ126" s="18" t="s">
        <v>78</v>
      </c>
      <c r="AK126" s="18" t="s">
        <v>485</v>
      </c>
      <c r="AL126" s="18" t="s">
        <v>115</v>
      </c>
      <c r="AM126" s="18"/>
      <c r="AN126" s="18" t="s">
        <v>81</v>
      </c>
      <c r="AO126" s="18"/>
      <c r="AP126" s="18" t="s">
        <v>81</v>
      </c>
      <c r="AQ126" s="18"/>
      <c r="AR126" s="19">
        <v>0</v>
      </c>
      <c r="AS126" s="18"/>
      <c r="AT126" s="72">
        <v>60</v>
      </c>
      <c r="AU126" s="19">
        <v>170</v>
      </c>
      <c r="AV126" s="19">
        <v>160</v>
      </c>
      <c r="AW126" s="18" t="s">
        <v>78</v>
      </c>
      <c r="AX126" s="18" t="s">
        <v>109</v>
      </c>
      <c r="AY126" s="18"/>
      <c r="AZ126" s="18"/>
      <c r="BA126" s="19">
        <v>0</v>
      </c>
      <c r="BB126" s="20" t="s">
        <v>81</v>
      </c>
      <c r="BC126" s="18" t="s">
        <v>81</v>
      </c>
      <c r="BD126" s="18"/>
      <c r="BE126" s="18" t="s">
        <v>84</v>
      </c>
      <c r="BF126" s="18"/>
      <c r="BG126" s="19">
        <v>1</v>
      </c>
      <c r="BH126" s="21">
        <v>0</v>
      </c>
      <c r="BI126" s="19">
        <v>0.35</v>
      </c>
      <c r="BJ126" s="18"/>
      <c r="BK126" s="19">
        <v>0.19</v>
      </c>
      <c r="BL126" s="18"/>
      <c r="BM126" s="18"/>
      <c r="BN126" s="19">
        <v>15.04</v>
      </c>
      <c r="BO126" s="21">
        <v>0.5</v>
      </c>
      <c r="BP126" s="20"/>
      <c r="BQ126" s="21">
        <v>0.41</v>
      </c>
      <c r="BR126" s="20"/>
      <c r="BS126" s="21">
        <v>0.25</v>
      </c>
      <c r="BT126" s="20"/>
      <c r="BU126" s="20"/>
      <c r="BV126" s="21">
        <v>14.85</v>
      </c>
      <c r="BW126" s="9">
        <f>IF(BA126=1,BN126-(Monitors!$B$17*Data!BZ126),Data!BN126)</f>
        <v>15.04</v>
      </c>
      <c r="BX126" s="32">
        <f>IF($AR126=1,$BW126-(Monitors!$C$17*BZ126),Data!$BW126)</f>
        <v>15.04</v>
      </c>
      <c r="BY126" s="32">
        <f>BX126-(AA126*Monitors!$C$13)</f>
        <v>12.44</v>
      </c>
      <c r="BZ126" s="86">
        <f>(Monitors!$C$13*Data!AA126)+(Monitors!$C$6*TANH(Monitors!$C$7*(Data!V126+Monitors!$C$8)+Monitors!$C$9)+Monitors!$C$10)</f>
        <v>12.907654286447595</v>
      </c>
      <c r="CA126" s="9">
        <f>BN126-(Signage!$C$13*AI126)</f>
        <v>11.535462999999998</v>
      </c>
      <c r="CB126" s="86">
        <f>(Signage!$C$13*Data!AI126)+(Signage!$C$6*TANH(Signage!$C$7*(Data!V126+Signage!$C$8)+Signage!$C$9)+Signage!$C$10)</f>
        <v>15.691953717643294</v>
      </c>
    </row>
    <row r="127" spans="1:80" s="4" customFormat="1" ht="12" customHeight="1">
      <c r="A127" s="83">
        <v>126</v>
      </c>
      <c r="B127" s="15" t="s">
        <v>2079</v>
      </c>
      <c r="C127" s="83" t="s">
        <v>1057</v>
      </c>
      <c r="D127" s="16">
        <v>41435</v>
      </c>
      <c r="E127" s="18" t="s">
        <v>77</v>
      </c>
      <c r="F127" s="15"/>
      <c r="G127" s="17">
        <v>6</v>
      </c>
      <c r="H127" s="15" t="s">
        <v>72</v>
      </c>
      <c r="I127" s="15" t="s">
        <v>71</v>
      </c>
      <c r="J127" s="18" t="s">
        <v>71</v>
      </c>
      <c r="K127" s="18" t="s">
        <v>74</v>
      </c>
      <c r="L127" s="18" t="s">
        <v>71</v>
      </c>
      <c r="M127" s="18" t="s">
        <v>78</v>
      </c>
      <c r="N127" s="18" t="s">
        <v>78</v>
      </c>
      <c r="O127" s="18" t="s">
        <v>82</v>
      </c>
      <c r="P127" s="18" t="s">
        <v>81</v>
      </c>
      <c r="Q127" s="18" t="s">
        <v>78</v>
      </c>
      <c r="R127" s="19">
        <v>1.25</v>
      </c>
      <c r="S127" s="19">
        <v>11.9</v>
      </c>
      <c r="T127" s="19">
        <v>14.8</v>
      </c>
      <c r="U127" s="19">
        <v>19</v>
      </c>
      <c r="V127" s="19">
        <v>176.12</v>
      </c>
      <c r="W127" s="19">
        <v>1024</v>
      </c>
      <c r="X127" s="19">
        <v>1280</v>
      </c>
      <c r="Y127" s="18" t="s">
        <v>111</v>
      </c>
      <c r="Z127" s="69">
        <v>7438</v>
      </c>
      <c r="AA127" s="19">
        <v>1.31</v>
      </c>
      <c r="AB127" s="21">
        <v>220.8</v>
      </c>
      <c r="AC127" s="19">
        <v>50</v>
      </c>
      <c r="AD127" s="19">
        <v>220.8</v>
      </c>
      <c r="AE127" s="19">
        <v>220.8</v>
      </c>
      <c r="AF127" s="19">
        <v>174.3</v>
      </c>
      <c r="AG127" s="8">
        <f>AF127/AD127</f>
        <v>0.78940217391304346</v>
      </c>
      <c r="AH127" s="19">
        <v>200.6</v>
      </c>
      <c r="AI127" s="85">
        <f>(AF127*V127)/1000000</f>
        <v>3.0697716000000003E-2</v>
      </c>
      <c r="AJ127" s="18" t="s">
        <v>78</v>
      </c>
      <c r="AK127" s="18" t="s">
        <v>486</v>
      </c>
      <c r="AL127" s="18" t="s">
        <v>115</v>
      </c>
      <c r="AM127" s="18" t="s">
        <v>81</v>
      </c>
      <c r="AN127" s="18" t="s">
        <v>81</v>
      </c>
      <c r="AO127" s="18" t="s">
        <v>81</v>
      </c>
      <c r="AP127" s="18" t="s">
        <v>94</v>
      </c>
      <c r="AQ127" s="18" t="s">
        <v>81</v>
      </c>
      <c r="AR127" s="19">
        <v>0</v>
      </c>
      <c r="AS127" s="18"/>
      <c r="AT127" s="72">
        <v>60</v>
      </c>
      <c r="AU127" s="19">
        <v>170</v>
      </c>
      <c r="AV127" s="19">
        <v>160</v>
      </c>
      <c r="AW127" s="18" t="s">
        <v>77</v>
      </c>
      <c r="AX127" s="18" t="s">
        <v>176</v>
      </c>
      <c r="AY127" s="18" t="s">
        <v>71</v>
      </c>
      <c r="AZ127" s="18" t="s">
        <v>71</v>
      </c>
      <c r="BA127" s="19">
        <v>0</v>
      </c>
      <c r="BB127" s="20" t="s">
        <v>81</v>
      </c>
      <c r="BC127" s="18" t="s">
        <v>81</v>
      </c>
      <c r="BD127" s="18" t="s">
        <v>81</v>
      </c>
      <c r="BE127" s="18" t="s">
        <v>84</v>
      </c>
      <c r="BF127" s="18" t="s">
        <v>71</v>
      </c>
      <c r="BG127" s="18"/>
      <c r="BH127" s="21">
        <v>0</v>
      </c>
      <c r="BI127" s="19">
        <v>0.1</v>
      </c>
      <c r="BJ127" s="18"/>
      <c r="BK127" s="19">
        <v>0.1</v>
      </c>
      <c r="BL127" s="18"/>
      <c r="BM127" s="18"/>
      <c r="BN127" s="19">
        <v>14.9</v>
      </c>
      <c r="BO127" s="21">
        <v>0.5</v>
      </c>
      <c r="BP127" s="20"/>
      <c r="BQ127" s="20"/>
      <c r="BR127" s="20"/>
      <c r="BS127" s="20"/>
      <c r="BT127" s="20"/>
      <c r="BU127" s="20"/>
      <c r="BV127" s="20"/>
      <c r="BW127" s="9">
        <f>IF(BA127=1,BN127-(Monitors!$B$17*Data!BZ127),Data!BN127)</f>
        <v>14.9</v>
      </c>
      <c r="BX127" s="32">
        <f>IF($AR127=1,$BW127-(Monitors!$C$17*BZ127),Data!$BW127)</f>
        <v>14.9</v>
      </c>
      <c r="BY127" s="32">
        <f>BX127-(AA127*Monitors!$C$13)</f>
        <v>12.280000000000001</v>
      </c>
      <c r="BZ127" s="86">
        <f>(Monitors!$C$13*Data!AA127)+(Monitors!$C$6*TANH(Monitors!$C$7*(Data!V127+Monitors!$C$8)+Monitors!$C$9)+Monitors!$C$10)</f>
        <v>12.95101144919434</v>
      </c>
      <c r="CA127" s="9">
        <f>BN127-(Signage!$C$13*AI127)</f>
        <v>12.5976713</v>
      </c>
      <c r="CB127" s="86">
        <f>(Signage!$C$13*Data!AI127)+(Signage!$C$6*TANH(Signage!$C$7*(Data!V127+Signage!$C$8)+Signage!$C$9)+Signage!$C$10)</f>
        <v>14.532140972953812</v>
      </c>
    </row>
    <row r="128" spans="1:80" s="4" customFormat="1" ht="12" customHeight="1">
      <c r="A128" s="82">
        <v>127</v>
      </c>
      <c r="B128" s="15" t="s">
        <v>2064</v>
      </c>
      <c r="C128" s="82" t="s">
        <v>1058</v>
      </c>
      <c r="D128" s="16">
        <v>40998</v>
      </c>
      <c r="E128" s="18" t="s">
        <v>78</v>
      </c>
      <c r="F128" s="15" t="s">
        <v>158</v>
      </c>
      <c r="G128" s="17">
        <v>6</v>
      </c>
      <c r="H128" s="15" t="s">
        <v>72</v>
      </c>
      <c r="I128" s="15" t="s">
        <v>90</v>
      </c>
      <c r="J128" s="18"/>
      <c r="K128" s="18" t="s">
        <v>74</v>
      </c>
      <c r="L128" s="18"/>
      <c r="M128" s="18" t="s">
        <v>78</v>
      </c>
      <c r="N128" s="18" t="s">
        <v>78</v>
      </c>
      <c r="O128" s="18" t="s">
        <v>82</v>
      </c>
      <c r="P128" s="18"/>
      <c r="Q128" s="18" t="s">
        <v>78</v>
      </c>
      <c r="R128" s="19">
        <v>1.25</v>
      </c>
      <c r="S128" s="19">
        <v>11.9</v>
      </c>
      <c r="T128" s="19">
        <v>14.8</v>
      </c>
      <c r="U128" s="19">
        <v>19</v>
      </c>
      <c r="V128" s="19">
        <v>175.6</v>
      </c>
      <c r="W128" s="19">
        <v>1024</v>
      </c>
      <c r="X128" s="19">
        <v>1280</v>
      </c>
      <c r="Y128" s="18" t="s">
        <v>111</v>
      </c>
      <c r="Z128" s="69">
        <v>7464</v>
      </c>
      <c r="AA128" s="19">
        <v>1.31</v>
      </c>
      <c r="AB128" s="21">
        <v>300</v>
      </c>
      <c r="AC128" s="19">
        <v>25.1</v>
      </c>
      <c r="AD128" s="19">
        <v>285.60000000000002</v>
      </c>
      <c r="AE128" s="19">
        <v>300</v>
      </c>
      <c r="AF128" s="19">
        <v>180.1</v>
      </c>
      <c r="AG128" s="8">
        <f>AF128/AD128</f>
        <v>0.63060224089635852</v>
      </c>
      <c r="AH128" s="19">
        <v>200</v>
      </c>
      <c r="AI128" s="85">
        <f>(AF128*V128)/1000000</f>
        <v>3.1625559999999997E-2</v>
      </c>
      <c r="AJ128" s="18" t="s">
        <v>78</v>
      </c>
      <c r="AK128" s="18" t="s">
        <v>402</v>
      </c>
      <c r="AL128" s="18" t="s">
        <v>134</v>
      </c>
      <c r="AM128" s="18"/>
      <c r="AN128" s="18" t="s">
        <v>202</v>
      </c>
      <c r="AO128" s="18"/>
      <c r="AP128" s="18" t="s">
        <v>81</v>
      </c>
      <c r="AQ128" s="18"/>
      <c r="AR128" s="19">
        <v>0</v>
      </c>
      <c r="AS128" s="18"/>
      <c r="AT128" s="72">
        <v>60</v>
      </c>
      <c r="AU128" s="19">
        <v>170</v>
      </c>
      <c r="AV128" s="19">
        <v>160</v>
      </c>
      <c r="AW128" s="18" t="s">
        <v>78</v>
      </c>
      <c r="AX128" s="18" t="s">
        <v>109</v>
      </c>
      <c r="AY128" s="18"/>
      <c r="AZ128" s="18"/>
      <c r="BA128" s="19">
        <v>0</v>
      </c>
      <c r="BB128" s="20" t="s">
        <v>202</v>
      </c>
      <c r="BC128" s="18" t="s">
        <v>144</v>
      </c>
      <c r="BD128" s="18"/>
      <c r="BE128" s="18" t="s">
        <v>84</v>
      </c>
      <c r="BF128" s="18"/>
      <c r="BG128" s="19">
        <v>1</v>
      </c>
      <c r="BH128" s="21">
        <v>0</v>
      </c>
      <c r="BI128" s="19">
        <v>0.2</v>
      </c>
      <c r="BJ128" s="18"/>
      <c r="BK128" s="19">
        <v>0.14000000000000001</v>
      </c>
      <c r="BL128" s="18"/>
      <c r="BM128" s="18"/>
      <c r="BN128" s="19">
        <v>13.71</v>
      </c>
      <c r="BO128" s="21">
        <v>0.47</v>
      </c>
      <c r="BP128" s="20"/>
      <c r="BQ128" s="21">
        <v>0.22</v>
      </c>
      <c r="BR128" s="20"/>
      <c r="BS128" s="21">
        <v>0.17</v>
      </c>
      <c r="BT128" s="20"/>
      <c r="BU128" s="20"/>
      <c r="BV128" s="21">
        <v>13.6</v>
      </c>
      <c r="BW128" s="9">
        <f>IF(BA128=1,BN128-(Monitors!$B$17*Data!BZ128),Data!BN128)</f>
        <v>13.71</v>
      </c>
      <c r="BX128" s="32">
        <f>IF($AR128=1,$BW128-(Monitors!$C$17*BZ128),Data!$BW128)</f>
        <v>13.71</v>
      </c>
      <c r="BY128" s="32">
        <f>BX128-(AA128*Monitors!$C$13)</f>
        <v>11.09</v>
      </c>
      <c r="BZ128" s="86">
        <f>(Monitors!$C$13*Data!AA128)+(Monitors!$C$6*TANH(Monitors!$C$7*(Data!V128+Monitors!$C$8)+Monitors!$C$9)+Monitors!$C$10)</f>
        <v>12.927654286447595</v>
      </c>
      <c r="CA128" s="9">
        <f>BN128-(Signage!$C$13*AI128)</f>
        <v>11.338083000000001</v>
      </c>
      <c r="CB128" s="86">
        <f>(Signage!$C$13*Data!AI128)+(Signage!$C$6*TANH(Signage!$C$7*(Data!V128+Signage!$C$8)+Signage!$C$9)+Signage!$C$10)</f>
        <v>14.559333717643293</v>
      </c>
    </row>
    <row r="129" spans="1:80" s="4" customFormat="1" ht="12" customHeight="1">
      <c r="A129" s="83">
        <v>128</v>
      </c>
      <c r="B129" s="15" t="s">
        <v>2066</v>
      </c>
      <c r="C129" s="83" t="s">
        <v>1059</v>
      </c>
      <c r="D129" s="16">
        <v>41453</v>
      </c>
      <c r="E129" s="18" t="s">
        <v>77</v>
      </c>
      <c r="F129" s="15" t="s">
        <v>100</v>
      </c>
      <c r="G129" s="17">
        <v>6</v>
      </c>
      <c r="H129" s="15" t="s">
        <v>72</v>
      </c>
      <c r="I129" s="15" t="s">
        <v>90</v>
      </c>
      <c r="J129" s="18"/>
      <c r="K129" s="18" t="s">
        <v>74</v>
      </c>
      <c r="L129" s="18"/>
      <c r="M129" s="18" t="s">
        <v>78</v>
      </c>
      <c r="N129" s="18" t="s">
        <v>77</v>
      </c>
      <c r="O129" s="18" t="s">
        <v>82</v>
      </c>
      <c r="P129" s="18"/>
      <c r="Q129" s="18" t="s">
        <v>78</v>
      </c>
      <c r="R129" s="19">
        <v>1.25</v>
      </c>
      <c r="S129" s="19">
        <v>11.9</v>
      </c>
      <c r="T129" s="19">
        <v>14.8</v>
      </c>
      <c r="U129" s="19">
        <v>19</v>
      </c>
      <c r="V129" s="19">
        <v>175.59</v>
      </c>
      <c r="W129" s="19">
        <v>1024</v>
      </c>
      <c r="X129" s="19">
        <v>1280</v>
      </c>
      <c r="Y129" s="18" t="s">
        <v>111</v>
      </c>
      <c r="Z129" s="69">
        <v>7465</v>
      </c>
      <c r="AA129" s="19">
        <v>1.31</v>
      </c>
      <c r="AB129" s="21">
        <v>250</v>
      </c>
      <c r="AC129" s="19">
        <v>180.3</v>
      </c>
      <c r="AD129" s="19">
        <v>250.1</v>
      </c>
      <c r="AE129" s="19">
        <v>250</v>
      </c>
      <c r="AF129" s="19">
        <v>200</v>
      </c>
      <c r="AG129" s="8">
        <f>AF129/AD129</f>
        <v>0.79968012794882048</v>
      </c>
      <c r="AH129" s="19">
        <v>200.1</v>
      </c>
      <c r="AI129" s="85">
        <f>(AF129*V129)/1000000</f>
        <v>3.5118000000000003E-2</v>
      </c>
      <c r="AJ129" s="18" t="s">
        <v>77</v>
      </c>
      <c r="AK129" s="19">
        <v>376</v>
      </c>
      <c r="AL129" s="18" t="s">
        <v>489</v>
      </c>
      <c r="AM129" s="18"/>
      <c r="AN129" s="18" t="s">
        <v>81</v>
      </c>
      <c r="AO129" s="18"/>
      <c r="AP129" s="18" t="s">
        <v>81</v>
      </c>
      <c r="AQ129" s="18"/>
      <c r="AR129" s="19">
        <v>0</v>
      </c>
      <c r="AS129" s="18"/>
      <c r="AT129" s="72">
        <v>75</v>
      </c>
      <c r="AU129" s="19">
        <v>170</v>
      </c>
      <c r="AV129" s="19">
        <v>160</v>
      </c>
      <c r="AW129" s="18" t="s">
        <v>78</v>
      </c>
      <c r="AX129" s="18" t="s">
        <v>488</v>
      </c>
      <c r="AY129" s="18"/>
      <c r="AZ129" s="18"/>
      <c r="BA129" s="19">
        <v>0</v>
      </c>
      <c r="BB129" s="20" t="s">
        <v>81</v>
      </c>
      <c r="BC129" s="18" t="s">
        <v>81</v>
      </c>
      <c r="BD129" s="18"/>
      <c r="BE129" s="18" t="s">
        <v>84</v>
      </c>
      <c r="BF129" s="18"/>
      <c r="BG129" s="18"/>
      <c r="BH129" s="21">
        <v>0</v>
      </c>
      <c r="BI129" s="19">
        <v>0.47</v>
      </c>
      <c r="BJ129" s="18"/>
      <c r="BK129" s="19">
        <v>0.45</v>
      </c>
      <c r="BL129" s="18"/>
      <c r="BM129" s="18"/>
      <c r="BN129" s="19">
        <v>15.59</v>
      </c>
      <c r="BO129" s="21">
        <v>0.51</v>
      </c>
      <c r="BP129" s="20"/>
      <c r="BQ129" s="20"/>
      <c r="BR129" s="20"/>
      <c r="BS129" s="20"/>
      <c r="BT129" s="20"/>
      <c r="BU129" s="20"/>
      <c r="BV129" s="20"/>
      <c r="BW129" s="9">
        <f>IF(BA129=1,BN129-(Monitors!$B$17*Data!BZ129),Data!BN129)</f>
        <v>15.59</v>
      </c>
      <c r="BX129" s="32">
        <f>IF($AR129=1,$BW129-(Monitors!$C$17*BZ129),Data!$BW129)</f>
        <v>15.59</v>
      </c>
      <c r="BY129" s="32">
        <f>BX129-(AA129*Monitors!$C$13)</f>
        <v>12.969999999999999</v>
      </c>
      <c r="BZ129" s="86">
        <f>(Monitors!$C$13*Data!AA129)+(Monitors!$C$6*TANH(Monitors!$C$7*(Data!V129+Monitors!$C$8)+Monitors!$C$9)+Monitors!$C$10)</f>
        <v>12.927204552280664</v>
      </c>
      <c r="CA129" s="9">
        <f>BN129-(Signage!$C$13*AI129)</f>
        <v>12.956149999999999</v>
      </c>
      <c r="CB129" s="86">
        <f>(Signage!$C$13*Data!AI129)+(Signage!$C$6*TANH(Signage!$C$7*(Data!V129+Signage!$C$8)+Signage!$C$9)+Signage!$C$10)</f>
        <v>14.820451385823912</v>
      </c>
    </row>
    <row r="130" spans="1:80" s="4" customFormat="1" ht="12" customHeight="1">
      <c r="A130" s="82">
        <v>129</v>
      </c>
      <c r="B130" s="15" t="s">
        <v>2096</v>
      </c>
      <c r="C130" s="82" t="s">
        <v>1060</v>
      </c>
      <c r="D130" s="16">
        <v>41248</v>
      </c>
      <c r="E130" s="18" t="s">
        <v>77</v>
      </c>
      <c r="F130" s="15" t="s">
        <v>70</v>
      </c>
      <c r="G130" s="17">
        <v>6</v>
      </c>
      <c r="H130" s="15" t="s">
        <v>72</v>
      </c>
      <c r="I130" s="15" t="s">
        <v>73</v>
      </c>
      <c r="J130" s="18" t="s">
        <v>73</v>
      </c>
      <c r="K130" s="18" t="s">
        <v>74</v>
      </c>
      <c r="L130" s="18" t="s">
        <v>71</v>
      </c>
      <c r="M130" s="18" t="s">
        <v>78</v>
      </c>
      <c r="N130" s="18" t="s">
        <v>78</v>
      </c>
      <c r="O130" s="18" t="s">
        <v>82</v>
      </c>
      <c r="P130" s="18" t="s">
        <v>71</v>
      </c>
      <c r="Q130" s="18" t="s">
        <v>78</v>
      </c>
      <c r="R130" s="19">
        <v>1.25</v>
      </c>
      <c r="S130" s="19">
        <v>11.9</v>
      </c>
      <c r="T130" s="19">
        <v>14.8</v>
      </c>
      <c r="U130" s="19">
        <v>19</v>
      </c>
      <c r="V130" s="19">
        <v>176.12</v>
      </c>
      <c r="W130" s="19">
        <v>1024</v>
      </c>
      <c r="X130" s="19">
        <v>1280</v>
      </c>
      <c r="Y130" s="18" t="s">
        <v>111</v>
      </c>
      <c r="Z130" s="69">
        <v>7438</v>
      </c>
      <c r="AA130" s="19">
        <v>1.31</v>
      </c>
      <c r="AB130" s="21">
        <v>250</v>
      </c>
      <c r="AC130" s="19">
        <v>33.299999999999997</v>
      </c>
      <c r="AD130" s="19">
        <v>285.3</v>
      </c>
      <c r="AE130" s="19">
        <v>250</v>
      </c>
      <c r="AF130" s="19">
        <v>217</v>
      </c>
      <c r="AG130" s="8">
        <f>AF130/AD130</f>
        <v>0.76060287416754291</v>
      </c>
      <c r="AH130" s="19">
        <v>200</v>
      </c>
      <c r="AI130" s="85">
        <f>(AF130*V130)/1000000</f>
        <v>3.8218040000000002E-2</v>
      </c>
      <c r="AJ130" s="18" t="s">
        <v>78</v>
      </c>
      <c r="AK130" s="18" t="s">
        <v>490</v>
      </c>
      <c r="AL130" s="18" t="s">
        <v>115</v>
      </c>
      <c r="AM130" s="18" t="s">
        <v>71</v>
      </c>
      <c r="AN130" s="18" t="s">
        <v>81</v>
      </c>
      <c r="AO130" s="18" t="s">
        <v>71</v>
      </c>
      <c r="AP130" s="18" t="s">
        <v>94</v>
      </c>
      <c r="AQ130" s="18" t="s">
        <v>71</v>
      </c>
      <c r="AR130" s="19">
        <v>0</v>
      </c>
      <c r="AS130" s="18"/>
      <c r="AT130" s="72">
        <v>60</v>
      </c>
      <c r="AU130" s="19">
        <v>170</v>
      </c>
      <c r="AV130" s="19">
        <v>160</v>
      </c>
      <c r="AW130" s="18" t="s">
        <v>77</v>
      </c>
      <c r="AX130" s="18" t="s">
        <v>98</v>
      </c>
      <c r="AY130" s="18"/>
      <c r="AZ130" s="18"/>
      <c r="BA130" s="19">
        <v>0</v>
      </c>
      <c r="BB130" s="20" t="s">
        <v>81</v>
      </c>
      <c r="BC130" s="18" t="s">
        <v>81</v>
      </c>
      <c r="BD130" s="18" t="s">
        <v>71</v>
      </c>
      <c r="BE130" s="18" t="s">
        <v>84</v>
      </c>
      <c r="BF130" s="18" t="s">
        <v>71</v>
      </c>
      <c r="BG130" s="18"/>
      <c r="BH130" s="21">
        <v>0</v>
      </c>
      <c r="BI130" s="19">
        <v>0.27</v>
      </c>
      <c r="BJ130" s="18"/>
      <c r="BK130" s="19">
        <v>0.21</v>
      </c>
      <c r="BL130" s="18"/>
      <c r="BM130" s="18"/>
      <c r="BN130" s="19">
        <v>15.63</v>
      </c>
      <c r="BO130" s="21">
        <v>0.4</v>
      </c>
      <c r="BP130" s="20"/>
      <c r="BQ130" s="21">
        <v>0.25</v>
      </c>
      <c r="BR130" s="20"/>
      <c r="BS130" s="21">
        <v>0.18</v>
      </c>
      <c r="BT130" s="20"/>
      <c r="BU130" s="20"/>
      <c r="BV130" s="21">
        <v>15.77</v>
      </c>
      <c r="BW130" s="9">
        <f>IF(BA130=1,BN130-(Monitors!$B$17*Data!BZ130),Data!BN130)</f>
        <v>15.63</v>
      </c>
      <c r="BX130" s="32">
        <f>IF($AR130=1,$BW130-(Monitors!$C$17*BZ130),Data!$BW130)</f>
        <v>15.63</v>
      </c>
      <c r="BY130" s="32">
        <f>BX130-(AA130*Monitors!$C$13)</f>
        <v>13.010000000000002</v>
      </c>
      <c r="BZ130" s="86">
        <f>(Monitors!$C$13*Data!AA130)+(Monitors!$C$6*TANH(Monitors!$C$7*(Data!V130+Monitors!$C$8)+Monitors!$C$9)+Monitors!$C$10)</f>
        <v>12.95101144919434</v>
      </c>
      <c r="CA130" s="9">
        <f>BN130-(Signage!$C$13*AI130)</f>
        <v>12.763647000000001</v>
      </c>
      <c r="CB130" s="86">
        <f>(Signage!$C$13*Data!AI130)+(Signage!$C$6*TANH(Signage!$C$7*(Data!V130+Signage!$C$8)+Signage!$C$9)+Signage!$C$10)</f>
        <v>15.096165272953812</v>
      </c>
    </row>
    <row r="131" spans="1:80" s="4" customFormat="1" ht="12" customHeight="1">
      <c r="A131" s="83">
        <v>130</v>
      </c>
      <c r="B131" s="15" t="s">
        <v>2071</v>
      </c>
      <c r="C131" s="83" t="s">
        <v>1061</v>
      </c>
      <c r="D131" s="16">
        <v>41638</v>
      </c>
      <c r="E131" s="18" t="s">
        <v>77</v>
      </c>
      <c r="F131" s="15" t="s">
        <v>70</v>
      </c>
      <c r="G131" s="17">
        <v>6</v>
      </c>
      <c r="H131" s="15" t="s">
        <v>72</v>
      </c>
      <c r="I131" s="15" t="s">
        <v>73</v>
      </c>
      <c r="J131" s="18" t="s">
        <v>73</v>
      </c>
      <c r="K131" s="18" t="s">
        <v>74</v>
      </c>
      <c r="L131" s="18" t="s">
        <v>71</v>
      </c>
      <c r="M131" s="18" t="s">
        <v>78</v>
      </c>
      <c r="N131" s="18" t="s">
        <v>78</v>
      </c>
      <c r="O131" s="18" t="s">
        <v>82</v>
      </c>
      <c r="P131" s="18" t="s">
        <v>71</v>
      </c>
      <c r="Q131" s="18" t="s">
        <v>78</v>
      </c>
      <c r="R131" s="19">
        <v>1.25</v>
      </c>
      <c r="S131" s="19">
        <v>10.6</v>
      </c>
      <c r="T131" s="19">
        <v>13.3</v>
      </c>
      <c r="U131" s="19">
        <v>17</v>
      </c>
      <c r="V131" s="19">
        <v>141.5</v>
      </c>
      <c r="W131" s="19">
        <v>1024</v>
      </c>
      <c r="X131" s="19">
        <v>1280</v>
      </c>
      <c r="Y131" s="18" t="s">
        <v>111</v>
      </c>
      <c r="Z131" s="69">
        <v>9297</v>
      </c>
      <c r="AA131" s="19">
        <v>1.31</v>
      </c>
      <c r="AB131" s="21">
        <v>250</v>
      </c>
      <c r="AC131" s="19">
        <v>0.3</v>
      </c>
      <c r="AD131" s="19">
        <v>288.3</v>
      </c>
      <c r="AE131" s="19">
        <v>250</v>
      </c>
      <c r="AF131" s="19">
        <v>247.8</v>
      </c>
      <c r="AG131" s="8">
        <f>AF131/AD131</f>
        <v>0.85952133194588975</v>
      </c>
      <c r="AH131" s="19">
        <v>200</v>
      </c>
      <c r="AI131" s="85">
        <f>(AF131*V131)/1000000</f>
        <v>3.5063700000000003E-2</v>
      </c>
      <c r="AJ131" s="18" t="s">
        <v>78</v>
      </c>
      <c r="AK131" s="18" t="s">
        <v>221</v>
      </c>
      <c r="AL131" s="18" t="s">
        <v>79</v>
      </c>
      <c r="AM131" s="18" t="s">
        <v>71</v>
      </c>
      <c r="AN131" s="18" t="s">
        <v>81</v>
      </c>
      <c r="AO131" s="18" t="s">
        <v>81</v>
      </c>
      <c r="AP131" s="18" t="s">
        <v>81</v>
      </c>
      <c r="AQ131" s="18" t="s">
        <v>81</v>
      </c>
      <c r="AR131" s="19">
        <v>0</v>
      </c>
      <c r="AS131" s="18"/>
      <c r="AT131" s="72">
        <v>60</v>
      </c>
      <c r="AU131" s="19">
        <v>170</v>
      </c>
      <c r="AV131" s="19">
        <v>160</v>
      </c>
      <c r="AW131" s="18" t="s">
        <v>77</v>
      </c>
      <c r="AX131" s="18" t="s">
        <v>98</v>
      </c>
      <c r="AY131" s="18" t="s">
        <v>71</v>
      </c>
      <c r="AZ131" s="18" t="s">
        <v>71</v>
      </c>
      <c r="BA131" s="19">
        <v>0</v>
      </c>
      <c r="BB131" s="20" t="s">
        <v>81</v>
      </c>
      <c r="BC131" s="18" t="s">
        <v>81</v>
      </c>
      <c r="BD131" s="18" t="s">
        <v>81</v>
      </c>
      <c r="BE131" s="18" t="s">
        <v>84</v>
      </c>
      <c r="BF131" s="18" t="s">
        <v>81</v>
      </c>
      <c r="BG131" s="18"/>
      <c r="BH131" s="21">
        <v>1</v>
      </c>
      <c r="BI131" s="19">
        <v>0.2</v>
      </c>
      <c r="BJ131" s="18"/>
      <c r="BK131" s="19">
        <v>0.14000000000000001</v>
      </c>
      <c r="BL131" s="18"/>
      <c r="BM131" s="18"/>
      <c r="BN131" s="19">
        <v>10.199999999999999</v>
      </c>
      <c r="BO131" s="21">
        <v>0.5</v>
      </c>
      <c r="BP131" s="20"/>
      <c r="BQ131" s="21">
        <v>0.27</v>
      </c>
      <c r="BR131" s="20"/>
      <c r="BS131" s="21">
        <v>0.2</v>
      </c>
      <c r="BT131" s="20"/>
      <c r="BU131" s="20"/>
      <c r="BV131" s="21">
        <v>10.5</v>
      </c>
      <c r="BW131" s="9">
        <f>IF(BA131=1,BN131-(Monitors!$B$17*Data!BZ131),Data!BN131)</f>
        <v>10.199999999999999</v>
      </c>
      <c r="BX131" s="32">
        <f>IF($AR131=1,$BW131-(Monitors!$C$17*BZ131),Data!$BW131)</f>
        <v>10.199999999999999</v>
      </c>
      <c r="BY131" s="32">
        <f>BX131-(AA131*Monitors!$C$13)</f>
        <v>7.5799999999999992</v>
      </c>
      <c r="BZ131" s="86">
        <f>(Monitors!$C$13*Data!AA131)+(Monitors!$C$6*TANH(Monitors!$C$7*(Data!V131+Monitors!$C$8)+Monitors!$C$9)+Monitors!$C$10)</f>
        <v>11.272200370539743</v>
      </c>
      <c r="CA131" s="9">
        <f>BN131-(Signage!$C$13*AI131)</f>
        <v>7.570222499999999</v>
      </c>
      <c r="CB131" s="86">
        <f>(Signage!$C$13*Data!AI131)+(Signage!$C$6*TANH(Signage!$C$7*(Data!V131+Signage!$C$8)+Signage!$C$9)+Signage!$C$10)</f>
        <v>12.03082523931802</v>
      </c>
    </row>
    <row r="132" spans="1:80" s="4" customFormat="1" ht="12" customHeight="1">
      <c r="A132" s="82">
        <v>131</v>
      </c>
      <c r="B132" s="15" t="s">
        <v>2067</v>
      </c>
      <c r="C132" s="82" t="s">
        <v>1062</v>
      </c>
      <c r="D132" s="16">
        <v>41263</v>
      </c>
      <c r="E132" s="18" t="s">
        <v>77</v>
      </c>
      <c r="F132" s="15" t="s">
        <v>70</v>
      </c>
      <c r="G132" s="17">
        <v>6</v>
      </c>
      <c r="H132" s="15" t="s">
        <v>72</v>
      </c>
      <c r="I132" s="15" t="s">
        <v>90</v>
      </c>
      <c r="J132" s="18"/>
      <c r="K132" s="18" t="s">
        <v>74</v>
      </c>
      <c r="L132" s="18"/>
      <c r="M132" s="18" t="s">
        <v>78</v>
      </c>
      <c r="N132" s="18" t="s">
        <v>77</v>
      </c>
      <c r="O132" s="18" t="s">
        <v>82</v>
      </c>
      <c r="P132" s="18"/>
      <c r="Q132" s="18" t="s">
        <v>78</v>
      </c>
      <c r="R132" s="19">
        <v>1.25</v>
      </c>
      <c r="S132" s="19">
        <v>13.3</v>
      </c>
      <c r="T132" s="19">
        <v>10.6</v>
      </c>
      <c r="U132" s="19">
        <v>17</v>
      </c>
      <c r="V132" s="19">
        <v>141.6</v>
      </c>
      <c r="W132" s="19">
        <v>1024</v>
      </c>
      <c r="X132" s="19">
        <v>1280</v>
      </c>
      <c r="Y132" s="18" t="s">
        <v>111</v>
      </c>
      <c r="Z132" s="69">
        <v>9216</v>
      </c>
      <c r="AA132" s="19">
        <v>1.31</v>
      </c>
      <c r="AB132" s="21">
        <v>250</v>
      </c>
      <c r="AC132" s="19">
        <v>250</v>
      </c>
      <c r="AD132" s="19">
        <v>250.2</v>
      </c>
      <c r="AE132" s="19">
        <v>250</v>
      </c>
      <c r="AF132" s="19">
        <v>250</v>
      </c>
      <c r="AG132" s="8">
        <f>AF132/AD132</f>
        <v>0.99920063948840931</v>
      </c>
      <c r="AH132" s="19">
        <v>200</v>
      </c>
      <c r="AI132" s="85">
        <f>(AF132*V132)/1000000</f>
        <v>3.5400000000000001E-2</v>
      </c>
      <c r="AJ132" s="18" t="s">
        <v>78</v>
      </c>
      <c r="AK132" s="18" t="s">
        <v>487</v>
      </c>
      <c r="AL132" s="18" t="s">
        <v>337</v>
      </c>
      <c r="AM132" s="18" t="s">
        <v>140</v>
      </c>
      <c r="AN132" s="18" t="s">
        <v>81</v>
      </c>
      <c r="AO132" s="18"/>
      <c r="AP132" s="18" t="s">
        <v>81</v>
      </c>
      <c r="AQ132" s="18"/>
      <c r="AR132" s="19">
        <v>1</v>
      </c>
      <c r="AS132" s="18"/>
      <c r="AT132" s="72">
        <v>60</v>
      </c>
      <c r="AU132" s="19">
        <v>170</v>
      </c>
      <c r="AV132" s="19">
        <v>160</v>
      </c>
      <c r="AW132" s="18" t="s">
        <v>78</v>
      </c>
      <c r="AX132" s="18" t="s">
        <v>98</v>
      </c>
      <c r="AY132" s="18"/>
      <c r="AZ132" s="18"/>
      <c r="BA132" s="19">
        <v>0</v>
      </c>
      <c r="BB132" s="20" t="s">
        <v>81</v>
      </c>
      <c r="BC132" s="18" t="s">
        <v>81</v>
      </c>
      <c r="BD132" s="18"/>
      <c r="BE132" s="18" t="s">
        <v>84</v>
      </c>
      <c r="BF132" s="18"/>
      <c r="BG132" s="18"/>
      <c r="BH132" s="21">
        <v>0</v>
      </c>
      <c r="BI132" s="19">
        <v>0.41</v>
      </c>
      <c r="BJ132" s="18"/>
      <c r="BK132" s="19">
        <v>0.22</v>
      </c>
      <c r="BL132" s="19">
        <v>6.9</v>
      </c>
      <c r="BM132" s="19">
        <v>13.61</v>
      </c>
      <c r="BN132" s="19">
        <v>13.16</v>
      </c>
      <c r="BO132" s="21">
        <v>0.49</v>
      </c>
      <c r="BP132" s="20"/>
      <c r="BQ132" s="21">
        <v>0.44</v>
      </c>
      <c r="BR132" s="20"/>
      <c r="BS132" s="21">
        <v>0.25</v>
      </c>
      <c r="BT132" s="21">
        <v>7.23</v>
      </c>
      <c r="BU132" s="21">
        <v>13.12</v>
      </c>
      <c r="BV132" s="21">
        <v>13.52</v>
      </c>
      <c r="BW132" s="9">
        <f>IF(BA132=1,BN132-(Monitors!$B$17*Data!BZ132),Data!BN132)</f>
        <v>13.16</v>
      </c>
      <c r="BX132" s="32">
        <f>IF($AR132=1,$BW132-(Monitors!$C$17*BZ132),Data!$BW132)</f>
        <v>12.596129622121401</v>
      </c>
      <c r="BY132" s="32">
        <f>BX132-(AA132*Monitors!$C$13)</f>
        <v>9.9761296221214018</v>
      </c>
      <c r="BZ132" s="86">
        <f>(Monitors!$C$13*Data!AA132)+(Monitors!$C$6*TANH(Monitors!$C$7*(Data!V132+Monitors!$C$8)+Monitors!$C$9)+Monitors!$C$10)</f>
        <v>11.277407557571991</v>
      </c>
      <c r="CA132" s="9">
        <f>BN132-(Signage!$C$13*AI132)</f>
        <v>10.504999999999999</v>
      </c>
      <c r="CB132" s="86">
        <f>(Signage!$C$13*Data!AI132)+(Signage!$C$6*TANH(Signage!$C$7*(Data!V132+Signage!$C$8)+Signage!$C$9)+Signage!$C$10)</f>
        <v>12.064233599088023</v>
      </c>
    </row>
    <row r="133" spans="1:80" s="4" customFormat="1" ht="12" customHeight="1">
      <c r="A133" s="83">
        <v>132</v>
      </c>
      <c r="B133" s="15" t="s">
        <v>2067</v>
      </c>
      <c r="C133" s="83" t="s">
        <v>1063</v>
      </c>
      <c r="D133" s="16">
        <v>41353</v>
      </c>
      <c r="E133" s="18" t="s">
        <v>77</v>
      </c>
      <c r="F133" s="15" t="s">
        <v>70</v>
      </c>
      <c r="G133" s="17">
        <v>6</v>
      </c>
      <c r="H133" s="15" t="s">
        <v>72</v>
      </c>
      <c r="I133" s="15" t="s">
        <v>90</v>
      </c>
      <c r="J133" s="18"/>
      <c r="K133" s="18" t="s">
        <v>74</v>
      </c>
      <c r="L133" s="18"/>
      <c r="M133" s="18" t="s">
        <v>78</v>
      </c>
      <c r="N133" s="18" t="s">
        <v>77</v>
      </c>
      <c r="O133" s="18" t="s">
        <v>82</v>
      </c>
      <c r="P133" s="18"/>
      <c r="Q133" s="18" t="s">
        <v>78</v>
      </c>
      <c r="R133" s="19">
        <v>1.25</v>
      </c>
      <c r="S133" s="19">
        <v>11.9</v>
      </c>
      <c r="T133" s="19">
        <v>14.8</v>
      </c>
      <c r="U133" s="19">
        <v>19</v>
      </c>
      <c r="V133" s="19">
        <v>162.61000000000001</v>
      </c>
      <c r="W133" s="19">
        <v>1024</v>
      </c>
      <c r="X133" s="19">
        <v>1280</v>
      </c>
      <c r="Y133" s="18" t="s">
        <v>111</v>
      </c>
      <c r="Z133" s="69">
        <v>7396</v>
      </c>
      <c r="AA133" s="19">
        <v>1.31</v>
      </c>
      <c r="AB133" s="21">
        <v>250</v>
      </c>
      <c r="AC133" s="19">
        <v>2.5</v>
      </c>
      <c r="AD133" s="19">
        <v>250</v>
      </c>
      <c r="AE133" s="19">
        <v>250</v>
      </c>
      <c r="AF133" s="19">
        <v>267.3</v>
      </c>
      <c r="AG133" s="8">
        <f>AF133/AD133</f>
        <v>1.0692000000000002</v>
      </c>
      <c r="AH133" s="19">
        <v>267.3</v>
      </c>
      <c r="AI133" s="85">
        <f>(AF133*V133)/1000000</f>
        <v>4.3465653000000007E-2</v>
      </c>
      <c r="AJ133" s="18" t="s">
        <v>78</v>
      </c>
      <c r="AK133" s="18" t="s">
        <v>338</v>
      </c>
      <c r="AL133" s="18" t="s">
        <v>337</v>
      </c>
      <c r="AM133" s="18" t="s">
        <v>140</v>
      </c>
      <c r="AN133" s="18" t="s">
        <v>81</v>
      </c>
      <c r="AO133" s="18"/>
      <c r="AP133" s="18" t="s">
        <v>81</v>
      </c>
      <c r="AQ133" s="18"/>
      <c r="AR133" s="19">
        <v>1</v>
      </c>
      <c r="AS133" s="18" t="s">
        <v>117</v>
      </c>
      <c r="AT133" s="72">
        <v>60</v>
      </c>
      <c r="AU133" s="19">
        <v>170</v>
      </c>
      <c r="AV133" s="19">
        <v>160</v>
      </c>
      <c r="AW133" s="18" t="s">
        <v>78</v>
      </c>
      <c r="AX133" s="18" t="s">
        <v>98</v>
      </c>
      <c r="AY133" s="18"/>
      <c r="AZ133" s="18"/>
      <c r="BA133" s="19">
        <v>0</v>
      </c>
      <c r="BB133" s="20" t="s">
        <v>81</v>
      </c>
      <c r="BC133" s="18" t="s">
        <v>81</v>
      </c>
      <c r="BD133" s="18"/>
      <c r="BE133" s="18" t="s">
        <v>84</v>
      </c>
      <c r="BF133" s="18"/>
      <c r="BG133" s="18"/>
      <c r="BH133" s="21">
        <v>0</v>
      </c>
      <c r="BI133" s="19">
        <v>0.4</v>
      </c>
      <c r="BJ133" s="18"/>
      <c r="BK133" s="19">
        <v>0.22</v>
      </c>
      <c r="BL133" s="19">
        <v>8.74</v>
      </c>
      <c r="BM133" s="19">
        <v>13.86</v>
      </c>
      <c r="BN133" s="19">
        <v>11.98</v>
      </c>
      <c r="BO133" s="21">
        <v>0.55000000000000004</v>
      </c>
      <c r="BP133" s="20"/>
      <c r="BQ133" s="21">
        <v>0.42</v>
      </c>
      <c r="BR133" s="20"/>
      <c r="BS133" s="21">
        <v>0.24</v>
      </c>
      <c r="BT133" s="21">
        <v>9.33</v>
      </c>
      <c r="BU133" s="21">
        <v>14.19</v>
      </c>
      <c r="BV133" s="21">
        <v>12.25</v>
      </c>
      <c r="BW133" s="9">
        <f>IF(BA133=1,BN133-(Monitors!$B$17*Data!BZ133),Data!BN133)</f>
        <v>11.98</v>
      </c>
      <c r="BX133" s="32">
        <f>IF($AR133=1,$BW133-(Monitors!$C$17*BZ133),Data!$BW133)</f>
        <v>11.363715002746217</v>
      </c>
      <c r="BY133" s="32">
        <f>BX133-(AA133*Monitors!$C$13)</f>
        <v>8.7437150027462174</v>
      </c>
      <c r="BZ133" s="86">
        <f>(Monitors!$C$13*Data!AA133)+(Monitors!$C$6*TANH(Monitors!$C$7*(Data!V133+Monitors!$C$8)+Monitors!$C$9)+Monitors!$C$10)</f>
        <v>12.32569994507568</v>
      </c>
      <c r="CA133" s="9">
        <f>BN133-(Signage!$C$13*AI133)</f>
        <v>8.7200760250000009</v>
      </c>
      <c r="CB133" s="86">
        <f>(Signage!$C$13*Data!AI133)+(Signage!$C$6*TANH(Signage!$C$7*(Data!V133+Signage!$C$8)+Signage!$C$9)+Signage!$C$10)</f>
        <v>14.387246003748118</v>
      </c>
    </row>
    <row r="134" spans="1:80" s="4" customFormat="1" ht="12" customHeight="1">
      <c r="A134" s="82">
        <v>133</v>
      </c>
      <c r="B134" s="15" t="s">
        <v>2067</v>
      </c>
      <c r="C134" s="82" t="s">
        <v>1064</v>
      </c>
      <c r="D134" s="16">
        <v>41645</v>
      </c>
      <c r="E134" s="18" t="s">
        <v>77</v>
      </c>
      <c r="F134" s="15" t="s">
        <v>70</v>
      </c>
      <c r="G134" s="17">
        <v>6</v>
      </c>
      <c r="H134" s="15" t="s">
        <v>72</v>
      </c>
      <c r="I134" s="15" t="s">
        <v>113</v>
      </c>
      <c r="J134" s="18"/>
      <c r="K134" s="18" t="s">
        <v>74</v>
      </c>
      <c r="L134" s="18"/>
      <c r="M134" s="18" t="s">
        <v>78</v>
      </c>
      <c r="N134" s="18" t="s">
        <v>77</v>
      </c>
      <c r="O134" s="18" t="s">
        <v>82</v>
      </c>
      <c r="P134" s="18"/>
      <c r="Q134" s="18" t="s">
        <v>78</v>
      </c>
      <c r="R134" s="19">
        <v>1.25</v>
      </c>
      <c r="S134" s="19">
        <v>11.9</v>
      </c>
      <c r="T134" s="19">
        <v>14.9</v>
      </c>
      <c r="U134" s="19">
        <v>19</v>
      </c>
      <c r="V134" s="19">
        <v>227.1</v>
      </c>
      <c r="W134" s="19">
        <v>1024</v>
      </c>
      <c r="X134" s="19">
        <v>1280</v>
      </c>
      <c r="Y134" s="18" t="s">
        <v>111</v>
      </c>
      <c r="Z134" s="69">
        <v>7464</v>
      </c>
      <c r="AA134" s="19">
        <v>1.31</v>
      </c>
      <c r="AB134" s="21">
        <v>250</v>
      </c>
      <c r="AC134" s="19">
        <v>3</v>
      </c>
      <c r="AD134" s="19">
        <v>311.60000000000002</v>
      </c>
      <c r="AE134" s="19">
        <v>250</v>
      </c>
      <c r="AF134" s="19">
        <v>265.5</v>
      </c>
      <c r="AG134" s="8">
        <f>AF134/AD134</f>
        <v>0.85205391527599483</v>
      </c>
      <c r="AH134" s="19">
        <v>201</v>
      </c>
      <c r="AI134" s="85">
        <f>(AF134*V134)/1000000</f>
        <v>6.0295049999999996E-2</v>
      </c>
      <c r="AJ134" s="18" t="s">
        <v>78</v>
      </c>
      <c r="AK134" s="18" t="s">
        <v>116</v>
      </c>
      <c r="AL134" s="18" t="s">
        <v>115</v>
      </c>
      <c r="AM134" s="18"/>
      <c r="AN134" s="18" t="s">
        <v>81</v>
      </c>
      <c r="AO134" s="18"/>
      <c r="AP134" s="18" t="s">
        <v>94</v>
      </c>
      <c r="AQ134" s="18"/>
      <c r="AR134" s="19">
        <v>1</v>
      </c>
      <c r="AS134" s="18" t="s">
        <v>117</v>
      </c>
      <c r="AT134" s="72">
        <v>60</v>
      </c>
      <c r="AU134" s="19">
        <v>178</v>
      </c>
      <c r="AV134" s="19">
        <v>178</v>
      </c>
      <c r="AW134" s="18" t="s">
        <v>77</v>
      </c>
      <c r="AX134" s="18" t="s">
        <v>114</v>
      </c>
      <c r="AY134" s="18"/>
      <c r="AZ134" s="18"/>
      <c r="BA134" s="19">
        <v>0</v>
      </c>
      <c r="BB134" s="20" t="s">
        <v>81</v>
      </c>
      <c r="BC134" s="18" t="s">
        <v>81</v>
      </c>
      <c r="BD134" s="18"/>
      <c r="BE134" s="18" t="s">
        <v>84</v>
      </c>
      <c r="BF134" s="18"/>
      <c r="BG134" s="18"/>
      <c r="BH134" s="21">
        <v>0</v>
      </c>
      <c r="BI134" s="19">
        <v>0.42</v>
      </c>
      <c r="BJ134" s="18"/>
      <c r="BK134" s="19">
        <v>0.22</v>
      </c>
      <c r="BL134" s="19">
        <v>7.45</v>
      </c>
      <c r="BM134" s="19">
        <v>15.09</v>
      </c>
      <c r="BN134" s="19">
        <v>11.22</v>
      </c>
      <c r="BO134" s="21">
        <v>0.5</v>
      </c>
      <c r="BP134" s="20"/>
      <c r="BQ134" s="21">
        <v>0.48</v>
      </c>
      <c r="BR134" s="20"/>
      <c r="BS134" s="21">
        <v>0.28000000000000003</v>
      </c>
      <c r="BT134" s="21">
        <v>8.07</v>
      </c>
      <c r="BU134" s="21">
        <v>15.21</v>
      </c>
      <c r="BV134" s="21">
        <v>11.47</v>
      </c>
      <c r="BW134" s="9">
        <f>IF(BA134=1,BN134-(Monitors!$B$17*Data!BZ134),Data!BN134)</f>
        <v>11.22</v>
      </c>
      <c r="BX134" s="32">
        <f>IF($AR134=1,$BW134-(Monitors!$C$17*BZ134),Data!$BW134)</f>
        <v>10.471557396842531</v>
      </c>
      <c r="BY134" s="32">
        <f>BX134-(AA134*Monitors!$C$13)</f>
        <v>7.851557396842531</v>
      </c>
      <c r="BZ134" s="86">
        <f>(Monitors!$C$13*Data!AA134)+(Monitors!$C$6*TANH(Monitors!$C$7*(Data!V134+Monitors!$C$8)+Monitors!$C$9)+Monitors!$C$10)</f>
        <v>14.968852063149395</v>
      </c>
      <c r="CA134" s="9">
        <f>BN134-(Signage!$C$13*AI134)</f>
        <v>6.6978712500000013</v>
      </c>
      <c r="CB134" s="86">
        <f>(Signage!$C$13*Data!AI134)+(Signage!$C$6*TANH(Signage!$C$7*(Data!V134+Signage!$C$8)+Signage!$C$9)+Signage!$C$10)</f>
        <v>20.888567540776013</v>
      </c>
    </row>
    <row r="135" spans="1:80" s="4" customFormat="1" ht="12" customHeight="1">
      <c r="A135" s="83">
        <v>134</v>
      </c>
      <c r="B135" s="15" t="s">
        <v>2075</v>
      </c>
      <c r="C135" s="83" t="s">
        <v>1065</v>
      </c>
      <c r="D135" s="16">
        <v>41103</v>
      </c>
      <c r="E135" s="18" t="s">
        <v>77</v>
      </c>
      <c r="F135" s="15" t="s">
        <v>70</v>
      </c>
      <c r="G135" s="17">
        <v>6</v>
      </c>
      <c r="H135" s="15" t="s">
        <v>72</v>
      </c>
      <c r="I135" s="15" t="s">
        <v>90</v>
      </c>
      <c r="J135" s="18"/>
      <c r="K135" s="18" t="s">
        <v>74</v>
      </c>
      <c r="L135" s="18"/>
      <c r="M135" s="18" t="s">
        <v>78</v>
      </c>
      <c r="N135" s="18" t="s">
        <v>78</v>
      </c>
      <c r="O135" s="18" t="s">
        <v>82</v>
      </c>
      <c r="P135" s="18"/>
      <c r="Q135" s="18" t="s">
        <v>78</v>
      </c>
      <c r="R135" s="19">
        <v>1.25</v>
      </c>
      <c r="S135" s="19">
        <v>10.6</v>
      </c>
      <c r="T135" s="19">
        <v>13.3</v>
      </c>
      <c r="U135" s="19">
        <v>17</v>
      </c>
      <c r="V135" s="19">
        <v>141.6</v>
      </c>
      <c r="W135" s="19">
        <v>1280</v>
      </c>
      <c r="X135" s="19">
        <v>1024</v>
      </c>
      <c r="Y135" s="18" t="s">
        <v>341</v>
      </c>
      <c r="Z135" s="69">
        <v>9257</v>
      </c>
      <c r="AA135" s="19">
        <v>1.3109999999999999</v>
      </c>
      <c r="AB135" s="21">
        <v>250</v>
      </c>
      <c r="AC135" s="19">
        <v>85.3</v>
      </c>
      <c r="AD135" s="19">
        <v>271.39999999999998</v>
      </c>
      <c r="AE135" s="19">
        <v>250</v>
      </c>
      <c r="AF135" s="19">
        <v>156.69999999999999</v>
      </c>
      <c r="AG135" s="8">
        <f>AF135/AD135</f>
        <v>0.57737656595431097</v>
      </c>
      <c r="AH135" s="19">
        <v>200</v>
      </c>
      <c r="AI135" s="85">
        <f>(AF135*V135)/1000000</f>
        <v>2.2188719999999999E-2</v>
      </c>
      <c r="AJ135" s="18" t="s">
        <v>78</v>
      </c>
      <c r="AK135" s="18" t="s">
        <v>500</v>
      </c>
      <c r="AL135" s="18" t="s">
        <v>115</v>
      </c>
      <c r="AM135" s="18"/>
      <c r="AN135" s="18" t="s">
        <v>81</v>
      </c>
      <c r="AO135" s="18"/>
      <c r="AP135" s="18" t="s">
        <v>81</v>
      </c>
      <c r="AQ135" s="18"/>
      <c r="AR135" s="19">
        <v>0</v>
      </c>
      <c r="AS135" s="18"/>
      <c r="AT135" s="72">
        <v>60</v>
      </c>
      <c r="AU135" s="19">
        <v>170</v>
      </c>
      <c r="AV135" s="19">
        <v>160</v>
      </c>
      <c r="AW135" s="18" t="s">
        <v>78</v>
      </c>
      <c r="AX135" s="18" t="s">
        <v>109</v>
      </c>
      <c r="AY135" s="18"/>
      <c r="AZ135" s="18"/>
      <c r="BA135" s="19">
        <v>0</v>
      </c>
      <c r="BB135" s="20" t="s">
        <v>81</v>
      </c>
      <c r="BC135" s="18" t="s">
        <v>81</v>
      </c>
      <c r="BD135" s="18"/>
      <c r="BE135" s="18" t="s">
        <v>84</v>
      </c>
      <c r="BF135" s="18"/>
      <c r="BG135" s="19">
        <v>1</v>
      </c>
      <c r="BH135" s="21">
        <v>0</v>
      </c>
      <c r="BI135" s="19">
        <v>0.22</v>
      </c>
      <c r="BJ135" s="18"/>
      <c r="BK135" s="19">
        <v>0.16</v>
      </c>
      <c r="BL135" s="18"/>
      <c r="BM135" s="18"/>
      <c r="BN135" s="19">
        <v>13.88</v>
      </c>
      <c r="BO135" s="21">
        <v>0.53</v>
      </c>
      <c r="BP135" s="20"/>
      <c r="BQ135" s="21">
        <v>0.33</v>
      </c>
      <c r="BR135" s="20"/>
      <c r="BS135" s="21">
        <v>0.24</v>
      </c>
      <c r="BT135" s="20"/>
      <c r="BU135" s="20"/>
      <c r="BV135" s="21">
        <v>14.08</v>
      </c>
      <c r="BW135" s="9">
        <f>IF(BA135=1,BN135-(Monitors!$B$17*Data!BZ135),Data!BN135)</f>
        <v>13.88</v>
      </c>
      <c r="BX135" s="32">
        <f>IF($AR135=1,$BW135-(Monitors!$C$17*BZ135),Data!$BW135)</f>
        <v>13.88</v>
      </c>
      <c r="BY135" s="32">
        <f>BX135-(AA135*Monitors!$C$13)</f>
        <v>11.258000000000001</v>
      </c>
      <c r="BZ135" s="86">
        <f>(Monitors!$C$13*Data!AA135)+(Monitors!$C$6*TANH(Monitors!$C$7*(Data!V135+Monitors!$C$8)+Monitors!$C$9)+Monitors!$C$10)</f>
        <v>11.279407557571989</v>
      </c>
      <c r="CA135" s="9">
        <f>BN135-(Signage!$C$13*AI135)</f>
        <v>12.215846000000001</v>
      </c>
      <c r="CB135" s="86">
        <f>(Signage!$C$13*Data!AI135)+(Signage!$C$6*TANH(Signage!$C$7*(Data!V135+Signage!$C$8)+Signage!$C$9)+Signage!$C$10)</f>
        <v>11.073387599088022</v>
      </c>
    </row>
    <row r="136" spans="1:80" s="4" customFormat="1" ht="12" customHeight="1">
      <c r="A136" s="82">
        <v>135</v>
      </c>
      <c r="B136" s="15" t="s">
        <v>2080</v>
      </c>
      <c r="C136" s="82" t="s">
        <v>1066</v>
      </c>
      <c r="D136" s="16">
        <v>41487</v>
      </c>
      <c r="E136" s="18" t="s">
        <v>77</v>
      </c>
      <c r="F136" s="15" t="s">
        <v>70</v>
      </c>
      <c r="G136" s="17">
        <v>6</v>
      </c>
      <c r="H136" s="15" t="s">
        <v>72</v>
      </c>
      <c r="I136" s="15" t="s">
        <v>90</v>
      </c>
      <c r="J136" s="18"/>
      <c r="K136" s="18" t="s">
        <v>74</v>
      </c>
      <c r="L136" s="18"/>
      <c r="M136" s="18" t="s">
        <v>78</v>
      </c>
      <c r="N136" s="18" t="s">
        <v>77</v>
      </c>
      <c r="O136" s="18" t="s">
        <v>82</v>
      </c>
      <c r="P136" s="18"/>
      <c r="Q136" s="18" t="s">
        <v>78</v>
      </c>
      <c r="R136" s="19">
        <v>1.33</v>
      </c>
      <c r="S136" s="19">
        <v>118</v>
      </c>
      <c r="T136" s="19">
        <v>148</v>
      </c>
      <c r="U136" s="19">
        <v>18.899999999999999</v>
      </c>
      <c r="V136" s="19">
        <v>174</v>
      </c>
      <c r="W136" s="19">
        <v>1024</v>
      </c>
      <c r="X136" s="19">
        <v>1280</v>
      </c>
      <c r="Y136" s="18" t="s">
        <v>111</v>
      </c>
      <c r="Z136" s="69">
        <v>7525</v>
      </c>
      <c r="AA136" s="19">
        <v>1.3109999999999999</v>
      </c>
      <c r="AB136" s="21">
        <v>194.2</v>
      </c>
      <c r="AC136" s="19">
        <v>1.7</v>
      </c>
      <c r="AD136" s="19">
        <v>216.8</v>
      </c>
      <c r="AE136" s="19">
        <v>194.2</v>
      </c>
      <c r="AF136" s="19">
        <v>159.30000000000001</v>
      </c>
      <c r="AG136" s="8">
        <f>AF136/AD136</f>
        <v>0.73477859778597787</v>
      </c>
      <c r="AH136" s="19">
        <v>159.30000000000001</v>
      </c>
      <c r="AI136" s="85">
        <f>(AF136*V136)/1000000</f>
        <v>2.7718200000000002E-2</v>
      </c>
      <c r="AJ136" s="18" t="s">
        <v>78</v>
      </c>
      <c r="AK136" s="18" t="s">
        <v>491</v>
      </c>
      <c r="AL136" s="18" t="s">
        <v>239</v>
      </c>
      <c r="AM136" s="18" t="s">
        <v>240</v>
      </c>
      <c r="AN136" s="18" t="s">
        <v>81</v>
      </c>
      <c r="AO136" s="18"/>
      <c r="AP136" s="18" t="s">
        <v>94</v>
      </c>
      <c r="AQ136" s="18"/>
      <c r="AR136" s="19">
        <v>1</v>
      </c>
      <c r="AS136" s="18" t="s">
        <v>117</v>
      </c>
      <c r="AT136" s="72">
        <v>60</v>
      </c>
      <c r="AU136" s="19">
        <v>178</v>
      </c>
      <c r="AV136" s="19">
        <v>178</v>
      </c>
      <c r="AW136" s="18" t="s">
        <v>78</v>
      </c>
      <c r="AX136" s="18" t="s">
        <v>109</v>
      </c>
      <c r="AY136" s="18"/>
      <c r="AZ136" s="18"/>
      <c r="BA136" s="19">
        <v>0</v>
      </c>
      <c r="BB136" s="20" t="s">
        <v>81</v>
      </c>
      <c r="BC136" s="18" t="s">
        <v>81</v>
      </c>
      <c r="BD136" s="18"/>
      <c r="BE136" s="18" t="s">
        <v>84</v>
      </c>
      <c r="BF136" s="18"/>
      <c r="BG136" s="19">
        <v>0</v>
      </c>
      <c r="BH136" s="21">
        <v>0</v>
      </c>
      <c r="BI136" s="19">
        <v>0.25</v>
      </c>
      <c r="BJ136" s="19">
        <v>0</v>
      </c>
      <c r="BK136" s="19">
        <v>0.19</v>
      </c>
      <c r="BL136" s="19">
        <v>10.06</v>
      </c>
      <c r="BM136" s="19">
        <v>13.99</v>
      </c>
      <c r="BN136" s="19">
        <v>15.35</v>
      </c>
      <c r="BO136" s="21">
        <v>0.48</v>
      </c>
      <c r="BP136" s="20"/>
      <c r="BQ136" s="21">
        <v>0.3</v>
      </c>
      <c r="BR136" s="21">
        <v>0</v>
      </c>
      <c r="BS136" s="21">
        <v>0.28999999999999998</v>
      </c>
      <c r="BT136" s="21">
        <v>10.11</v>
      </c>
      <c r="BU136" s="21">
        <v>14.21</v>
      </c>
      <c r="BV136" s="21">
        <v>15.72</v>
      </c>
      <c r="BW136" s="9">
        <f>IF(BA136=1,BN136-(Monitors!$B$17*Data!BZ136),Data!BN136)</f>
        <v>15.35</v>
      </c>
      <c r="BX136" s="32">
        <f>IF($AR136=1,$BW136-(Monitors!$C$17*BZ136),Data!$BW136)</f>
        <v>14.707128551678911</v>
      </c>
      <c r="BY136" s="32">
        <f>BX136-(AA136*Monitors!$C$13)</f>
        <v>12.085128551678912</v>
      </c>
      <c r="BZ136" s="86">
        <f>(Monitors!$C$13*Data!AA136)+(Monitors!$C$6*TANH(Monitors!$C$7*(Data!V136+Monitors!$C$8)+Monitors!$C$9)+Monitors!$C$10)</f>
        <v>12.857428966421766</v>
      </c>
      <c r="CA136" s="9">
        <f>BN136-(Signage!$C$13*AI136)</f>
        <v>13.271134999999999</v>
      </c>
      <c r="CB136" s="86">
        <f>(Signage!$C$13*Data!AI136)+(Signage!$C$6*TANH(Signage!$C$7*(Data!V136+Signage!$C$8)+Signage!$C$9)+Signage!$C$10)</f>
        <v>14.135813084817251</v>
      </c>
    </row>
    <row r="137" spans="1:80" s="4" customFormat="1" ht="12" customHeight="1">
      <c r="A137" s="83">
        <v>136</v>
      </c>
      <c r="B137" s="15" t="s">
        <v>2088</v>
      </c>
      <c r="C137" s="83" t="s">
        <v>1067</v>
      </c>
      <c r="D137" s="16">
        <v>41813</v>
      </c>
      <c r="E137" s="18" t="s">
        <v>78</v>
      </c>
      <c r="F137" s="15" t="s">
        <v>70</v>
      </c>
      <c r="G137" s="17">
        <v>6</v>
      </c>
      <c r="H137" s="15" t="s">
        <v>72</v>
      </c>
      <c r="I137" s="15" t="s">
        <v>90</v>
      </c>
      <c r="J137" s="18"/>
      <c r="K137" s="18" t="s">
        <v>74</v>
      </c>
      <c r="L137" s="18"/>
      <c r="M137" s="18" t="s">
        <v>78</v>
      </c>
      <c r="N137" s="18" t="s">
        <v>78</v>
      </c>
      <c r="O137" s="18" t="s">
        <v>82</v>
      </c>
      <c r="P137" s="18"/>
      <c r="Q137" s="18" t="s">
        <v>78</v>
      </c>
      <c r="R137" s="19">
        <v>1.25</v>
      </c>
      <c r="S137" s="19">
        <v>10.6</v>
      </c>
      <c r="T137" s="19">
        <v>13.3</v>
      </c>
      <c r="U137" s="19">
        <v>17</v>
      </c>
      <c r="V137" s="19">
        <v>141.6</v>
      </c>
      <c r="W137" s="19">
        <v>1024</v>
      </c>
      <c r="X137" s="19">
        <v>1280</v>
      </c>
      <c r="Y137" s="18" t="s">
        <v>111</v>
      </c>
      <c r="Z137" s="69">
        <v>9257</v>
      </c>
      <c r="AA137" s="19">
        <v>1.3109999999999999</v>
      </c>
      <c r="AB137" s="21">
        <v>200</v>
      </c>
      <c r="AC137" s="19">
        <v>10.9</v>
      </c>
      <c r="AD137" s="19">
        <v>207.6</v>
      </c>
      <c r="AE137" s="19">
        <v>200</v>
      </c>
      <c r="AF137" s="19">
        <v>164.2</v>
      </c>
      <c r="AG137" s="8">
        <f>AF137/AD137</f>
        <v>0.79094412331406549</v>
      </c>
      <c r="AH137" s="19">
        <v>201.5</v>
      </c>
      <c r="AI137" s="85">
        <f>(AF137*V137)/1000000</f>
        <v>2.3250719999999999E-2</v>
      </c>
      <c r="AJ137" s="18" t="s">
        <v>78</v>
      </c>
      <c r="AK137" s="18" t="s">
        <v>222</v>
      </c>
      <c r="AL137" s="18" t="s">
        <v>127</v>
      </c>
      <c r="AM137" s="18"/>
      <c r="AN137" s="18" t="s">
        <v>81</v>
      </c>
      <c r="AO137" s="18"/>
      <c r="AP137" s="18" t="s">
        <v>81</v>
      </c>
      <c r="AQ137" s="18" t="s">
        <v>81</v>
      </c>
      <c r="AR137" s="19">
        <v>0</v>
      </c>
      <c r="AS137" s="18"/>
      <c r="AT137" s="72">
        <v>60</v>
      </c>
      <c r="AU137" s="19">
        <v>170</v>
      </c>
      <c r="AV137" s="19">
        <v>160</v>
      </c>
      <c r="AW137" s="18" t="s">
        <v>78</v>
      </c>
      <c r="AX137" s="18" t="s">
        <v>109</v>
      </c>
      <c r="AY137" s="18"/>
      <c r="AZ137" s="18"/>
      <c r="BA137" s="19">
        <v>0</v>
      </c>
      <c r="BB137" s="20" t="s">
        <v>81</v>
      </c>
      <c r="BC137" s="18" t="s">
        <v>81</v>
      </c>
      <c r="BD137" s="18"/>
      <c r="BE137" s="18" t="s">
        <v>84</v>
      </c>
      <c r="BF137" s="18"/>
      <c r="BG137" s="19">
        <v>10</v>
      </c>
      <c r="BH137" s="21">
        <v>0</v>
      </c>
      <c r="BI137" s="19">
        <v>0.06</v>
      </c>
      <c r="BJ137" s="18"/>
      <c r="BK137" s="19">
        <v>0.05</v>
      </c>
      <c r="BL137" s="18"/>
      <c r="BM137" s="18"/>
      <c r="BN137" s="19">
        <v>10.7</v>
      </c>
      <c r="BO137" s="21">
        <v>0.56999999999999995</v>
      </c>
      <c r="BP137" s="20"/>
      <c r="BQ137" s="21">
        <v>7.0000000000000007E-2</v>
      </c>
      <c r="BR137" s="20"/>
      <c r="BS137" s="21">
        <v>7.0000000000000007E-2</v>
      </c>
      <c r="BT137" s="20"/>
      <c r="BU137" s="20"/>
      <c r="BV137" s="21">
        <v>11.1</v>
      </c>
      <c r="BW137" s="9">
        <f>IF(BA137=1,BN137-(Monitors!$B$17*Data!BZ137),Data!BN137)</f>
        <v>10.7</v>
      </c>
      <c r="BX137" s="32">
        <f>IF($AR137=1,$BW137-(Monitors!$C$17*BZ137),Data!$BW137)</f>
        <v>10.7</v>
      </c>
      <c r="BY137" s="32">
        <f>BX137-(AA137*Monitors!$C$13)</f>
        <v>8.0779999999999994</v>
      </c>
      <c r="BZ137" s="86">
        <f>(Monitors!$C$13*Data!AA137)+(Monitors!$C$6*TANH(Monitors!$C$7*(Data!V137+Monitors!$C$8)+Monitors!$C$9)+Monitors!$C$10)</f>
        <v>11.279407557571989</v>
      </c>
      <c r="CA137" s="9">
        <f>BN137-(Signage!$C$13*AI137)</f>
        <v>8.9561959999999985</v>
      </c>
      <c r="CB137" s="86">
        <f>(Signage!$C$13*Data!AI137)+(Signage!$C$6*TANH(Signage!$C$7*(Data!V137+Signage!$C$8)+Signage!$C$9)+Signage!$C$10)</f>
        <v>11.153037599088023</v>
      </c>
    </row>
    <row r="138" spans="1:80" s="4" customFormat="1" ht="12" customHeight="1">
      <c r="A138" s="82">
        <v>137</v>
      </c>
      <c r="B138" s="15" t="s">
        <v>2068</v>
      </c>
      <c r="C138" s="82" t="s">
        <v>1068</v>
      </c>
      <c r="D138" s="16">
        <v>41456</v>
      </c>
      <c r="E138" s="18" t="s">
        <v>77</v>
      </c>
      <c r="F138" s="15" t="s">
        <v>70</v>
      </c>
      <c r="G138" s="17">
        <v>6</v>
      </c>
      <c r="H138" s="15" t="s">
        <v>72</v>
      </c>
      <c r="I138" s="15" t="s">
        <v>90</v>
      </c>
      <c r="J138" s="18"/>
      <c r="K138" s="18" t="s">
        <v>74</v>
      </c>
      <c r="L138" s="18"/>
      <c r="M138" s="18" t="s">
        <v>78</v>
      </c>
      <c r="N138" s="18" t="s">
        <v>78</v>
      </c>
      <c r="O138" s="18" t="s">
        <v>82</v>
      </c>
      <c r="P138" s="18"/>
      <c r="Q138" s="18" t="s">
        <v>78</v>
      </c>
      <c r="R138" s="19">
        <v>1.25</v>
      </c>
      <c r="S138" s="19">
        <v>11.9</v>
      </c>
      <c r="T138" s="19">
        <v>14.8</v>
      </c>
      <c r="U138" s="19">
        <v>19</v>
      </c>
      <c r="V138" s="19">
        <v>175.6</v>
      </c>
      <c r="W138" s="19">
        <v>1280</v>
      </c>
      <c r="X138" s="19">
        <v>1024</v>
      </c>
      <c r="Y138" s="18" t="s">
        <v>341</v>
      </c>
      <c r="Z138" s="69">
        <v>7464</v>
      </c>
      <c r="AA138" s="19">
        <v>1.3109999999999999</v>
      </c>
      <c r="AB138" s="21">
        <v>250</v>
      </c>
      <c r="AC138" s="19">
        <v>65.2</v>
      </c>
      <c r="AD138" s="19">
        <v>254.3</v>
      </c>
      <c r="AE138" s="19">
        <v>250</v>
      </c>
      <c r="AF138" s="19">
        <v>167</v>
      </c>
      <c r="AG138" s="8">
        <f>AF138/AD138</f>
        <v>0.65670467951238687</v>
      </c>
      <c r="AH138" s="19">
        <v>200.2</v>
      </c>
      <c r="AI138" s="85">
        <f>(AF138*V138)/1000000</f>
        <v>2.9325199999999999E-2</v>
      </c>
      <c r="AJ138" s="18" t="s">
        <v>78</v>
      </c>
      <c r="AK138" s="18" t="s">
        <v>343</v>
      </c>
      <c r="AL138" s="18" t="s">
        <v>115</v>
      </c>
      <c r="AM138" s="18"/>
      <c r="AN138" s="18" t="s">
        <v>81</v>
      </c>
      <c r="AO138" s="18"/>
      <c r="AP138" s="18" t="s">
        <v>94</v>
      </c>
      <c r="AQ138" s="18"/>
      <c r="AR138" s="19">
        <v>0</v>
      </c>
      <c r="AS138" s="18"/>
      <c r="AT138" s="72">
        <v>60</v>
      </c>
      <c r="AU138" s="19">
        <v>176</v>
      </c>
      <c r="AV138" s="19">
        <v>170</v>
      </c>
      <c r="AW138" s="18" t="s">
        <v>77</v>
      </c>
      <c r="AX138" s="18" t="s">
        <v>109</v>
      </c>
      <c r="AY138" s="18"/>
      <c r="AZ138" s="18"/>
      <c r="BA138" s="19">
        <v>0</v>
      </c>
      <c r="BB138" s="20" t="s">
        <v>81</v>
      </c>
      <c r="BC138" s="18" t="s">
        <v>81</v>
      </c>
      <c r="BD138" s="18"/>
      <c r="BE138" s="18" t="s">
        <v>84</v>
      </c>
      <c r="BF138" s="18"/>
      <c r="BG138" s="19">
        <v>1</v>
      </c>
      <c r="BH138" s="21">
        <v>0</v>
      </c>
      <c r="BI138" s="19">
        <v>0.11</v>
      </c>
      <c r="BJ138" s="18"/>
      <c r="BK138" s="19">
        <v>0.05</v>
      </c>
      <c r="BL138" s="18"/>
      <c r="BM138" s="18"/>
      <c r="BN138" s="19">
        <v>15.2</v>
      </c>
      <c r="BO138" s="21">
        <v>0.56999999999999995</v>
      </c>
      <c r="BP138" s="20"/>
      <c r="BQ138" s="21">
        <v>0.17</v>
      </c>
      <c r="BR138" s="20"/>
      <c r="BS138" s="21">
        <v>7.0000000000000007E-2</v>
      </c>
      <c r="BT138" s="20"/>
      <c r="BU138" s="20"/>
      <c r="BV138" s="21">
        <v>15.26</v>
      </c>
      <c r="BW138" s="9">
        <f>IF(BA138=1,BN138-(Monitors!$B$17*Data!BZ138),Data!BN138)</f>
        <v>15.2</v>
      </c>
      <c r="BX138" s="32">
        <f>IF($AR138=1,$BW138-(Monitors!$C$17*BZ138),Data!$BW138)</f>
        <v>15.2</v>
      </c>
      <c r="BY138" s="32">
        <f>BX138-(AA138*Monitors!$C$13)</f>
        <v>12.577999999999999</v>
      </c>
      <c r="BZ138" s="86">
        <f>(Monitors!$C$13*Data!AA138)+(Monitors!$C$6*TANH(Monitors!$C$7*(Data!V138+Monitors!$C$8)+Monitors!$C$9)+Monitors!$C$10)</f>
        <v>12.929654286447596</v>
      </c>
      <c r="CA138" s="9">
        <f>BN138-(Signage!$C$13*AI138)</f>
        <v>13.00061</v>
      </c>
      <c r="CB138" s="86">
        <f>(Signage!$C$13*Data!AI138)+(Signage!$C$6*TANH(Signage!$C$7*(Data!V138+Signage!$C$8)+Signage!$C$9)+Signage!$C$10)</f>
        <v>14.386806717643292</v>
      </c>
    </row>
    <row r="139" spans="1:80" s="4" customFormat="1" ht="12" customHeight="1">
      <c r="A139" s="83">
        <v>138</v>
      </c>
      <c r="B139" s="15" t="s">
        <v>2075</v>
      </c>
      <c r="C139" s="83" t="s">
        <v>1069</v>
      </c>
      <c r="D139" s="16">
        <v>41182</v>
      </c>
      <c r="E139" s="18" t="s">
        <v>77</v>
      </c>
      <c r="F139" s="15" t="s">
        <v>70</v>
      </c>
      <c r="G139" s="17">
        <v>6</v>
      </c>
      <c r="H139" s="15" t="s">
        <v>72</v>
      </c>
      <c r="I139" s="15" t="s">
        <v>90</v>
      </c>
      <c r="J139" s="18"/>
      <c r="K139" s="18" t="s">
        <v>74</v>
      </c>
      <c r="L139" s="18"/>
      <c r="M139" s="18" t="s">
        <v>78</v>
      </c>
      <c r="N139" s="18" t="s">
        <v>78</v>
      </c>
      <c r="O139" s="18" t="s">
        <v>82</v>
      </c>
      <c r="P139" s="18"/>
      <c r="Q139" s="18" t="s">
        <v>78</v>
      </c>
      <c r="R139" s="19">
        <v>1.25</v>
      </c>
      <c r="S139" s="19">
        <v>11.9</v>
      </c>
      <c r="T139" s="19">
        <v>14.8</v>
      </c>
      <c r="U139" s="19">
        <v>19</v>
      </c>
      <c r="V139" s="19">
        <v>175.61</v>
      </c>
      <c r="W139" s="19">
        <v>1024</v>
      </c>
      <c r="X139" s="19">
        <v>1280</v>
      </c>
      <c r="Y139" s="18" t="s">
        <v>111</v>
      </c>
      <c r="Z139" s="69">
        <v>7464</v>
      </c>
      <c r="AA139" s="19">
        <v>1.3109999999999999</v>
      </c>
      <c r="AB139" s="21">
        <v>250</v>
      </c>
      <c r="AC139" s="19">
        <v>4.8</v>
      </c>
      <c r="AD139" s="19">
        <v>250</v>
      </c>
      <c r="AE139" s="19">
        <v>250</v>
      </c>
      <c r="AF139" s="19">
        <v>174.6</v>
      </c>
      <c r="AG139" s="8">
        <f>AF139/AD139</f>
        <v>0.69840000000000002</v>
      </c>
      <c r="AH139" s="19">
        <v>201.2</v>
      </c>
      <c r="AI139" s="85">
        <f>(AF139*V139)/1000000</f>
        <v>3.0661506000000002E-2</v>
      </c>
      <c r="AJ139" s="18" t="s">
        <v>78</v>
      </c>
      <c r="AK139" s="18" t="s">
        <v>402</v>
      </c>
      <c r="AL139" s="18" t="s">
        <v>115</v>
      </c>
      <c r="AM139" s="18"/>
      <c r="AN139" s="18" t="s">
        <v>81</v>
      </c>
      <c r="AO139" s="18"/>
      <c r="AP139" s="18" t="s">
        <v>81</v>
      </c>
      <c r="AQ139" s="18"/>
      <c r="AR139" s="19">
        <v>0</v>
      </c>
      <c r="AS139" s="18"/>
      <c r="AT139" s="72">
        <v>60</v>
      </c>
      <c r="AU139" s="19">
        <v>170</v>
      </c>
      <c r="AV139" s="19">
        <v>160</v>
      </c>
      <c r="AW139" s="18" t="s">
        <v>78</v>
      </c>
      <c r="AX139" s="18" t="s">
        <v>109</v>
      </c>
      <c r="AY139" s="18"/>
      <c r="AZ139" s="18"/>
      <c r="BA139" s="19">
        <v>0</v>
      </c>
      <c r="BB139" s="20" t="s">
        <v>81</v>
      </c>
      <c r="BC139" s="18" t="s">
        <v>81</v>
      </c>
      <c r="BD139" s="18"/>
      <c r="BE139" s="18" t="s">
        <v>84</v>
      </c>
      <c r="BF139" s="18"/>
      <c r="BG139" s="18"/>
      <c r="BH139" s="21">
        <v>0</v>
      </c>
      <c r="BI139" s="19">
        <v>0.15</v>
      </c>
      <c r="BJ139" s="18"/>
      <c r="BK139" s="19">
        <v>0.1</v>
      </c>
      <c r="BL139" s="18"/>
      <c r="BM139" s="18"/>
      <c r="BN139" s="19">
        <v>15.65</v>
      </c>
      <c r="BO139" s="21">
        <v>0.48</v>
      </c>
      <c r="BP139" s="20"/>
      <c r="BQ139" s="21">
        <v>0.17</v>
      </c>
      <c r="BR139" s="20"/>
      <c r="BS139" s="21">
        <v>0.11</v>
      </c>
      <c r="BT139" s="20"/>
      <c r="BU139" s="20"/>
      <c r="BV139" s="21">
        <v>15.56</v>
      </c>
      <c r="BW139" s="9">
        <f>IF(BA139=1,BN139-(Monitors!$B$17*Data!BZ139),Data!BN139)</f>
        <v>15.65</v>
      </c>
      <c r="BX139" s="32">
        <f>IF($AR139=1,$BW139-(Monitors!$C$17*BZ139),Data!$BW139)</f>
        <v>15.65</v>
      </c>
      <c r="BY139" s="32">
        <f>BX139-(AA139*Monitors!$C$13)</f>
        <v>13.028</v>
      </c>
      <c r="BZ139" s="86">
        <f>(Monitors!$C$13*Data!AA139)+(Monitors!$C$6*TANH(Monitors!$C$7*(Data!V139+Monitors!$C$8)+Monitors!$C$9)+Monitors!$C$10)</f>
        <v>12.930103999558725</v>
      </c>
      <c r="CA139" s="9">
        <f>BN139-(Signage!$C$13*AI139)</f>
        <v>13.35038705</v>
      </c>
      <c r="CB139" s="86">
        <f>(Signage!$C$13*Data!AI139)+(Signage!$C$6*TANH(Signage!$C$7*(Data!V139+Signage!$C$8)+Signage!$C$9)+Signage!$C$10)</f>
        <v>14.487844998232241</v>
      </c>
    </row>
    <row r="140" spans="1:80" s="4" customFormat="1" ht="12" customHeight="1">
      <c r="A140" s="82">
        <v>139</v>
      </c>
      <c r="B140" s="15" t="s">
        <v>2064</v>
      </c>
      <c r="C140" s="82" t="s">
        <v>1070</v>
      </c>
      <c r="D140" s="16">
        <v>41337</v>
      </c>
      <c r="E140" s="18" t="s">
        <v>77</v>
      </c>
      <c r="F140" s="15" t="s">
        <v>70</v>
      </c>
      <c r="G140" s="17">
        <v>6</v>
      </c>
      <c r="H140" s="15" t="s">
        <v>72</v>
      </c>
      <c r="I140" s="15" t="s">
        <v>73</v>
      </c>
      <c r="J140" s="18" t="s">
        <v>73</v>
      </c>
      <c r="K140" s="18" t="s">
        <v>74</v>
      </c>
      <c r="L140" s="18" t="s">
        <v>71</v>
      </c>
      <c r="M140" s="18" t="s">
        <v>78</v>
      </c>
      <c r="N140" s="18" t="s">
        <v>78</v>
      </c>
      <c r="O140" s="18" t="s">
        <v>82</v>
      </c>
      <c r="P140" s="18" t="s">
        <v>71</v>
      </c>
      <c r="Q140" s="18" t="s">
        <v>78</v>
      </c>
      <c r="R140" s="19">
        <v>1.25</v>
      </c>
      <c r="S140" s="19">
        <v>11.9</v>
      </c>
      <c r="T140" s="19">
        <v>14.8</v>
      </c>
      <c r="U140" s="19">
        <v>19</v>
      </c>
      <c r="V140" s="19">
        <v>175.57</v>
      </c>
      <c r="W140" s="19">
        <v>1024</v>
      </c>
      <c r="X140" s="19">
        <v>1280</v>
      </c>
      <c r="Y140" s="18" t="s">
        <v>111</v>
      </c>
      <c r="Z140" s="69">
        <v>7467</v>
      </c>
      <c r="AA140" s="19">
        <v>1.3109999999999999</v>
      </c>
      <c r="AB140" s="21">
        <v>270</v>
      </c>
      <c r="AC140" s="19">
        <v>0.1</v>
      </c>
      <c r="AD140" s="19">
        <v>270</v>
      </c>
      <c r="AE140" s="19">
        <v>270</v>
      </c>
      <c r="AF140" s="19">
        <v>175</v>
      </c>
      <c r="AG140" s="8">
        <f>AF140/AD140</f>
        <v>0.64814814814814814</v>
      </c>
      <c r="AH140" s="19">
        <v>200</v>
      </c>
      <c r="AI140" s="85">
        <f>(AF140*V140)/1000000</f>
        <v>3.0724749999999999E-2</v>
      </c>
      <c r="AJ140" s="18" t="s">
        <v>78</v>
      </c>
      <c r="AK140" s="18" t="s">
        <v>122</v>
      </c>
      <c r="AL140" s="18" t="s">
        <v>79</v>
      </c>
      <c r="AM140" s="18" t="s">
        <v>71</v>
      </c>
      <c r="AN140" s="18" t="s">
        <v>81</v>
      </c>
      <c r="AO140" s="18" t="s">
        <v>71</v>
      </c>
      <c r="AP140" s="18" t="s">
        <v>81</v>
      </c>
      <c r="AQ140" s="18" t="s">
        <v>71</v>
      </c>
      <c r="AR140" s="19">
        <v>0</v>
      </c>
      <c r="AS140" s="18"/>
      <c r="AT140" s="72">
        <v>60</v>
      </c>
      <c r="AU140" s="19">
        <v>170</v>
      </c>
      <c r="AV140" s="19">
        <v>160</v>
      </c>
      <c r="AW140" s="18" t="s">
        <v>77</v>
      </c>
      <c r="AX140" s="18" t="s">
        <v>98</v>
      </c>
      <c r="AY140" s="18" t="s">
        <v>71</v>
      </c>
      <c r="AZ140" s="18" t="s">
        <v>71</v>
      </c>
      <c r="BA140" s="19">
        <v>0</v>
      </c>
      <c r="BB140" s="20" t="s">
        <v>81</v>
      </c>
      <c r="BC140" s="18" t="s">
        <v>81</v>
      </c>
      <c r="BD140" s="18" t="s">
        <v>71</v>
      </c>
      <c r="BE140" s="18" t="s">
        <v>84</v>
      </c>
      <c r="BF140" s="18" t="s">
        <v>71</v>
      </c>
      <c r="BG140" s="18"/>
      <c r="BH140" s="21">
        <v>0</v>
      </c>
      <c r="BI140" s="19">
        <v>0.13</v>
      </c>
      <c r="BJ140" s="18"/>
      <c r="BK140" s="19">
        <v>0.1</v>
      </c>
      <c r="BL140" s="18"/>
      <c r="BM140" s="18"/>
      <c r="BN140" s="19">
        <v>14</v>
      </c>
      <c r="BO140" s="21">
        <v>0.5</v>
      </c>
      <c r="BP140" s="20"/>
      <c r="BQ140" s="21">
        <v>0.19</v>
      </c>
      <c r="BR140" s="20"/>
      <c r="BS140" s="21">
        <v>0.16</v>
      </c>
      <c r="BT140" s="20"/>
      <c r="BU140" s="20"/>
      <c r="BV140" s="21">
        <v>14.5</v>
      </c>
      <c r="BW140" s="9">
        <f>IF(BA140=1,BN140-(Monitors!$B$17*Data!BZ140),Data!BN140)</f>
        <v>14</v>
      </c>
      <c r="BX140" s="32">
        <f>IF($AR140=1,$BW140-(Monitors!$C$17*BZ140),Data!$BW140)</f>
        <v>14</v>
      </c>
      <c r="BY140" s="32">
        <f>BX140-(AA140*Monitors!$C$13)</f>
        <v>11.378</v>
      </c>
      <c r="BZ140" s="86">
        <f>(Monitors!$C$13*Data!AA140)+(Monitors!$C$6*TANH(Monitors!$C$7*(Data!V140+Monitors!$C$8)+Monitors!$C$9)+Monitors!$C$10)</f>
        <v>12.928305020779217</v>
      </c>
      <c r="CA140" s="9">
        <f>BN140-(Signage!$C$13*AI140)</f>
        <v>11.69564375</v>
      </c>
      <c r="CB140" s="86">
        <f>(Signage!$C$13*Data!AI140)+(Signage!$C$6*TANH(Signage!$C$7*(Data!V140+Signage!$C$8)+Signage!$C$9)+Signage!$C$10)</f>
        <v>14.489326968494472</v>
      </c>
    </row>
    <row r="141" spans="1:80" s="4" customFormat="1" ht="12" customHeight="1">
      <c r="A141" s="83">
        <v>140</v>
      </c>
      <c r="B141" s="15" t="s">
        <v>2064</v>
      </c>
      <c r="C141" s="83" t="s">
        <v>1071</v>
      </c>
      <c r="D141" s="16">
        <v>41337</v>
      </c>
      <c r="E141" s="18" t="s">
        <v>77</v>
      </c>
      <c r="F141" s="15" t="s">
        <v>70</v>
      </c>
      <c r="G141" s="17">
        <v>6</v>
      </c>
      <c r="H141" s="15" t="s">
        <v>72</v>
      </c>
      <c r="I141" s="15" t="s">
        <v>73</v>
      </c>
      <c r="J141" s="18" t="s">
        <v>73</v>
      </c>
      <c r="K141" s="18" t="s">
        <v>74</v>
      </c>
      <c r="L141" s="18" t="s">
        <v>71</v>
      </c>
      <c r="M141" s="18" t="s">
        <v>78</v>
      </c>
      <c r="N141" s="18" t="s">
        <v>78</v>
      </c>
      <c r="O141" s="18" t="s">
        <v>82</v>
      </c>
      <c r="P141" s="18" t="s">
        <v>71</v>
      </c>
      <c r="Q141" s="18" t="s">
        <v>78</v>
      </c>
      <c r="R141" s="19">
        <v>1.25</v>
      </c>
      <c r="S141" s="19">
        <v>11.9</v>
      </c>
      <c r="T141" s="19">
        <v>14.8</v>
      </c>
      <c r="U141" s="19">
        <v>19</v>
      </c>
      <c r="V141" s="19">
        <v>175.57</v>
      </c>
      <c r="W141" s="19">
        <v>1024</v>
      </c>
      <c r="X141" s="19">
        <v>1280</v>
      </c>
      <c r="Y141" s="18" t="s">
        <v>111</v>
      </c>
      <c r="Z141" s="69">
        <v>7467</v>
      </c>
      <c r="AA141" s="19">
        <v>1.3109999999999999</v>
      </c>
      <c r="AB141" s="21">
        <v>270</v>
      </c>
      <c r="AC141" s="19">
        <v>0.1</v>
      </c>
      <c r="AD141" s="19">
        <v>270</v>
      </c>
      <c r="AE141" s="19">
        <v>270</v>
      </c>
      <c r="AF141" s="19">
        <v>175</v>
      </c>
      <c r="AG141" s="8">
        <f>AF141/AD141</f>
        <v>0.64814814814814814</v>
      </c>
      <c r="AH141" s="19">
        <v>200</v>
      </c>
      <c r="AI141" s="85">
        <f>(AF141*V141)/1000000</f>
        <v>3.0724749999999999E-2</v>
      </c>
      <c r="AJ141" s="18" t="s">
        <v>78</v>
      </c>
      <c r="AK141" s="18" t="s">
        <v>122</v>
      </c>
      <c r="AL141" s="18" t="s">
        <v>134</v>
      </c>
      <c r="AM141" s="18" t="s">
        <v>71</v>
      </c>
      <c r="AN141" s="18" t="s">
        <v>81</v>
      </c>
      <c r="AO141" s="18" t="s">
        <v>71</v>
      </c>
      <c r="AP141" s="18" t="s">
        <v>81</v>
      </c>
      <c r="AQ141" s="18" t="s">
        <v>71</v>
      </c>
      <c r="AR141" s="19">
        <v>0</v>
      </c>
      <c r="AS141" s="18"/>
      <c r="AT141" s="72">
        <v>60</v>
      </c>
      <c r="AU141" s="19">
        <v>170</v>
      </c>
      <c r="AV141" s="19">
        <v>160</v>
      </c>
      <c r="AW141" s="18" t="s">
        <v>77</v>
      </c>
      <c r="AX141" s="18" t="s">
        <v>98</v>
      </c>
      <c r="AY141" s="18" t="s">
        <v>71</v>
      </c>
      <c r="AZ141" s="18" t="s">
        <v>71</v>
      </c>
      <c r="BA141" s="19">
        <v>0</v>
      </c>
      <c r="BB141" s="20" t="s">
        <v>81</v>
      </c>
      <c r="BC141" s="18" t="s">
        <v>144</v>
      </c>
      <c r="BD141" s="18" t="s">
        <v>71</v>
      </c>
      <c r="BE141" s="18" t="s">
        <v>84</v>
      </c>
      <c r="BF141" s="18" t="s">
        <v>71</v>
      </c>
      <c r="BG141" s="18"/>
      <c r="BH141" s="21">
        <v>0</v>
      </c>
      <c r="BI141" s="19">
        <v>0.13</v>
      </c>
      <c r="BJ141" s="18"/>
      <c r="BK141" s="19">
        <v>0.1</v>
      </c>
      <c r="BL141" s="18"/>
      <c r="BM141" s="18"/>
      <c r="BN141" s="19">
        <v>14</v>
      </c>
      <c r="BO141" s="21">
        <v>0.5</v>
      </c>
      <c r="BP141" s="20"/>
      <c r="BQ141" s="21">
        <v>0.14000000000000001</v>
      </c>
      <c r="BR141" s="20"/>
      <c r="BS141" s="21">
        <v>0.13</v>
      </c>
      <c r="BT141" s="20"/>
      <c r="BU141" s="20"/>
      <c r="BV141" s="21">
        <v>14.6</v>
      </c>
      <c r="BW141" s="9">
        <f>IF(BA141=1,BN141-(Monitors!$B$17*Data!BZ141),Data!BN141)</f>
        <v>14</v>
      </c>
      <c r="BX141" s="32">
        <f>IF($AR141=1,$BW141-(Monitors!$C$17*BZ141),Data!$BW141)</f>
        <v>14</v>
      </c>
      <c r="BY141" s="32">
        <f>BX141-(AA141*Monitors!$C$13)</f>
        <v>11.378</v>
      </c>
      <c r="BZ141" s="86">
        <f>(Monitors!$C$13*Data!AA141)+(Monitors!$C$6*TANH(Monitors!$C$7*(Data!V141+Monitors!$C$8)+Monitors!$C$9)+Monitors!$C$10)</f>
        <v>12.928305020779217</v>
      </c>
      <c r="CA141" s="9">
        <f>BN141-(Signage!$C$13*AI141)</f>
        <v>11.69564375</v>
      </c>
      <c r="CB141" s="86">
        <f>(Signage!$C$13*Data!AI141)+(Signage!$C$6*TANH(Signage!$C$7*(Data!V141+Signage!$C$8)+Signage!$C$9)+Signage!$C$10)</f>
        <v>14.489326968494472</v>
      </c>
    </row>
    <row r="142" spans="1:80" s="4" customFormat="1" ht="12" customHeight="1">
      <c r="A142" s="82">
        <v>141</v>
      </c>
      <c r="B142" s="15" t="s">
        <v>2052</v>
      </c>
      <c r="C142" s="82" t="s">
        <v>1072</v>
      </c>
      <c r="D142" s="16">
        <v>41334</v>
      </c>
      <c r="E142" s="18" t="s">
        <v>78</v>
      </c>
      <c r="F142" s="15" t="s">
        <v>70</v>
      </c>
      <c r="G142" s="17">
        <v>6</v>
      </c>
      <c r="H142" s="15" t="s">
        <v>72</v>
      </c>
      <c r="I142" s="15" t="s">
        <v>90</v>
      </c>
      <c r="J142" s="18"/>
      <c r="K142" s="18" t="s">
        <v>74</v>
      </c>
      <c r="L142" s="18"/>
      <c r="M142" s="18" t="s">
        <v>78</v>
      </c>
      <c r="N142" s="18" t="s">
        <v>78</v>
      </c>
      <c r="O142" s="18" t="s">
        <v>82</v>
      </c>
      <c r="P142" s="18"/>
      <c r="Q142" s="18" t="s">
        <v>78</v>
      </c>
      <c r="R142" s="19">
        <v>1.31</v>
      </c>
      <c r="S142" s="19">
        <v>119</v>
      </c>
      <c r="T142" s="19">
        <v>148</v>
      </c>
      <c r="U142" s="19">
        <v>19</v>
      </c>
      <c r="V142" s="19">
        <v>176</v>
      </c>
      <c r="W142" s="19">
        <v>1024</v>
      </c>
      <c r="X142" s="19">
        <v>1280</v>
      </c>
      <c r="Y142" s="18" t="s">
        <v>111</v>
      </c>
      <c r="Z142" s="69">
        <v>7464</v>
      </c>
      <c r="AA142" s="19">
        <v>1.3109999999999999</v>
      </c>
      <c r="AB142" s="21">
        <v>300</v>
      </c>
      <c r="AC142" s="19">
        <v>23.1</v>
      </c>
      <c r="AD142" s="19">
        <v>230.8</v>
      </c>
      <c r="AE142" s="19">
        <v>300</v>
      </c>
      <c r="AF142" s="19">
        <v>175.4</v>
      </c>
      <c r="AG142" s="8">
        <f>AF142/AD142</f>
        <v>0.75996533795493937</v>
      </c>
      <c r="AH142" s="19">
        <v>201.7</v>
      </c>
      <c r="AI142" s="85">
        <f>(AF142*V142)/1000000</f>
        <v>3.0870400000000003E-2</v>
      </c>
      <c r="AJ142" s="18" t="s">
        <v>78</v>
      </c>
      <c r="AK142" s="18" t="s">
        <v>492</v>
      </c>
      <c r="AL142" s="18" t="s">
        <v>192</v>
      </c>
      <c r="AM142" s="18"/>
      <c r="AN142" s="18" t="s">
        <v>81</v>
      </c>
      <c r="AO142" s="18"/>
      <c r="AP142" s="18" t="s">
        <v>81</v>
      </c>
      <c r="AQ142" s="18"/>
      <c r="AR142" s="19">
        <v>0</v>
      </c>
      <c r="AS142" s="18"/>
      <c r="AT142" s="72">
        <v>60</v>
      </c>
      <c r="AU142" s="19">
        <v>170</v>
      </c>
      <c r="AV142" s="19">
        <v>160</v>
      </c>
      <c r="AW142" s="18" t="s">
        <v>78</v>
      </c>
      <c r="AX142" s="18" t="s">
        <v>109</v>
      </c>
      <c r="AY142" s="18"/>
      <c r="AZ142" s="18"/>
      <c r="BA142" s="19">
        <v>0</v>
      </c>
      <c r="BB142" s="20" t="s">
        <v>81</v>
      </c>
      <c r="BC142" s="18" t="s">
        <v>81</v>
      </c>
      <c r="BD142" s="18"/>
      <c r="BE142" s="18" t="s">
        <v>84</v>
      </c>
      <c r="BF142" s="18"/>
      <c r="BG142" s="19">
        <v>1</v>
      </c>
      <c r="BH142" s="21">
        <v>0</v>
      </c>
      <c r="BI142" s="19">
        <v>0.25</v>
      </c>
      <c r="BJ142" s="18"/>
      <c r="BK142" s="19">
        <v>0.1</v>
      </c>
      <c r="BL142" s="18"/>
      <c r="BM142" s="18"/>
      <c r="BN142" s="19">
        <v>14.64</v>
      </c>
      <c r="BO142" s="21">
        <v>0.54</v>
      </c>
      <c r="BP142" s="20"/>
      <c r="BQ142" s="21">
        <v>0.32</v>
      </c>
      <c r="BR142" s="20"/>
      <c r="BS142" s="21">
        <v>0.15</v>
      </c>
      <c r="BT142" s="20"/>
      <c r="BU142" s="20"/>
      <c r="BV142" s="21">
        <v>14.49</v>
      </c>
      <c r="BW142" s="9">
        <f>IF(BA142=1,BN142-(Monitors!$B$17*Data!BZ142),Data!BN142)</f>
        <v>14.64</v>
      </c>
      <c r="BX142" s="32">
        <f>IF($AR142=1,$BW142-(Monitors!$C$17*BZ142),Data!$BW142)</f>
        <v>14.64</v>
      </c>
      <c r="BY142" s="32">
        <f>BX142-(AA142*Monitors!$C$13)</f>
        <v>12.018000000000001</v>
      </c>
      <c r="BZ142" s="86">
        <f>(Monitors!$C$13*Data!AA142)+(Monitors!$C$6*TANH(Monitors!$C$7*(Data!V142+Monitors!$C$8)+Monitors!$C$9)+Monitors!$C$10)</f>
        <v>12.947626387799669</v>
      </c>
      <c r="CA142" s="9">
        <f>BN142-(Signage!$C$13*AI142)</f>
        <v>12.324720000000001</v>
      </c>
      <c r="CB142" s="86">
        <f>(Signage!$C$13*Data!AI142)+(Signage!$C$6*TANH(Signage!$C$7*(Data!V142+Signage!$C$8)+Signage!$C$9)+Signage!$C$10)</f>
        <v>14.535308979751322</v>
      </c>
    </row>
    <row r="143" spans="1:80" s="4" customFormat="1" ht="12" customHeight="1">
      <c r="A143" s="83">
        <v>142</v>
      </c>
      <c r="B143" s="15" t="s">
        <v>2052</v>
      </c>
      <c r="C143" s="83" t="s">
        <v>1073</v>
      </c>
      <c r="D143" s="16">
        <v>41334</v>
      </c>
      <c r="E143" s="18" t="s">
        <v>78</v>
      </c>
      <c r="F143" s="15" t="s">
        <v>70</v>
      </c>
      <c r="G143" s="17">
        <v>6</v>
      </c>
      <c r="H143" s="15" t="s">
        <v>72</v>
      </c>
      <c r="I143" s="15" t="s">
        <v>90</v>
      </c>
      <c r="J143" s="18"/>
      <c r="K143" s="18" t="s">
        <v>74</v>
      </c>
      <c r="L143" s="18"/>
      <c r="M143" s="18" t="s">
        <v>78</v>
      </c>
      <c r="N143" s="18" t="s">
        <v>78</v>
      </c>
      <c r="O143" s="18" t="s">
        <v>82</v>
      </c>
      <c r="P143" s="18"/>
      <c r="Q143" s="18" t="s">
        <v>78</v>
      </c>
      <c r="R143" s="19">
        <v>1.31</v>
      </c>
      <c r="S143" s="19">
        <v>119</v>
      </c>
      <c r="T143" s="19">
        <v>148</v>
      </c>
      <c r="U143" s="19">
        <v>19</v>
      </c>
      <c r="V143" s="19">
        <v>176</v>
      </c>
      <c r="W143" s="19">
        <v>1024</v>
      </c>
      <c r="X143" s="19">
        <v>1280</v>
      </c>
      <c r="Y143" s="18" t="s">
        <v>111</v>
      </c>
      <c r="Z143" s="69">
        <v>7464</v>
      </c>
      <c r="AA143" s="19">
        <v>1.3109999999999999</v>
      </c>
      <c r="AB143" s="21">
        <v>300</v>
      </c>
      <c r="AC143" s="19">
        <v>23.1</v>
      </c>
      <c r="AD143" s="19">
        <v>230.6</v>
      </c>
      <c r="AE143" s="19">
        <v>300</v>
      </c>
      <c r="AF143" s="19">
        <v>175.4</v>
      </c>
      <c r="AG143" s="8">
        <f>AF143/AD143</f>
        <v>0.76062445793581968</v>
      </c>
      <c r="AH143" s="19">
        <v>201.7</v>
      </c>
      <c r="AI143" s="85">
        <f>(AF143*V143)/1000000</f>
        <v>3.0870400000000003E-2</v>
      </c>
      <c r="AJ143" s="18" t="s">
        <v>78</v>
      </c>
      <c r="AK143" s="18" t="s">
        <v>492</v>
      </c>
      <c r="AL143" s="18" t="s">
        <v>115</v>
      </c>
      <c r="AM143" s="18"/>
      <c r="AN143" s="18" t="s">
        <v>81</v>
      </c>
      <c r="AO143" s="18"/>
      <c r="AP143" s="18" t="s">
        <v>81</v>
      </c>
      <c r="AQ143" s="18"/>
      <c r="AR143" s="19">
        <v>0</v>
      </c>
      <c r="AS143" s="18"/>
      <c r="AT143" s="72">
        <v>60</v>
      </c>
      <c r="AU143" s="19">
        <v>170</v>
      </c>
      <c r="AV143" s="19">
        <v>160</v>
      </c>
      <c r="AW143" s="18" t="s">
        <v>78</v>
      </c>
      <c r="AX143" s="18" t="s">
        <v>109</v>
      </c>
      <c r="AY143" s="18"/>
      <c r="AZ143" s="18"/>
      <c r="BA143" s="19">
        <v>0</v>
      </c>
      <c r="BB143" s="20" t="s">
        <v>81</v>
      </c>
      <c r="BC143" s="18" t="s">
        <v>81</v>
      </c>
      <c r="BD143" s="18"/>
      <c r="BE143" s="18" t="s">
        <v>84</v>
      </c>
      <c r="BF143" s="18"/>
      <c r="BG143" s="19">
        <v>1</v>
      </c>
      <c r="BH143" s="21">
        <v>0</v>
      </c>
      <c r="BI143" s="19">
        <v>0.25</v>
      </c>
      <c r="BJ143" s="18"/>
      <c r="BK143" s="19">
        <v>0.1</v>
      </c>
      <c r="BL143" s="18"/>
      <c r="BM143" s="18"/>
      <c r="BN143" s="19">
        <v>14.69</v>
      </c>
      <c r="BO143" s="21">
        <v>0.54</v>
      </c>
      <c r="BP143" s="20"/>
      <c r="BQ143" s="21">
        <v>0.32</v>
      </c>
      <c r="BR143" s="20"/>
      <c r="BS143" s="21">
        <v>0.15</v>
      </c>
      <c r="BT143" s="20"/>
      <c r="BU143" s="20"/>
      <c r="BV143" s="21">
        <v>14.52</v>
      </c>
      <c r="BW143" s="9">
        <f>IF(BA143=1,BN143-(Monitors!$B$17*Data!BZ143),Data!BN143)</f>
        <v>14.69</v>
      </c>
      <c r="BX143" s="32">
        <f>IF($AR143=1,$BW143-(Monitors!$C$17*BZ143),Data!$BW143)</f>
        <v>14.69</v>
      </c>
      <c r="BY143" s="32">
        <f>BX143-(AA143*Monitors!$C$13)</f>
        <v>12.068</v>
      </c>
      <c r="BZ143" s="86">
        <f>(Monitors!$C$13*Data!AA143)+(Monitors!$C$6*TANH(Monitors!$C$7*(Data!V143+Monitors!$C$8)+Monitors!$C$9)+Monitors!$C$10)</f>
        <v>12.947626387799669</v>
      </c>
      <c r="CA143" s="9">
        <f>BN143-(Signage!$C$13*AI143)</f>
        <v>12.37472</v>
      </c>
      <c r="CB143" s="86">
        <f>(Signage!$C$13*Data!AI143)+(Signage!$C$6*TANH(Signage!$C$7*(Data!V143+Signage!$C$8)+Signage!$C$9)+Signage!$C$10)</f>
        <v>14.535308979751322</v>
      </c>
    </row>
    <row r="144" spans="1:80" s="4" customFormat="1" ht="12" customHeight="1">
      <c r="A144" s="82">
        <v>143</v>
      </c>
      <c r="B144" s="15" t="s">
        <v>2075</v>
      </c>
      <c r="C144" s="82" t="s">
        <v>1074</v>
      </c>
      <c r="D144" s="16">
        <v>41562</v>
      </c>
      <c r="E144" s="18" t="s">
        <v>77</v>
      </c>
      <c r="F144" s="15" t="s">
        <v>70</v>
      </c>
      <c r="G144" s="17">
        <v>6</v>
      </c>
      <c r="H144" s="15" t="s">
        <v>72</v>
      </c>
      <c r="I144" s="15" t="s">
        <v>73</v>
      </c>
      <c r="J144" s="18" t="s">
        <v>73</v>
      </c>
      <c r="K144" s="18" t="s">
        <v>74</v>
      </c>
      <c r="L144" s="18" t="s">
        <v>71</v>
      </c>
      <c r="M144" s="18" t="s">
        <v>78</v>
      </c>
      <c r="N144" s="18" t="s">
        <v>78</v>
      </c>
      <c r="O144" s="18" t="s">
        <v>82</v>
      </c>
      <c r="P144" s="18" t="s">
        <v>71</v>
      </c>
      <c r="Q144" s="18" t="s">
        <v>78</v>
      </c>
      <c r="R144" s="19">
        <v>1.25</v>
      </c>
      <c r="S144" s="19">
        <v>13.3</v>
      </c>
      <c r="T144" s="19">
        <v>10.6</v>
      </c>
      <c r="U144" s="19">
        <v>17</v>
      </c>
      <c r="V144" s="19">
        <v>141.6</v>
      </c>
      <c r="W144" s="19">
        <v>1024</v>
      </c>
      <c r="X144" s="19">
        <v>1280</v>
      </c>
      <c r="Y144" s="18" t="s">
        <v>111</v>
      </c>
      <c r="Z144" s="69">
        <v>9297</v>
      </c>
      <c r="AA144" s="19">
        <v>1.3109999999999999</v>
      </c>
      <c r="AB144" s="21">
        <v>250</v>
      </c>
      <c r="AC144" s="19">
        <v>10.1</v>
      </c>
      <c r="AD144" s="19">
        <v>293</v>
      </c>
      <c r="AE144" s="19">
        <v>250</v>
      </c>
      <c r="AF144" s="19">
        <v>179.3</v>
      </c>
      <c r="AG144" s="8">
        <f>AF144/AD144</f>
        <v>0.61194539249146762</v>
      </c>
      <c r="AH144" s="19">
        <v>200</v>
      </c>
      <c r="AI144" s="85">
        <f>(AF144*V144)/1000000</f>
        <v>2.5388880000000003E-2</v>
      </c>
      <c r="AJ144" s="18" t="s">
        <v>78</v>
      </c>
      <c r="AK144" s="18" t="s">
        <v>112</v>
      </c>
      <c r="AL144" s="18" t="s">
        <v>115</v>
      </c>
      <c r="AM144" s="18" t="s">
        <v>71</v>
      </c>
      <c r="AN144" s="18" t="s">
        <v>81</v>
      </c>
      <c r="AO144" s="18" t="s">
        <v>81</v>
      </c>
      <c r="AP144" s="18" t="s">
        <v>81</v>
      </c>
      <c r="AQ144" s="18" t="s">
        <v>81</v>
      </c>
      <c r="AR144" s="19">
        <v>0</v>
      </c>
      <c r="AS144" s="18"/>
      <c r="AT144" s="72">
        <v>60</v>
      </c>
      <c r="AU144" s="19">
        <v>170</v>
      </c>
      <c r="AV144" s="19">
        <v>160</v>
      </c>
      <c r="AW144" s="18" t="s">
        <v>77</v>
      </c>
      <c r="AX144" s="18" t="s">
        <v>98</v>
      </c>
      <c r="AY144" s="18" t="s">
        <v>71</v>
      </c>
      <c r="AZ144" s="18" t="s">
        <v>71</v>
      </c>
      <c r="BA144" s="19">
        <v>0</v>
      </c>
      <c r="BB144" s="20" t="s">
        <v>81</v>
      </c>
      <c r="BC144" s="18" t="s">
        <v>81</v>
      </c>
      <c r="BD144" s="18" t="s">
        <v>81</v>
      </c>
      <c r="BE144" s="18" t="s">
        <v>84</v>
      </c>
      <c r="BF144" s="18" t="s">
        <v>81</v>
      </c>
      <c r="BG144" s="18"/>
      <c r="BH144" s="21">
        <v>1</v>
      </c>
      <c r="BI144" s="19">
        <v>0.21</v>
      </c>
      <c r="BJ144" s="18"/>
      <c r="BK144" s="19">
        <v>0.14000000000000001</v>
      </c>
      <c r="BL144" s="18"/>
      <c r="BM144" s="18"/>
      <c r="BN144" s="19">
        <v>11.35</v>
      </c>
      <c r="BO144" s="21">
        <v>0.5</v>
      </c>
      <c r="BP144" s="20"/>
      <c r="BQ144" s="21">
        <v>0.27</v>
      </c>
      <c r="BR144" s="20"/>
      <c r="BS144" s="21">
        <v>0.19</v>
      </c>
      <c r="BT144" s="20"/>
      <c r="BU144" s="20"/>
      <c r="BV144" s="21">
        <v>11.52</v>
      </c>
      <c r="BW144" s="9">
        <f>IF(BA144=1,BN144-(Monitors!$B$17*Data!BZ144),Data!BN144)</f>
        <v>11.35</v>
      </c>
      <c r="BX144" s="32">
        <f>IF($AR144=1,$BW144-(Monitors!$C$17*BZ144),Data!$BW144)</f>
        <v>11.35</v>
      </c>
      <c r="BY144" s="32">
        <f>BX144-(AA144*Monitors!$C$13)</f>
        <v>8.7279999999999998</v>
      </c>
      <c r="BZ144" s="86">
        <f>(Monitors!$C$13*Data!AA144)+(Monitors!$C$6*TANH(Monitors!$C$7*(Data!V144+Monitors!$C$8)+Monitors!$C$9)+Monitors!$C$10)</f>
        <v>11.279407557571989</v>
      </c>
      <c r="CA144" s="9">
        <f>BN144-(Signage!$C$13*AI144)</f>
        <v>9.4458339999999996</v>
      </c>
      <c r="CB144" s="86">
        <f>(Signage!$C$13*Data!AI144)+(Signage!$C$6*TANH(Signage!$C$7*(Data!V144+Signage!$C$8)+Signage!$C$9)+Signage!$C$10)</f>
        <v>11.313399599088022</v>
      </c>
    </row>
    <row r="145" spans="1:80" s="4" customFormat="1" ht="12" customHeight="1">
      <c r="A145" s="83">
        <v>144</v>
      </c>
      <c r="B145" s="15" t="s">
        <v>2064</v>
      </c>
      <c r="C145" s="83" t="s">
        <v>1075</v>
      </c>
      <c r="D145" s="16">
        <v>41529</v>
      </c>
      <c r="E145" s="18" t="s">
        <v>77</v>
      </c>
      <c r="F145" s="15" t="s">
        <v>70</v>
      </c>
      <c r="G145" s="17">
        <v>6</v>
      </c>
      <c r="H145" s="15" t="s">
        <v>72</v>
      </c>
      <c r="I145" s="15" t="s">
        <v>73</v>
      </c>
      <c r="J145" s="18" t="s">
        <v>73</v>
      </c>
      <c r="K145" s="18" t="s">
        <v>74</v>
      </c>
      <c r="L145" s="18" t="s">
        <v>71</v>
      </c>
      <c r="M145" s="18" t="s">
        <v>78</v>
      </c>
      <c r="N145" s="18" t="s">
        <v>78</v>
      </c>
      <c r="O145" s="18" t="s">
        <v>82</v>
      </c>
      <c r="P145" s="18" t="s">
        <v>81</v>
      </c>
      <c r="Q145" s="18" t="s">
        <v>78</v>
      </c>
      <c r="R145" s="19">
        <v>1.25</v>
      </c>
      <c r="S145" s="19">
        <v>11.8</v>
      </c>
      <c r="T145" s="19">
        <v>14.8</v>
      </c>
      <c r="U145" s="19">
        <v>19</v>
      </c>
      <c r="V145" s="19">
        <v>175.62</v>
      </c>
      <c r="W145" s="19">
        <v>1024</v>
      </c>
      <c r="X145" s="19">
        <v>1280</v>
      </c>
      <c r="Y145" s="18" t="s">
        <v>111</v>
      </c>
      <c r="Z145" s="69">
        <v>7164</v>
      </c>
      <c r="AA145" s="19">
        <v>1.3109999999999999</v>
      </c>
      <c r="AB145" s="21">
        <v>250</v>
      </c>
      <c r="AC145" s="19">
        <v>0.2</v>
      </c>
      <c r="AD145" s="19">
        <v>251.3</v>
      </c>
      <c r="AE145" s="19">
        <v>250</v>
      </c>
      <c r="AF145" s="19">
        <v>183</v>
      </c>
      <c r="AG145" s="8">
        <f>AF145/AD145</f>
        <v>0.72821329088738551</v>
      </c>
      <c r="AH145" s="19">
        <v>200</v>
      </c>
      <c r="AI145" s="85">
        <f>(AF145*V145)/1000000</f>
        <v>3.2138460000000001E-2</v>
      </c>
      <c r="AJ145" s="18" t="s">
        <v>78</v>
      </c>
      <c r="AK145" s="18" t="s">
        <v>122</v>
      </c>
      <c r="AL145" s="18" t="s">
        <v>134</v>
      </c>
      <c r="AM145" s="18" t="s">
        <v>81</v>
      </c>
      <c r="AN145" s="18" t="s">
        <v>202</v>
      </c>
      <c r="AO145" s="18" t="s">
        <v>81</v>
      </c>
      <c r="AP145" s="18" t="s">
        <v>94</v>
      </c>
      <c r="AQ145" s="18" t="s">
        <v>81</v>
      </c>
      <c r="AR145" s="19">
        <v>0</v>
      </c>
      <c r="AS145" s="18"/>
      <c r="AT145" s="72">
        <v>60</v>
      </c>
      <c r="AU145" s="19">
        <v>178</v>
      </c>
      <c r="AV145" s="19">
        <v>178</v>
      </c>
      <c r="AW145" s="18" t="s">
        <v>77</v>
      </c>
      <c r="AX145" s="18" t="s">
        <v>87</v>
      </c>
      <c r="AY145" s="18" t="s">
        <v>71</v>
      </c>
      <c r="AZ145" s="18" t="s">
        <v>71</v>
      </c>
      <c r="BA145" s="19">
        <v>0</v>
      </c>
      <c r="BB145" s="20" t="s">
        <v>202</v>
      </c>
      <c r="BC145" s="18" t="s">
        <v>144</v>
      </c>
      <c r="BD145" s="18" t="s">
        <v>81</v>
      </c>
      <c r="BE145" s="18" t="s">
        <v>84</v>
      </c>
      <c r="BF145" s="18" t="s">
        <v>81</v>
      </c>
      <c r="BG145" s="18"/>
      <c r="BH145" s="21">
        <v>0</v>
      </c>
      <c r="BI145" s="19">
        <v>0.13</v>
      </c>
      <c r="BJ145" s="18"/>
      <c r="BK145" s="19">
        <v>0.06</v>
      </c>
      <c r="BL145" s="18"/>
      <c r="BM145" s="18"/>
      <c r="BN145" s="19">
        <v>14.24</v>
      </c>
      <c r="BO145" s="21">
        <v>0.5</v>
      </c>
      <c r="BP145" s="20"/>
      <c r="BQ145" s="21">
        <v>0.16</v>
      </c>
      <c r="BR145" s="20"/>
      <c r="BS145" s="21">
        <v>0.09</v>
      </c>
      <c r="BT145" s="20"/>
      <c r="BU145" s="20"/>
      <c r="BV145" s="21">
        <v>14.94</v>
      </c>
      <c r="BW145" s="9">
        <f>IF(BA145=1,BN145-(Monitors!$B$17*Data!BZ145),Data!BN145)</f>
        <v>14.24</v>
      </c>
      <c r="BX145" s="32">
        <f>IF($AR145=1,$BW145-(Monitors!$C$17*BZ145),Data!$BW145)</f>
        <v>14.24</v>
      </c>
      <c r="BY145" s="32">
        <f>BX145-(AA145*Monitors!$C$13)</f>
        <v>11.618</v>
      </c>
      <c r="BZ145" s="86">
        <f>(Monitors!$C$13*Data!AA145)+(Monitors!$C$6*TANH(Monitors!$C$7*(Data!V145+Monitors!$C$8)+Monitors!$C$9)+Monitors!$C$10)</f>
        <v>12.930553691614087</v>
      </c>
      <c r="CA145" s="9">
        <f>BN145-(Signage!$C$13*AI145)</f>
        <v>11.829615499999999</v>
      </c>
      <c r="CB145" s="86">
        <f>(Signage!$C$13*Data!AI145)+(Signage!$C$6*TANH(Signage!$C$7*(Data!V145+Signage!$C$8)+Signage!$C$9)+Signage!$C$10)</f>
        <v>14.599431877590586</v>
      </c>
    </row>
    <row r="146" spans="1:80" s="4" customFormat="1" ht="12" customHeight="1">
      <c r="A146" s="82">
        <v>145</v>
      </c>
      <c r="B146" s="15" t="s">
        <v>2052</v>
      </c>
      <c r="C146" s="82" t="s">
        <v>1076</v>
      </c>
      <c r="D146" s="16">
        <v>40673</v>
      </c>
      <c r="E146" s="18" t="s">
        <v>77</v>
      </c>
      <c r="F146" s="15" t="s">
        <v>70</v>
      </c>
      <c r="G146" s="17">
        <v>6</v>
      </c>
      <c r="H146" s="15" t="s">
        <v>72</v>
      </c>
      <c r="I146" s="15" t="s">
        <v>73</v>
      </c>
      <c r="J146" s="18" t="s">
        <v>73</v>
      </c>
      <c r="K146" s="18" t="s">
        <v>74</v>
      </c>
      <c r="L146" s="18" t="s">
        <v>71</v>
      </c>
      <c r="M146" s="18" t="s">
        <v>78</v>
      </c>
      <c r="N146" s="18" t="s">
        <v>78</v>
      </c>
      <c r="O146" s="18" t="s">
        <v>82</v>
      </c>
      <c r="P146" s="18" t="s">
        <v>71</v>
      </c>
      <c r="Q146" s="18" t="s">
        <v>78</v>
      </c>
      <c r="R146" s="19">
        <v>1.25</v>
      </c>
      <c r="S146" s="19">
        <v>11.8</v>
      </c>
      <c r="T146" s="19">
        <v>14.8</v>
      </c>
      <c r="U146" s="19">
        <v>19</v>
      </c>
      <c r="V146" s="19">
        <v>174.6</v>
      </c>
      <c r="W146" s="19">
        <v>1024</v>
      </c>
      <c r="X146" s="19">
        <v>1280</v>
      </c>
      <c r="Y146" s="18" t="s">
        <v>111</v>
      </c>
      <c r="Z146" s="69">
        <v>7505</v>
      </c>
      <c r="AA146" s="19">
        <v>1.3109999999999999</v>
      </c>
      <c r="AB146" s="21">
        <v>250</v>
      </c>
      <c r="AC146" s="19">
        <v>17</v>
      </c>
      <c r="AD146" s="19">
        <v>265</v>
      </c>
      <c r="AE146" s="19">
        <v>250</v>
      </c>
      <c r="AF146" s="19">
        <v>186</v>
      </c>
      <c r="AG146" s="8">
        <f>AF146/AD146</f>
        <v>0.70188679245283014</v>
      </c>
      <c r="AH146" s="19">
        <v>200</v>
      </c>
      <c r="AI146" s="85">
        <f>(AF146*V146)/1000000</f>
        <v>3.24756E-2</v>
      </c>
      <c r="AJ146" s="18" t="s">
        <v>78</v>
      </c>
      <c r="AK146" s="18" t="s">
        <v>495</v>
      </c>
      <c r="AL146" s="18" t="s">
        <v>115</v>
      </c>
      <c r="AM146" s="18" t="s">
        <v>71</v>
      </c>
      <c r="AN146" s="18" t="s">
        <v>81</v>
      </c>
      <c r="AO146" s="18" t="s">
        <v>71</v>
      </c>
      <c r="AP146" s="18" t="s">
        <v>81</v>
      </c>
      <c r="AQ146" s="18" t="s">
        <v>71</v>
      </c>
      <c r="AR146" s="19">
        <v>0</v>
      </c>
      <c r="AS146" s="18"/>
      <c r="AT146" s="72">
        <v>60</v>
      </c>
      <c r="AU146" s="19">
        <v>170</v>
      </c>
      <c r="AV146" s="19">
        <v>160</v>
      </c>
      <c r="AW146" s="18" t="s">
        <v>77</v>
      </c>
      <c r="AX146" s="18" t="s">
        <v>98</v>
      </c>
      <c r="AY146" s="18" t="s">
        <v>71</v>
      </c>
      <c r="AZ146" s="18" t="s">
        <v>71</v>
      </c>
      <c r="BA146" s="19">
        <v>0</v>
      </c>
      <c r="BB146" s="20" t="s">
        <v>81</v>
      </c>
      <c r="BC146" s="18" t="s">
        <v>81</v>
      </c>
      <c r="BD146" s="18" t="s">
        <v>71</v>
      </c>
      <c r="BE146" s="18" t="s">
        <v>84</v>
      </c>
      <c r="BF146" s="18" t="s">
        <v>71</v>
      </c>
      <c r="BG146" s="18"/>
      <c r="BH146" s="21">
        <v>0</v>
      </c>
      <c r="BI146" s="19">
        <v>0.24</v>
      </c>
      <c r="BJ146" s="18"/>
      <c r="BK146" s="19">
        <v>0.14000000000000001</v>
      </c>
      <c r="BL146" s="18"/>
      <c r="BM146" s="18"/>
      <c r="BN146" s="19">
        <v>14.8</v>
      </c>
      <c r="BO146" s="21">
        <v>0.5</v>
      </c>
      <c r="BP146" s="20"/>
      <c r="BQ146" s="21">
        <v>0.24</v>
      </c>
      <c r="BR146" s="20"/>
      <c r="BS146" s="21">
        <v>0.14000000000000001</v>
      </c>
      <c r="BT146" s="20"/>
      <c r="BU146" s="20"/>
      <c r="BV146" s="21">
        <v>14.9</v>
      </c>
      <c r="BW146" s="9">
        <f>IF(BA146=1,BN146-(Monitors!$B$17*Data!BZ146),Data!BN146)</f>
        <v>14.8</v>
      </c>
      <c r="BX146" s="32">
        <f>IF($AR146=1,$BW146-(Monitors!$C$17*BZ146),Data!$BW146)</f>
        <v>14.8</v>
      </c>
      <c r="BY146" s="32">
        <f>BX146-(AA146*Monitors!$C$13)</f>
        <v>12.178000000000001</v>
      </c>
      <c r="BZ146" s="86">
        <f>(Monitors!$C$13*Data!AA146)+(Monitors!$C$6*TANH(Monitors!$C$7*(Data!V146+Monitors!$C$8)+Monitors!$C$9)+Monitors!$C$10)</f>
        <v>12.884576637455595</v>
      </c>
      <c r="CA146" s="9">
        <f>BN146-(Signage!$C$13*AI146)</f>
        <v>12.364330000000001</v>
      </c>
      <c r="CB146" s="86">
        <f>(Signage!$C$13*Data!AI146)+(Signage!$C$6*TANH(Signage!$C$7*(Data!V146+Signage!$C$8)+Signage!$C$9)+Signage!$C$10)</f>
        <v>14.541547471754074</v>
      </c>
    </row>
    <row r="147" spans="1:80" s="4" customFormat="1" ht="12" customHeight="1">
      <c r="A147" s="83">
        <v>146</v>
      </c>
      <c r="B147" s="15" t="s">
        <v>2052</v>
      </c>
      <c r="C147" s="83" t="s">
        <v>1077</v>
      </c>
      <c r="D147" s="16">
        <v>40673</v>
      </c>
      <c r="E147" s="18" t="s">
        <v>77</v>
      </c>
      <c r="F147" s="15" t="s">
        <v>70</v>
      </c>
      <c r="G147" s="17">
        <v>6</v>
      </c>
      <c r="H147" s="15" t="s">
        <v>72</v>
      </c>
      <c r="I147" s="15" t="s">
        <v>73</v>
      </c>
      <c r="J147" s="18" t="s">
        <v>73</v>
      </c>
      <c r="K147" s="18" t="s">
        <v>74</v>
      </c>
      <c r="L147" s="18" t="s">
        <v>71</v>
      </c>
      <c r="M147" s="18" t="s">
        <v>78</v>
      </c>
      <c r="N147" s="18" t="s">
        <v>78</v>
      </c>
      <c r="O147" s="18" t="s">
        <v>82</v>
      </c>
      <c r="P147" s="18" t="s">
        <v>71</v>
      </c>
      <c r="Q147" s="18" t="s">
        <v>78</v>
      </c>
      <c r="R147" s="19">
        <v>1.25</v>
      </c>
      <c r="S147" s="19">
        <v>11.9</v>
      </c>
      <c r="T147" s="19">
        <v>14.8</v>
      </c>
      <c r="U147" s="19">
        <v>19</v>
      </c>
      <c r="V147" s="19">
        <v>175.9</v>
      </c>
      <c r="W147" s="19">
        <v>1024</v>
      </c>
      <c r="X147" s="19">
        <v>1280</v>
      </c>
      <c r="Y147" s="18" t="s">
        <v>111</v>
      </c>
      <c r="Z147" s="69">
        <v>7505</v>
      </c>
      <c r="AA147" s="19">
        <v>1.3109999999999999</v>
      </c>
      <c r="AB147" s="21">
        <v>250</v>
      </c>
      <c r="AC147" s="19">
        <v>17</v>
      </c>
      <c r="AD147" s="19">
        <v>265</v>
      </c>
      <c r="AE147" s="19">
        <v>250</v>
      </c>
      <c r="AF147" s="19">
        <v>186</v>
      </c>
      <c r="AG147" s="8">
        <f>AF147/AD147</f>
        <v>0.70188679245283014</v>
      </c>
      <c r="AH147" s="19">
        <v>200</v>
      </c>
      <c r="AI147" s="85">
        <f>(AF147*V147)/1000000</f>
        <v>3.2717400000000001E-2</v>
      </c>
      <c r="AJ147" s="18" t="s">
        <v>78</v>
      </c>
      <c r="AK147" s="18" t="s">
        <v>495</v>
      </c>
      <c r="AL147" s="18" t="s">
        <v>115</v>
      </c>
      <c r="AM147" s="18" t="s">
        <v>71</v>
      </c>
      <c r="AN147" s="18" t="s">
        <v>81</v>
      </c>
      <c r="AO147" s="18" t="s">
        <v>71</v>
      </c>
      <c r="AP147" s="18" t="s">
        <v>94</v>
      </c>
      <c r="AQ147" s="18" t="s">
        <v>71</v>
      </c>
      <c r="AR147" s="19">
        <v>0</v>
      </c>
      <c r="AS147" s="18"/>
      <c r="AT147" s="72">
        <v>60</v>
      </c>
      <c r="AU147" s="19">
        <v>170</v>
      </c>
      <c r="AV147" s="19">
        <v>160</v>
      </c>
      <c r="AW147" s="18" t="s">
        <v>77</v>
      </c>
      <c r="AX147" s="18" t="s">
        <v>98</v>
      </c>
      <c r="AY147" s="18" t="s">
        <v>71</v>
      </c>
      <c r="AZ147" s="18" t="s">
        <v>71</v>
      </c>
      <c r="BA147" s="19">
        <v>0</v>
      </c>
      <c r="BB147" s="20" t="s">
        <v>81</v>
      </c>
      <c r="BC147" s="18" t="s">
        <v>81</v>
      </c>
      <c r="BD147" s="18" t="s">
        <v>71</v>
      </c>
      <c r="BE147" s="18" t="s">
        <v>84</v>
      </c>
      <c r="BF147" s="18" t="s">
        <v>71</v>
      </c>
      <c r="BG147" s="18"/>
      <c r="BH147" s="21">
        <v>0</v>
      </c>
      <c r="BI147" s="19">
        <v>0.24</v>
      </c>
      <c r="BJ147" s="18"/>
      <c r="BK147" s="19">
        <v>0.14000000000000001</v>
      </c>
      <c r="BL147" s="18"/>
      <c r="BM147" s="18"/>
      <c r="BN147" s="19">
        <v>14.8</v>
      </c>
      <c r="BO147" s="21">
        <v>0.5</v>
      </c>
      <c r="BP147" s="20"/>
      <c r="BQ147" s="21">
        <v>0.24</v>
      </c>
      <c r="BR147" s="20"/>
      <c r="BS147" s="21">
        <v>0.14000000000000001</v>
      </c>
      <c r="BT147" s="20"/>
      <c r="BU147" s="20"/>
      <c r="BV147" s="21">
        <v>14.9</v>
      </c>
      <c r="BW147" s="9">
        <f>IF(BA147=1,BN147-(Monitors!$B$17*Data!BZ147),Data!BN147)</f>
        <v>14.8</v>
      </c>
      <c r="BX147" s="32">
        <f>IF($AR147=1,$BW147-(Monitors!$C$17*BZ147),Data!$BW147)</f>
        <v>14.8</v>
      </c>
      <c r="BY147" s="32">
        <f>BX147-(AA147*Monitors!$C$13)</f>
        <v>12.178000000000001</v>
      </c>
      <c r="BZ147" s="86">
        <f>(Monitors!$C$13*Data!AA147)+(Monitors!$C$6*TANH(Monitors!$C$7*(Data!V147+Monitors!$C$8)+Monitors!$C$9)+Monitors!$C$10)</f>
        <v>12.943136520687959</v>
      </c>
      <c r="CA147" s="9">
        <f>BN147-(Signage!$C$13*AI147)</f>
        <v>12.346195000000002</v>
      </c>
      <c r="CB147" s="86">
        <f>(Signage!$C$13*Data!AI147)+(Signage!$C$6*TANH(Signage!$C$7*(Data!V147+Signage!$C$8)+Signage!$C$9)+Signage!$C$10)</f>
        <v>14.665681099350884</v>
      </c>
    </row>
    <row r="148" spans="1:80" s="4" customFormat="1" ht="12" customHeight="1">
      <c r="A148" s="82">
        <v>147</v>
      </c>
      <c r="B148" s="15" t="s">
        <v>2075</v>
      </c>
      <c r="C148" s="82" t="s">
        <v>1078</v>
      </c>
      <c r="D148" s="16">
        <v>41334</v>
      </c>
      <c r="E148" s="18" t="s">
        <v>77</v>
      </c>
      <c r="F148" s="15"/>
      <c r="G148" s="17">
        <v>6</v>
      </c>
      <c r="H148" s="15" t="s">
        <v>72</v>
      </c>
      <c r="I148" s="15" t="s">
        <v>90</v>
      </c>
      <c r="J148" s="18"/>
      <c r="K148" s="18" t="s">
        <v>74</v>
      </c>
      <c r="L148" s="18"/>
      <c r="M148" s="18" t="s">
        <v>78</v>
      </c>
      <c r="N148" s="18" t="s">
        <v>78</v>
      </c>
      <c r="O148" s="18" t="s">
        <v>82</v>
      </c>
      <c r="P148" s="18"/>
      <c r="Q148" s="18" t="s">
        <v>78</v>
      </c>
      <c r="R148" s="19">
        <v>1.25</v>
      </c>
      <c r="S148" s="19">
        <v>11.9</v>
      </c>
      <c r="T148" s="19">
        <v>14.8</v>
      </c>
      <c r="U148" s="19">
        <v>19</v>
      </c>
      <c r="V148" s="19">
        <v>175.6</v>
      </c>
      <c r="W148" s="19">
        <v>1024</v>
      </c>
      <c r="X148" s="19">
        <v>1280</v>
      </c>
      <c r="Y148" s="18" t="s">
        <v>111</v>
      </c>
      <c r="Z148" s="69">
        <v>7464</v>
      </c>
      <c r="AA148" s="19">
        <v>1.3109999999999999</v>
      </c>
      <c r="AB148" s="21">
        <v>250</v>
      </c>
      <c r="AC148" s="19">
        <v>10</v>
      </c>
      <c r="AD148" s="19">
        <v>240</v>
      </c>
      <c r="AE148" s="19">
        <v>250</v>
      </c>
      <c r="AF148" s="19">
        <v>187</v>
      </c>
      <c r="AG148" s="8">
        <f>AF148/AD148</f>
        <v>0.77916666666666667</v>
      </c>
      <c r="AH148" s="19">
        <v>200.2</v>
      </c>
      <c r="AI148" s="85">
        <f>(AF148*V148)/1000000</f>
        <v>3.2837199999999997E-2</v>
      </c>
      <c r="AJ148" s="18" t="s">
        <v>78</v>
      </c>
      <c r="AK148" s="18" t="s">
        <v>343</v>
      </c>
      <c r="AL148" s="18" t="s">
        <v>115</v>
      </c>
      <c r="AM148" s="18"/>
      <c r="AN148" s="18" t="s">
        <v>81</v>
      </c>
      <c r="AO148" s="18"/>
      <c r="AP148" s="18" t="s">
        <v>81</v>
      </c>
      <c r="AQ148" s="18"/>
      <c r="AR148" s="19">
        <v>0</v>
      </c>
      <c r="AS148" s="18"/>
      <c r="AT148" s="72">
        <v>60</v>
      </c>
      <c r="AU148" s="19">
        <v>170</v>
      </c>
      <c r="AV148" s="19">
        <v>160</v>
      </c>
      <c r="AW148" s="18" t="s">
        <v>78</v>
      </c>
      <c r="AX148" s="18" t="s">
        <v>109</v>
      </c>
      <c r="AY148" s="18"/>
      <c r="AZ148" s="18"/>
      <c r="BA148" s="19">
        <v>0</v>
      </c>
      <c r="BB148" s="20" t="s">
        <v>81</v>
      </c>
      <c r="BC148" s="18" t="s">
        <v>81</v>
      </c>
      <c r="BD148" s="18"/>
      <c r="BE148" s="18" t="s">
        <v>84</v>
      </c>
      <c r="BF148" s="18"/>
      <c r="BG148" s="19">
        <v>1</v>
      </c>
      <c r="BH148" s="21">
        <v>0</v>
      </c>
      <c r="BI148" s="19">
        <v>0.36</v>
      </c>
      <c r="BJ148" s="18"/>
      <c r="BK148" s="19">
        <v>0.28999999999999998</v>
      </c>
      <c r="BL148" s="18"/>
      <c r="BM148" s="18"/>
      <c r="BN148" s="19">
        <v>14.24</v>
      </c>
      <c r="BO148" s="21">
        <v>0.5</v>
      </c>
      <c r="BP148" s="20"/>
      <c r="BQ148" s="21">
        <v>0.38</v>
      </c>
      <c r="BR148" s="20"/>
      <c r="BS148" s="21">
        <v>0.28000000000000003</v>
      </c>
      <c r="BT148" s="20"/>
      <c r="BU148" s="20"/>
      <c r="BV148" s="21">
        <v>14.26</v>
      </c>
      <c r="BW148" s="9">
        <f>IF(BA148=1,BN148-(Monitors!$B$17*Data!BZ148),Data!BN148)</f>
        <v>14.24</v>
      </c>
      <c r="BX148" s="32">
        <f>IF($AR148=1,$BW148-(Monitors!$C$17*BZ148),Data!$BW148)</f>
        <v>14.24</v>
      </c>
      <c r="BY148" s="32">
        <f>BX148-(AA148*Monitors!$C$13)</f>
        <v>11.618</v>
      </c>
      <c r="BZ148" s="86">
        <f>(Monitors!$C$13*Data!AA148)+(Monitors!$C$6*TANH(Monitors!$C$7*(Data!V148+Monitors!$C$8)+Monitors!$C$9)+Monitors!$C$10)</f>
        <v>12.929654286447596</v>
      </c>
      <c r="CA148" s="9">
        <f>BN148-(Signage!$C$13*AI148)</f>
        <v>11.77721</v>
      </c>
      <c r="CB148" s="86">
        <f>(Signage!$C$13*Data!AI148)+(Signage!$C$6*TANH(Signage!$C$7*(Data!V148+Signage!$C$8)+Signage!$C$9)+Signage!$C$10)</f>
        <v>14.650206717643293</v>
      </c>
    </row>
    <row r="149" spans="1:80" s="4" customFormat="1" ht="12" customHeight="1">
      <c r="A149" s="83">
        <v>148</v>
      </c>
      <c r="B149" s="15" t="s">
        <v>2100</v>
      </c>
      <c r="C149" s="83" t="s">
        <v>1079</v>
      </c>
      <c r="D149" s="16">
        <v>41759</v>
      </c>
      <c r="E149" s="18" t="s">
        <v>78</v>
      </c>
      <c r="F149" s="15" t="s">
        <v>70</v>
      </c>
      <c r="G149" s="17">
        <v>6</v>
      </c>
      <c r="H149" s="15" t="s">
        <v>72</v>
      </c>
      <c r="I149" s="15" t="s">
        <v>90</v>
      </c>
      <c r="J149" s="18"/>
      <c r="K149" s="18" t="s">
        <v>74</v>
      </c>
      <c r="L149" s="18"/>
      <c r="M149" s="18" t="s">
        <v>78</v>
      </c>
      <c r="N149" s="18" t="s">
        <v>78</v>
      </c>
      <c r="O149" s="18" t="s">
        <v>82</v>
      </c>
      <c r="P149" s="18"/>
      <c r="Q149" s="18" t="s">
        <v>78</v>
      </c>
      <c r="R149" s="19">
        <v>1.78</v>
      </c>
      <c r="S149" s="19">
        <v>11</v>
      </c>
      <c r="T149" s="19">
        <v>13</v>
      </c>
      <c r="U149" s="19">
        <v>17</v>
      </c>
      <c r="V149" s="19">
        <v>142</v>
      </c>
      <c r="W149" s="19">
        <v>1024</v>
      </c>
      <c r="X149" s="19">
        <v>1280</v>
      </c>
      <c r="Y149" s="18" t="s">
        <v>111</v>
      </c>
      <c r="Z149" s="69">
        <v>192</v>
      </c>
      <c r="AA149" s="19">
        <v>1.3109999999999999</v>
      </c>
      <c r="AB149" s="21">
        <v>250</v>
      </c>
      <c r="AC149" s="19">
        <v>8.1</v>
      </c>
      <c r="AD149" s="19">
        <v>233</v>
      </c>
      <c r="AE149" s="19">
        <v>250</v>
      </c>
      <c r="AF149" s="19">
        <v>190.3</v>
      </c>
      <c r="AG149" s="8">
        <f>AF149/AD149</f>
        <v>0.81673819742489273</v>
      </c>
      <c r="AH149" s="19">
        <v>200.7</v>
      </c>
      <c r="AI149" s="85">
        <f>(AF149*V149)/1000000</f>
        <v>2.7022600000000001E-2</v>
      </c>
      <c r="AJ149" s="18" t="s">
        <v>78</v>
      </c>
      <c r="AK149" s="18" t="s">
        <v>118</v>
      </c>
      <c r="AL149" s="18" t="s">
        <v>79</v>
      </c>
      <c r="AM149" s="18"/>
      <c r="AN149" s="18" t="s">
        <v>81</v>
      </c>
      <c r="AO149" s="18"/>
      <c r="AP149" s="18" t="s">
        <v>81</v>
      </c>
      <c r="AQ149" s="18"/>
      <c r="AR149" s="19">
        <v>0</v>
      </c>
      <c r="AS149" s="18"/>
      <c r="AT149" s="72">
        <v>60</v>
      </c>
      <c r="AU149" s="19">
        <v>170</v>
      </c>
      <c r="AV149" s="19">
        <v>160</v>
      </c>
      <c r="AW149" s="18" t="s">
        <v>78</v>
      </c>
      <c r="AX149" s="18" t="s">
        <v>109</v>
      </c>
      <c r="AY149" s="18"/>
      <c r="AZ149" s="18"/>
      <c r="BA149" s="19">
        <v>0</v>
      </c>
      <c r="BB149" s="20" t="s">
        <v>81</v>
      </c>
      <c r="BC149" s="18" t="s">
        <v>81</v>
      </c>
      <c r="BD149" s="18"/>
      <c r="BE149" s="18" t="s">
        <v>84</v>
      </c>
      <c r="BF149" s="18"/>
      <c r="BG149" s="19">
        <v>0</v>
      </c>
      <c r="BH149" s="21">
        <v>0</v>
      </c>
      <c r="BI149" s="19">
        <v>0.25</v>
      </c>
      <c r="BJ149" s="19">
        <v>0</v>
      </c>
      <c r="BK149" s="19">
        <v>0.13</v>
      </c>
      <c r="BL149" s="18"/>
      <c r="BM149" s="18"/>
      <c r="BN149" s="19">
        <v>10.78</v>
      </c>
      <c r="BO149" s="21">
        <v>0.49</v>
      </c>
      <c r="BP149" s="20"/>
      <c r="BQ149" s="21">
        <v>0.27</v>
      </c>
      <c r="BR149" s="21">
        <v>0</v>
      </c>
      <c r="BS149" s="21">
        <v>0.16</v>
      </c>
      <c r="BT149" s="20"/>
      <c r="BU149" s="20"/>
      <c r="BV149" s="21">
        <v>10.77</v>
      </c>
      <c r="BW149" s="9">
        <f>IF(BA149=1,BN149-(Monitors!$B$17*Data!BZ149),Data!BN149)</f>
        <v>10.78</v>
      </c>
      <c r="BX149" s="32">
        <f>IF($AR149=1,$BW149-(Monitors!$C$17*BZ149),Data!$BW149)</f>
        <v>10.78</v>
      </c>
      <c r="BY149" s="32">
        <f>BX149-(AA149*Monitors!$C$13)</f>
        <v>8.1579999999999995</v>
      </c>
      <c r="BZ149" s="86">
        <f>(Monitors!$C$13*Data!AA149)+(Monitors!$C$6*TANH(Monitors!$C$7*(Data!V149+Monitors!$C$8)+Monitors!$C$9)+Monitors!$C$10)</f>
        <v>11.300215945405105</v>
      </c>
      <c r="CA149" s="9">
        <f>BN149-(Signage!$C$13*AI149)</f>
        <v>8.7533049999999992</v>
      </c>
      <c r="CB149" s="86">
        <f>(Signage!$C$13*Data!AI149)+(Signage!$C$6*TANH(Signage!$C$7*(Data!V149+Signage!$C$8)+Signage!$C$9)+Signage!$C$10)</f>
        <v>11.468671355871304</v>
      </c>
    </row>
    <row r="150" spans="1:80" s="4" customFormat="1" ht="12" customHeight="1">
      <c r="A150" s="82">
        <v>149</v>
      </c>
      <c r="B150" s="15" t="s">
        <v>2071</v>
      </c>
      <c r="C150" s="82" t="s">
        <v>1080</v>
      </c>
      <c r="D150" s="16">
        <v>41365</v>
      </c>
      <c r="E150" s="18" t="s">
        <v>78</v>
      </c>
      <c r="F150" s="15" t="s">
        <v>70</v>
      </c>
      <c r="G150" s="17">
        <v>6</v>
      </c>
      <c r="H150" s="15" t="s">
        <v>72</v>
      </c>
      <c r="I150" s="15" t="s">
        <v>90</v>
      </c>
      <c r="J150" s="18"/>
      <c r="K150" s="18" t="s">
        <v>74</v>
      </c>
      <c r="L150" s="18"/>
      <c r="M150" s="18" t="s">
        <v>78</v>
      </c>
      <c r="N150" s="18" t="s">
        <v>78</v>
      </c>
      <c r="O150" s="18" t="s">
        <v>82</v>
      </c>
      <c r="P150" s="18"/>
      <c r="Q150" s="18" t="s">
        <v>78</v>
      </c>
      <c r="R150" s="19">
        <v>1.25</v>
      </c>
      <c r="S150" s="19">
        <v>119</v>
      </c>
      <c r="T150" s="19">
        <v>148</v>
      </c>
      <c r="U150" s="19">
        <v>19</v>
      </c>
      <c r="V150" s="19">
        <v>176</v>
      </c>
      <c r="W150" s="19">
        <v>1024</v>
      </c>
      <c r="X150" s="19">
        <v>1280</v>
      </c>
      <c r="Y150" s="18" t="s">
        <v>111</v>
      </c>
      <c r="Z150" s="69">
        <v>7464</v>
      </c>
      <c r="AA150" s="19">
        <v>1.3109999999999999</v>
      </c>
      <c r="AB150" s="21">
        <v>250</v>
      </c>
      <c r="AC150" s="19">
        <v>4.2</v>
      </c>
      <c r="AD150" s="19">
        <v>240</v>
      </c>
      <c r="AE150" s="19">
        <v>250</v>
      </c>
      <c r="AF150" s="19">
        <v>194</v>
      </c>
      <c r="AG150" s="8">
        <f>AF150/AD150</f>
        <v>0.80833333333333335</v>
      </c>
      <c r="AH150" s="19">
        <v>200.3</v>
      </c>
      <c r="AI150" s="85">
        <f>(AF150*V150)/1000000</f>
        <v>3.4144000000000001E-2</v>
      </c>
      <c r="AJ150" s="18" t="s">
        <v>78</v>
      </c>
      <c r="AK150" s="18" t="s">
        <v>492</v>
      </c>
      <c r="AL150" s="18" t="s">
        <v>79</v>
      </c>
      <c r="AM150" s="18"/>
      <c r="AN150" s="18" t="s">
        <v>81</v>
      </c>
      <c r="AO150" s="18"/>
      <c r="AP150" s="18" t="s">
        <v>81</v>
      </c>
      <c r="AQ150" s="18"/>
      <c r="AR150" s="19">
        <v>0</v>
      </c>
      <c r="AS150" s="18"/>
      <c r="AT150" s="72">
        <v>60</v>
      </c>
      <c r="AU150" s="19">
        <v>170</v>
      </c>
      <c r="AV150" s="19">
        <v>160</v>
      </c>
      <c r="AW150" s="18" t="s">
        <v>78</v>
      </c>
      <c r="AX150" s="18" t="s">
        <v>109</v>
      </c>
      <c r="AY150" s="18"/>
      <c r="AZ150" s="18"/>
      <c r="BA150" s="19">
        <v>0</v>
      </c>
      <c r="BB150" s="20" t="s">
        <v>81</v>
      </c>
      <c r="BC150" s="18" t="s">
        <v>81</v>
      </c>
      <c r="BD150" s="18"/>
      <c r="BE150" s="18" t="s">
        <v>84</v>
      </c>
      <c r="BF150" s="18"/>
      <c r="BG150" s="19">
        <v>1</v>
      </c>
      <c r="BH150" s="21">
        <v>0</v>
      </c>
      <c r="BI150" s="19">
        <v>0.24</v>
      </c>
      <c r="BJ150" s="18"/>
      <c r="BK150" s="19">
        <v>0.09</v>
      </c>
      <c r="BL150" s="18"/>
      <c r="BM150" s="18"/>
      <c r="BN150" s="19">
        <v>15.12</v>
      </c>
      <c r="BO150" s="21">
        <v>0.51</v>
      </c>
      <c r="BP150" s="20"/>
      <c r="BQ150" s="21">
        <v>0.31</v>
      </c>
      <c r="BR150" s="20"/>
      <c r="BS150" s="21">
        <v>0.14000000000000001</v>
      </c>
      <c r="BT150" s="20"/>
      <c r="BU150" s="20"/>
      <c r="BV150" s="21">
        <v>14.92</v>
      </c>
      <c r="BW150" s="9">
        <f>IF(BA150=1,BN150-(Monitors!$B$17*Data!BZ150),Data!BN150)</f>
        <v>15.12</v>
      </c>
      <c r="BX150" s="32">
        <f>IF($AR150=1,$BW150-(Monitors!$C$17*BZ150),Data!$BW150)</f>
        <v>15.12</v>
      </c>
      <c r="BY150" s="32">
        <f>BX150-(AA150*Monitors!$C$13)</f>
        <v>12.497999999999999</v>
      </c>
      <c r="BZ150" s="86">
        <f>(Monitors!$C$13*Data!AA150)+(Monitors!$C$6*TANH(Monitors!$C$7*(Data!V150+Monitors!$C$8)+Monitors!$C$9)+Monitors!$C$10)</f>
        <v>12.947626387799669</v>
      </c>
      <c r="CA150" s="9">
        <f>BN150-(Signage!$C$13*AI150)</f>
        <v>12.559199999999999</v>
      </c>
      <c r="CB150" s="86">
        <f>(Signage!$C$13*Data!AI150)+(Signage!$C$6*TANH(Signage!$C$7*(Data!V150+Signage!$C$8)+Signage!$C$9)+Signage!$C$10)</f>
        <v>14.780828979751323</v>
      </c>
    </row>
    <row r="151" spans="1:80" s="4" customFormat="1" ht="12" customHeight="1">
      <c r="A151" s="83">
        <v>150</v>
      </c>
      <c r="B151" s="15" t="s">
        <v>2075</v>
      </c>
      <c r="C151" s="83" t="s">
        <v>1081</v>
      </c>
      <c r="D151" s="16">
        <v>41611</v>
      </c>
      <c r="E151" s="18" t="s">
        <v>77</v>
      </c>
      <c r="F151" s="15" t="s">
        <v>70</v>
      </c>
      <c r="G151" s="17">
        <v>6</v>
      </c>
      <c r="H151" s="15" t="s">
        <v>72</v>
      </c>
      <c r="I151" s="15" t="s">
        <v>90</v>
      </c>
      <c r="J151" s="18"/>
      <c r="K151" s="18" t="s">
        <v>74</v>
      </c>
      <c r="L151" s="18"/>
      <c r="M151" s="18" t="s">
        <v>78</v>
      </c>
      <c r="N151" s="18" t="s">
        <v>78</v>
      </c>
      <c r="O151" s="18" t="s">
        <v>82</v>
      </c>
      <c r="P151" s="18"/>
      <c r="Q151" s="18" t="s">
        <v>78</v>
      </c>
      <c r="R151" s="19">
        <v>1.25</v>
      </c>
      <c r="S151" s="19">
        <v>10.6</v>
      </c>
      <c r="T151" s="19">
        <v>13.3</v>
      </c>
      <c r="U151" s="19">
        <v>17</v>
      </c>
      <c r="V151" s="19">
        <v>141.6</v>
      </c>
      <c r="W151" s="19">
        <v>1024</v>
      </c>
      <c r="X151" s="19">
        <v>1280</v>
      </c>
      <c r="Y151" s="18" t="s">
        <v>111</v>
      </c>
      <c r="Z151" s="69">
        <v>9257</v>
      </c>
      <c r="AA151" s="19">
        <v>1.3109999999999999</v>
      </c>
      <c r="AB151" s="21">
        <v>250</v>
      </c>
      <c r="AC151" s="19">
        <v>0.3</v>
      </c>
      <c r="AD151" s="19">
        <v>266.39999999999998</v>
      </c>
      <c r="AE151" s="19">
        <v>250</v>
      </c>
      <c r="AF151" s="19">
        <v>194.9</v>
      </c>
      <c r="AG151" s="8">
        <f>AF151/AD151</f>
        <v>0.7316066066066067</v>
      </c>
      <c r="AH151" s="19">
        <v>200.1</v>
      </c>
      <c r="AI151" s="85">
        <f>(AF151*V151)/1000000</f>
        <v>2.7597839999999998E-2</v>
      </c>
      <c r="AJ151" s="18" t="s">
        <v>78</v>
      </c>
      <c r="AK151" s="18" t="s">
        <v>118</v>
      </c>
      <c r="AL151" s="18" t="s">
        <v>127</v>
      </c>
      <c r="AM151" s="18"/>
      <c r="AN151" s="18" t="s">
        <v>81</v>
      </c>
      <c r="AO151" s="18"/>
      <c r="AP151" s="18" t="s">
        <v>81</v>
      </c>
      <c r="AQ151" s="18"/>
      <c r="AR151" s="19">
        <v>0</v>
      </c>
      <c r="AS151" s="18"/>
      <c r="AT151" s="72">
        <v>60</v>
      </c>
      <c r="AU151" s="19">
        <v>176</v>
      </c>
      <c r="AV151" s="19">
        <v>170</v>
      </c>
      <c r="AW151" s="18" t="s">
        <v>78</v>
      </c>
      <c r="AX151" s="18" t="s">
        <v>109</v>
      </c>
      <c r="AY151" s="18"/>
      <c r="AZ151" s="18"/>
      <c r="BA151" s="19">
        <v>0</v>
      </c>
      <c r="BB151" s="20" t="s">
        <v>81</v>
      </c>
      <c r="BC151" s="18" t="s">
        <v>81</v>
      </c>
      <c r="BD151" s="18"/>
      <c r="BE151" s="18" t="s">
        <v>84</v>
      </c>
      <c r="BF151" s="18"/>
      <c r="BG151" s="19">
        <v>1</v>
      </c>
      <c r="BH151" s="21">
        <v>0</v>
      </c>
      <c r="BI151" s="19">
        <v>0.15</v>
      </c>
      <c r="BJ151" s="18"/>
      <c r="BK151" s="19">
        <v>0.12</v>
      </c>
      <c r="BL151" s="18"/>
      <c r="BM151" s="18"/>
      <c r="BN151" s="19">
        <v>10.9</v>
      </c>
      <c r="BO151" s="21">
        <v>0.5</v>
      </c>
      <c r="BP151" s="20"/>
      <c r="BQ151" s="21">
        <v>0.23</v>
      </c>
      <c r="BR151" s="20"/>
      <c r="BS151" s="21">
        <v>0.18</v>
      </c>
      <c r="BT151" s="20"/>
      <c r="BU151" s="20"/>
      <c r="BV151" s="21">
        <v>11.2</v>
      </c>
      <c r="BW151" s="9">
        <f>IF(BA151=1,BN151-(Monitors!$B$17*Data!BZ151),Data!BN151)</f>
        <v>10.9</v>
      </c>
      <c r="BX151" s="32">
        <f>IF($AR151=1,$BW151-(Monitors!$C$17*BZ151),Data!$BW151)</f>
        <v>10.9</v>
      </c>
      <c r="BY151" s="32">
        <f>BX151-(AA151*Monitors!$C$13)</f>
        <v>8.2780000000000005</v>
      </c>
      <c r="BZ151" s="86">
        <f>(Monitors!$C$13*Data!AA151)+(Monitors!$C$6*TANH(Monitors!$C$7*(Data!V151+Monitors!$C$8)+Monitors!$C$9)+Monitors!$C$10)</f>
        <v>11.279407557571989</v>
      </c>
      <c r="CA151" s="9">
        <f>BN151-(Signage!$C$13*AI151)</f>
        <v>8.8301620000000014</v>
      </c>
      <c r="CB151" s="86">
        <f>(Signage!$C$13*Data!AI151)+(Signage!$C$6*TANH(Signage!$C$7*(Data!V151+Signage!$C$8)+Signage!$C$9)+Signage!$C$10)</f>
        <v>11.479071599088023</v>
      </c>
    </row>
    <row r="152" spans="1:80" s="4" customFormat="1" ht="12" customHeight="1">
      <c r="A152" s="82">
        <v>151</v>
      </c>
      <c r="B152" s="15" t="s">
        <v>2052</v>
      </c>
      <c r="C152" s="82" t="s">
        <v>1082</v>
      </c>
      <c r="D152" s="16">
        <v>41363</v>
      </c>
      <c r="E152" s="18" t="s">
        <v>78</v>
      </c>
      <c r="F152" s="15" t="s">
        <v>70</v>
      </c>
      <c r="G152" s="17">
        <v>6</v>
      </c>
      <c r="H152" s="15" t="s">
        <v>72</v>
      </c>
      <c r="I152" s="15" t="s">
        <v>90</v>
      </c>
      <c r="J152" s="18"/>
      <c r="K152" s="18" t="s">
        <v>74</v>
      </c>
      <c r="L152" s="18"/>
      <c r="M152" s="18" t="s">
        <v>78</v>
      </c>
      <c r="N152" s="18" t="s">
        <v>78</v>
      </c>
      <c r="O152" s="18" t="s">
        <v>82</v>
      </c>
      <c r="P152" s="18"/>
      <c r="Q152" s="18" t="s">
        <v>78</v>
      </c>
      <c r="R152" s="19">
        <v>1.78</v>
      </c>
      <c r="S152" s="19">
        <v>106</v>
      </c>
      <c r="T152" s="19">
        <v>133</v>
      </c>
      <c r="U152" s="19">
        <v>17</v>
      </c>
      <c r="V152" s="19">
        <v>142</v>
      </c>
      <c r="W152" s="19">
        <v>1024</v>
      </c>
      <c r="X152" s="19">
        <v>1280</v>
      </c>
      <c r="Y152" s="18" t="s">
        <v>111</v>
      </c>
      <c r="Z152" s="69">
        <v>9257</v>
      </c>
      <c r="AA152" s="19">
        <v>1.3109999999999999</v>
      </c>
      <c r="AB152" s="21">
        <v>202</v>
      </c>
      <c r="AC152" s="19">
        <v>30.9</v>
      </c>
      <c r="AD152" s="19">
        <v>201.7</v>
      </c>
      <c r="AE152" s="19">
        <v>202</v>
      </c>
      <c r="AF152" s="19">
        <v>197.4</v>
      </c>
      <c r="AG152" s="8">
        <f>AF152/AD152</f>
        <v>0.97868120971740213</v>
      </c>
      <c r="AH152" s="19">
        <v>200.5</v>
      </c>
      <c r="AI152" s="85">
        <f>(AF152*V152)/1000000</f>
        <v>2.8030799999999998E-2</v>
      </c>
      <c r="AJ152" s="18" t="s">
        <v>78</v>
      </c>
      <c r="AK152" s="18" t="s">
        <v>118</v>
      </c>
      <c r="AL152" s="18" t="s">
        <v>79</v>
      </c>
      <c r="AM152" s="18"/>
      <c r="AN152" s="18" t="s">
        <v>81</v>
      </c>
      <c r="AO152" s="18"/>
      <c r="AP152" s="18" t="s">
        <v>81</v>
      </c>
      <c r="AQ152" s="18"/>
      <c r="AR152" s="19">
        <v>0</v>
      </c>
      <c r="AS152" s="18"/>
      <c r="AT152" s="72">
        <v>60</v>
      </c>
      <c r="AU152" s="19">
        <v>180</v>
      </c>
      <c r="AV152" s="19">
        <v>130</v>
      </c>
      <c r="AW152" s="18" t="s">
        <v>78</v>
      </c>
      <c r="AX152" s="18" t="s">
        <v>109</v>
      </c>
      <c r="AY152" s="18"/>
      <c r="AZ152" s="18"/>
      <c r="BA152" s="19">
        <v>0</v>
      </c>
      <c r="BB152" s="20" t="s">
        <v>81</v>
      </c>
      <c r="BC152" s="18" t="s">
        <v>81</v>
      </c>
      <c r="BD152" s="18"/>
      <c r="BE152" s="18" t="s">
        <v>84</v>
      </c>
      <c r="BF152" s="18"/>
      <c r="BG152" s="19">
        <v>1</v>
      </c>
      <c r="BH152" s="21">
        <v>0</v>
      </c>
      <c r="BI152" s="19">
        <v>0.39</v>
      </c>
      <c r="BJ152" s="18"/>
      <c r="BK152" s="19">
        <v>0.18</v>
      </c>
      <c r="BL152" s="18"/>
      <c r="BM152" s="18"/>
      <c r="BN152" s="19">
        <v>5.97</v>
      </c>
      <c r="BO152" s="21">
        <v>0.4</v>
      </c>
      <c r="BP152" s="20"/>
      <c r="BQ152" s="21">
        <v>0.46</v>
      </c>
      <c r="BR152" s="20"/>
      <c r="BS152" s="21">
        <v>0.23</v>
      </c>
      <c r="BT152" s="20"/>
      <c r="BU152" s="20"/>
      <c r="BV152" s="21">
        <v>5.0999999999999996</v>
      </c>
      <c r="BW152" s="9">
        <f>IF(BA152=1,BN152-(Monitors!$B$17*Data!BZ152),Data!BN152)</f>
        <v>5.97</v>
      </c>
      <c r="BX152" s="32">
        <f>IF($AR152=1,$BW152-(Monitors!$C$17*BZ152),Data!$BW152)</f>
        <v>5.97</v>
      </c>
      <c r="BY152" s="32">
        <f>BX152-(AA152*Monitors!$C$13)</f>
        <v>3.3479999999999999</v>
      </c>
      <c r="BZ152" s="86">
        <f>(Monitors!$C$13*Data!AA152)+(Monitors!$C$6*TANH(Monitors!$C$7*(Data!V152+Monitors!$C$8)+Monitors!$C$9)+Monitors!$C$10)</f>
        <v>11.300215945405105</v>
      </c>
      <c r="CA152" s="9">
        <f>BN152-(Signage!$C$13*AI152)</f>
        <v>3.8676900000000001</v>
      </c>
      <c r="CB152" s="86">
        <f>(Signage!$C$13*Data!AI152)+(Signage!$C$6*TANH(Signage!$C$7*(Data!V152+Signage!$C$8)+Signage!$C$9)+Signage!$C$10)</f>
        <v>11.544286355871304</v>
      </c>
    </row>
    <row r="153" spans="1:80" s="4" customFormat="1" ht="12" customHeight="1">
      <c r="A153" s="83">
        <v>152</v>
      </c>
      <c r="B153" s="15" t="s">
        <v>2080</v>
      </c>
      <c r="C153" s="83" t="s">
        <v>1083</v>
      </c>
      <c r="D153" s="16">
        <v>41516</v>
      </c>
      <c r="E153" s="18" t="s">
        <v>77</v>
      </c>
      <c r="F153" s="15" t="s">
        <v>70</v>
      </c>
      <c r="G153" s="17">
        <v>6</v>
      </c>
      <c r="H153" s="15" t="s">
        <v>72</v>
      </c>
      <c r="I153" s="15" t="s">
        <v>73</v>
      </c>
      <c r="J153" s="18" t="s">
        <v>73</v>
      </c>
      <c r="K153" s="18" t="s">
        <v>74</v>
      </c>
      <c r="L153" s="18" t="s">
        <v>71</v>
      </c>
      <c r="M153" s="18" t="s">
        <v>78</v>
      </c>
      <c r="N153" s="18" t="s">
        <v>78</v>
      </c>
      <c r="O153" s="18" t="s">
        <v>82</v>
      </c>
      <c r="P153" s="18" t="s">
        <v>81</v>
      </c>
      <c r="Q153" s="18" t="s">
        <v>78</v>
      </c>
      <c r="R153" s="19">
        <v>1.25</v>
      </c>
      <c r="S153" s="19">
        <v>10.6</v>
      </c>
      <c r="T153" s="19">
        <v>13.3</v>
      </c>
      <c r="U153" s="19">
        <v>17</v>
      </c>
      <c r="V153" s="19">
        <v>141.6</v>
      </c>
      <c r="W153" s="19">
        <v>1024</v>
      </c>
      <c r="X153" s="19">
        <v>1280</v>
      </c>
      <c r="Y153" s="18" t="s">
        <v>111</v>
      </c>
      <c r="Z153" s="69">
        <v>9257</v>
      </c>
      <c r="AA153" s="19">
        <v>1.3109999999999999</v>
      </c>
      <c r="AB153" s="21">
        <v>250</v>
      </c>
      <c r="AC153" s="19">
        <v>13.9</v>
      </c>
      <c r="AD153" s="19">
        <v>260</v>
      </c>
      <c r="AE153" s="19">
        <v>250</v>
      </c>
      <c r="AF153" s="19">
        <v>200</v>
      </c>
      <c r="AG153" s="8">
        <f>AF153/AD153</f>
        <v>0.76923076923076927</v>
      </c>
      <c r="AH153" s="19">
        <v>200</v>
      </c>
      <c r="AI153" s="85">
        <f>(AF153*V153)/1000000</f>
        <v>2.8320000000000001E-2</v>
      </c>
      <c r="AJ153" s="18" t="s">
        <v>78</v>
      </c>
      <c r="AK153" s="18" t="s">
        <v>362</v>
      </c>
      <c r="AL153" s="18" t="s">
        <v>127</v>
      </c>
      <c r="AM153" s="18" t="s">
        <v>81</v>
      </c>
      <c r="AN153" s="18" t="s">
        <v>81</v>
      </c>
      <c r="AO153" s="18" t="s">
        <v>81</v>
      </c>
      <c r="AP153" s="18" t="s">
        <v>81</v>
      </c>
      <c r="AQ153" s="18" t="s">
        <v>81</v>
      </c>
      <c r="AR153" s="19">
        <v>0</v>
      </c>
      <c r="AS153" s="18"/>
      <c r="AT153" s="72">
        <v>60</v>
      </c>
      <c r="AU153" s="19">
        <v>178</v>
      </c>
      <c r="AV153" s="19">
        <v>178</v>
      </c>
      <c r="AW153" s="18" t="s">
        <v>77</v>
      </c>
      <c r="AX153" s="18" t="s">
        <v>126</v>
      </c>
      <c r="AY153" s="18"/>
      <c r="AZ153" s="18"/>
      <c r="BA153" s="19">
        <v>0</v>
      </c>
      <c r="BB153" s="20" t="s">
        <v>81</v>
      </c>
      <c r="BC153" s="18" t="s">
        <v>81</v>
      </c>
      <c r="BD153" s="18" t="s">
        <v>81</v>
      </c>
      <c r="BE153" s="18" t="s">
        <v>84</v>
      </c>
      <c r="BF153" s="18" t="s">
        <v>81</v>
      </c>
      <c r="BG153" s="18"/>
      <c r="BH153" s="21">
        <v>0</v>
      </c>
      <c r="BI153" s="19">
        <v>7.0000000000000007E-2</v>
      </c>
      <c r="BJ153" s="18"/>
      <c r="BK153" s="19">
        <v>0.06</v>
      </c>
      <c r="BL153" s="18"/>
      <c r="BM153" s="18"/>
      <c r="BN153" s="19">
        <v>11.63</v>
      </c>
      <c r="BO153" s="21">
        <v>0.5</v>
      </c>
      <c r="BP153" s="20"/>
      <c r="BQ153" s="21">
        <v>0.1</v>
      </c>
      <c r="BR153" s="20"/>
      <c r="BS153" s="21">
        <v>0.09</v>
      </c>
      <c r="BT153" s="20"/>
      <c r="BU153" s="20"/>
      <c r="BV153" s="21">
        <v>11.69</v>
      </c>
      <c r="BW153" s="9">
        <f>IF(BA153=1,BN153-(Monitors!$B$17*Data!BZ153),Data!BN153)</f>
        <v>11.63</v>
      </c>
      <c r="BX153" s="32">
        <f>IF($AR153=1,$BW153-(Monitors!$C$17*BZ153),Data!$BW153)</f>
        <v>11.63</v>
      </c>
      <c r="BY153" s="32">
        <f>BX153-(AA153*Monitors!$C$13)</f>
        <v>9.0080000000000009</v>
      </c>
      <c r="BZ153" s="86">
        <f>(Monitors!$C$13*Data!AA153)+(Monitors!$C$6*TANH(Monitors!$C$7*(Data!V153+Monitors!$C$8)+Monitors!$C$9)+Monitors!$C$10)</f>
        <v>11.279407557571989</v>
      </c>
      <c r="CA153" s="9">
        <f>BN153-(Signage!$C$13*AI153)</f>
        <v>9.5060000000000002</v>
      </c>
      <c r="CB153" s="86">
        <f>(Signage!$C$13*Data!AI153)+(Signage!$C$6*TANH(Signage!$C$7*(Data!V153+Signage!$C$8)+Signage!$C$9)+Signage!$C$10)</f>
        <v>11.533233599088023</v>
      </c>
    </row>
    <row r="154" spans="1:80" s="4" customFormat="1" ht="12" customHeight="1">
      <c r="A154" s="82">
        <v>153</v>
      </c>
      <c r="B154" s="15" t="s">
        <v>2056</v>
      </c>
      <c r="C154" s="82" t="s">
        <v>1084</v>
      </c>
      <c r="D154" s="16">
        <v>41791</v>
      </c>
      <c r="E154" s="18" t="s">
        <v>77</v>
      </c>
      <c r="F154" s="15" t="s">
        <v>70</v>
      </c>
      <c r="G154" s="17">
        <v>6</v>
      </c>
      <c r="H154" s="15" t="s">
        <v>72</v>
      </c>
      <c r="I154" s="15" t="s">
        <v>90</v>
      </c>
      <c r="J154" s="18" t="s">
        <v>71</v>
      </c>
      <c r="K154" s="18" t="s">
        <v>74</v>
      </c>
      <c r="L154" s="18" t="s">
        <v>71</v>
      </c>
      <c r="M154" s="18" t="s">
        <v>78</v>
      </c>
      <c r="N154" s="18" t="s">
        <v>78</v>
      </c>
      <c r="O154" s="18" t="s">
        <v>82</v>
      </c>
      <c r="P154" s="18" t="s">
        <v>71</v>
      </c>
      <c r="Q154" s="18" t="s">
        <v>78</v>
      </c>
      <c r="R154" s="19">
        <v>1.25</v>
      </c>
      <c r="S154" s="19">
        <v>11.9</v>
      </c>
      <c r="T154" s="19">
        <v>14.8</v>
      </c>
      <c r="U154" s="19">
        <v>19</v>
      </c>
      <c r="V154" s="19">
        <v>176.12</v>
      </c>
      <c r="W154" s="19">
        <v>1024</v>
      </c>
      <c r="X154" s="19">
        <v>1280</v>
      </c>
      <c r="Y154" s="18" t="s">
        <v>111</v>
      </c>
      <c r="Z154" s="69">
        <v>7444</v>
      </c>
      <c r="AA154" s="19">
        <v>1.3109999999999999</v>
      </c>
      <c r="AB154" s="21">
        <v>236</v>
      </c>
      <c r="AC154" s="19">
        <v>6</v>
      </c>
      <c r="AD154" s="19">
        <v>236</v>
      </c>
      <c r="AE154" s="19">
        <v>236</v>
      </c>
      <c r="AF154" s="19">
        <v>200</v>
      </c>
      <c r="AG154" s="8">
        <f>AF154/AD154</f>
        <v>0.84745762711864403</v>
      </c>
      <c r="AH154" s="19">
        <v>200</v>
      </c>
      <c r="AI154" s="85">
        <f>(AF154*V154)/1000000</f>
        <v>3.5223999999999998E-2</v>
      </c>
      <c r="AJ154" s="18" t="s">
        <v>78</v>
      </c>
      <c r="AK154" s="18" t="s">
        <v>404</v>
      </c>
      <c r="AL154" s="18" t="s">
        <v>115</v>
      </c>
      <c r="AM154" s="18" t="s">
        <v>81</v>
      </c>
      <c r="AN154" s="18" t="s">
        <v>81</v>
      </c>
      <c r="AO154" s="18" t="s">
        <v>81</v>
      </c>
      <c r="AP154" s="18" t="s">
        <v>81</v>
      </c>
      <c r="AQ154" s="18" t="s">
        <v>81</v>
      </c>
      <c r="AR154" s="19">
        <v>0</v>
      </c>
      <c r="AS154" s="18"/>
      <c r="AT154" s="72">
        <v>60</v>
      </c>
      <c r="AU154" s="19">
        <v>170</v>
      </c>
      <c r="AV154" s="19">
        <v>160</v>
      </c>
      <c r="AW154" s="18" t="s">
        <v>77</v>
      </c>
      <c r="AX154" s="18" t="s">
        <v>98</v>
      </c>
      <c r="AY154" s="18" t="s">
        <v>71</v>
      </c>
      <c r="AZ154" s="18" t="s">
        <v>71</v>
      </c>
      <c r="BA154" s="19">
        <v>0</v>
      </c>
      <c r="BB154" s="20" t="s">
        <v>81</v>
      </c>
      <c r="BC154" s="18" t="s">
        <v>81</v>
      </c>
      <c r="BD154" s="18" t="s">
        <v>71</v>
      </c>
      <c r="BE154" s="18" t="s">
        <v>84</v>
      </c>
      <c r="BF154" s="18" t="s">
        <v>81</v>
      </c>
      <c r="BG154" s="18"/>
      <c r="BH154" s="21">
        <v>0</v>
      </c>
      <c r="BI154" s="19">
        <v>0.15</v>
      </c>
      <c r="BJ154" s="18"/>
      <c r="BK154" s="19">
        <v>0.11</v>
      </c>
      <c r="BL154" s="18"/>
      <c r="BM154" s="18"/>
      <c r="BN154" s="19">
        <v>13.85</v>
      </c>
      <c r="BO154" s="21">
        <v>0.5</v>
      </c>
      <c r="BP154" s="20"/>
      <c r="BQ154" s="21">
        <v>0.14000000000000001</v>
      </c>
      <c r="BR154" s="20"/>
      <c r="BS154" s="21">
        <v>0.1</v>
      </c>
      <c r="BT154" s="20"/>
      <c r="BU154" s="20"/>
      <c r="BV154" s="21">
        <v>13.56</v>
      </c>
      <c r="BW154" s="9">
        <f>IF(BA154=1,BN154-(Monitors!$B$17*Data!BZ154),Data!BN154)</f>
        <v>13.85</v>
      </c>
      <c r="BX154" s="32">
        <f>IF($AR154=1,$BW154-(Monitors!$C$17*BZ154),Data!$BW154)</f>
        <v>13.85</v>
      </c>
      <c r="BY154" s="32">
        <f>BX154-(AA154*Monitors!$C$13)</f>
        <v>11.228</v>
      </c>
      <c r="BZ154" s="86">
        <f>(Monitors!$C$13*Data!AA154)+(Monitors!$C$6*TANH(Monitors!$C$7*(Data!V154+Monitors!$C$8)+Monitors!$C$9)+Monitors!$C$10)</f>
        <v>12.953011449194339</v>
      </c>
      <c r="CA154" s="9">
        <f>BN154-(Signage!$C$13*AI154)</f>
        <v>11.2082</v>
      </c>
      <c r="CB154" s="86">
        <f>(Signage!$C$13*Data!AI154)+(Signage!$C$6*TANH(Signage!$C$7*(Data!V154+Signage!$C$8)+Signage!$C$9)+Signage!$C$10)</f>
        <v>14.871612272953811</v>
      </c>
    </row>
    <row r="155" spans="1:80" s="4" customFormat="1" ht="12" customHeight="1">
      <c r="A155" s="83">
        <v>154</v>
      </c>
      <c r="B155" s="15" t="s">
        <v>2080</v>
      </c>
      <c r="C155" s="83" t="s">
        <v>1085</v>
      </c>
      <c r="D155" s="16">
        <v>40563</v>
      </c>
      <c r="E155" s="18" t="s">
        <v>77</v>
      </c>
      <c r="F155" s="15" t="s">
        <v>70</v>
      </c>
      <c r="G155" s="17">
        <v>6</v>
      </c>
      <c r="H155" s="15" t="s">
        <v>72</v>
      </c>
      <c r="I155" s="15" t="s">
        <v>73</v>
      </c>
      <c r="J155" s="18" t="s">
        <v>73</v>
      </c>
      <c r="K155" s="18" t="s">
        <v>74</v>
      </c>
      <c r="L155" s="18" t="s">
        <v>71</v>
      </c>
      <c r="M155" s="18" t="s">
        <v>78</v>
      </c>
      <c r="N155" s="18" t="s">
        <v>78</v>
      </c>
      <c r="O155" s="18" t="s">
        <v>82</v>
      </c>
      <c r="P155" s="18" t="s">
        <v>71</v>
      </c>
      <c r="Q155" s="18" t="s">
        <v>78</v>
      </c>
      <c r="R155" s="19">
        <v>1.25</v>
      </c>
      <c r="S155" s="19">
        <v>11.9</v>
      </c>
      <c r="T155" s="19">
        <v>14.8</v>
      </c>
      <c r="U155" s="19">
        <v>19</v>
      </c>
      <c r="V155" s="19">
        <v>176.1</v>
      </c>
      <c r="W155" s="19">
        <v>1024</v>
      </c>
      <c r="X155" s="19">
        <v>1280</v>
      </c>
      <c r="Y155" s="18" t="s">
        <v>111</v>
      </c>
      <c r="Z155" s="69">
        <v>7442</v>
      </c>
      <c r="AA155" s="19">
        <v>1.3109999999999999</v>
      </c>
      <c r="AB155" s="21">
        <v>250</v>
      </c>
      <c r="AC155" s="19">
        <v>50</v>
      </c>
      <c r="AD155" s="19">
        <v>250</v>
      </c>
      <c r="AE155" s="19">
        <v>250</v>
      </c>
      <c r="AF155" s="19">
        <v>200</v>
      </c>
      <c r="AG155" s="8">
        <f>AF155/AD155</f>
        <v>0.8</v>
      </c>
      <c r="AH155" s="19">
        <v>200</v>
      </c>
      <c r="AI155" s="85">
        <f>(AF155*V155)/1000000</f>
        <v>3.5220000000000001E-2</v>
      </c>
      <c r="AJ155" s="18" t="s">
        <v>78</v>
      </c>
      <c r="AK155" s="18" t="s">
        <v>490</v>
      </c>
      <c r="AL155" s="18" t="s">
        <v>115</v>
      </c>
      <c r="AM155" s="18" t="s">
        <v>71</v>
      </c>
      <c r="AN155" s="18" t="s">
        <v>81</v>
      </c>
      <c r="AO155" s="18" t="s">
        <v>71</v>
      </c>
      <c r="AP155" s="18" t="s">
        <v>81</v>
      </c>
      <c r="AQ155" s="18" t="s">
        <v>71</v>
      </c>
      <c r="AR155" s="19">
        <v>0</v>
      </c>
      <c r="AS155" s="18"/>
      <c r="AT155" s="72">
        <v>60</v>
      </c>
      <c r="AU155" s="19">
        <v>178</v>
      </c>
      <c r="AV155" s="19">
        <v>178</v>
      </c>
      <c r="AW155" s="18" t="s">
        <v>77</v>
      </c>
      <c r="AX155" s="18" t="s">
        <v>98</v>
      </c>
      <c r="AY155" s="18" t="s">
        <v>71</v>
      </c>
      <c r="AZ155" s="18" t="s">
        <v>71</v>
      </c>
      <c r="BA155" s="19">
        <v>0</v>
      </c>
      <c r="BB155" s="20" t="s">
        <v>81</v>
      </c>
      <c r="BC155" s="18" t="s">
        <v>81</v>
      </c>
      <c r="BD155" s="18" t="s">
        <v>71</v>
      </c>
      <c r="BE155" s="18" t="s">
        <v>84</v>
      </c>
      <c r="BF155" s="18" t="s">
        <v>71</v>
      </c>
      <c r="BG155" s="18"/>
      <c r="BH155" s="21">
        <v>0</v>
      </c>
      <c r="BI155" s="19">
        <v>7.0000000000000007E-2</v>
      </c>
      <c r="BJ155" s="18"/>
      <c r="BK155" s="19">
        <v>0.06</v>
      </c>
      <c r="BL155" s="18"/>
      <c r="BM155" s="18"/>
      <c r="BN155" s="19">
        <v>14.36</v>
      </c>
      <c r="BO155" s="21">
        <v>0.5</v>
      </c>
      <c r="BP155" s="20"/>
      <c r="BQ155" s="21">
        <v>0.09</v>
      </c>
      <c r="BR155" s="20"/>
      <c r="BS155" s="21">
        <v>0.08</v>
      </c>
      <c r="BT155" s="20"/>
      <c r="BU155" s="20"/>
      <c r="BV155" s="21">
        <v>14.33</v>
      </c>
      <c r="BW155" s="9">
        <f>IF(BA155=1,BN155-(Monitors!$B$17*Data!BZ155),Data!BN155)</f>
        <v>14.36</v>
      </c>
      <c r="BX155" s="32">
        <f>IF($AR155=1,$BW155-(Monitors!$C$17*BZ155),Data!$BW155)</f>
        <v>14.36</v>
      </c>
      <c r="BY155" s="32">
        <f>BX155-(AA155*Monitors!$C$13)</f>
        <v>11.738</v>
      </c>
      <c r="BZ155" s="86">
        <f>(Monitors!$C$13*Data!AA155)+(Monitors!$C$6*TANH(Monitors!$C$7*(Data!V155+Monitors!$C$8)+Monitors!$C$9)+Monitors!$C$10)</f>
        <v>12.95211414949974</v>
      </c>
      <c r="CA155" s="9">
        <f>BN155-(Signage!$C$13*AI155)</f>
        <v>11.718499999999999</v>
      </c>
      <c r="CB155" s="86">
        <f>(Signage!$C$13*Data!AI155)+(Signage!$C$6*TANH(Signage!$C$7*(Data!V155+Signage!$C$8)+Signage!$C$9)+Signage!$C$10)</f>
        <v>14.869681736466962</v>
      </c>
    </row>
    <row r="156" spans="1:80" s="4" customFormat="1" ht="12" customHeight="1">
      <c r="A156" s="82">
        <v>155</v>
      </c>
      <c r="B156" s="15" t="s">
        <v>2068</v>
      </c>
      <c r="C156" s="82" t="s">
        <v>1086</v>
      </c>
      <c r="D156" s="16">
        <v>41487</v>
      </c>
      <c r="E156" s="18" t="s">
        <v>77</v>
      </c>
      <c r="F156" s="15" t="s">
        <v>70</v>
      </c>
      <c r="G156" s="17">
        <v>6</v>
      </c>
      <c r="H156" s="15" t="s">
        <v>72</v>
      </c>
      <c r="I156" s="15" t="s">
        <v>142</v>
      </c>
      <c r="J156" s="18"/>
      <c r="K156" s="18" t="s">
        <v>74</v>
      </c>
      <c r="L156" s="18"/>
      <c r="M156" s="18" t="s">
        <v>78</v>
      </c>
      <c r="N156" s="18" t="s">
        <v>78</v>
      </c>
      <c r="O156" s="18" t="s">
        <v>82</v>
      </c>
      <c r="P156" s="18"/>
      <c r="Q156" s="18" t="s">
        <v>78</v>
      </c>
      <c r="R156" s="19">
        <v>1.25</v>
      </c>
      <c r="S156" s="19">
        <v>11.8</v>
      </c>
      <c r="T156" s="19">
        <v>14.8</v>
      </c>
      <c r="U156" s="19">
        <v>18.899999999999999</v>
      </c>
      <c r="V156" s="19">
        <v>174.2</v>
      </c>
      <c r="W156" s="19">
        <v>1024</v>
      </c>
      <c r="X156" s="19">
        <v>1280</v>
      </c>
      <c r="Y156" s="18" t="s">
        <v>111</v>
      </c>
      <c r="Z156" s="69">
        <v>7525</v>
      </c>
      <c r="AA156" s="19">
        <v>1.3109999999999999</v>
      </c>
      <c r="AB156" s="21">
        <v>250</v>
      </c>
      <c r="AC156" s="19">
        <v>16.2</v>
      </c>
      <c r="AD156" s="19">
        <v>250.7</v>
      </c>
      <c r="AE156" s="19">
        <v>250</v>
      </c>
      <c r="AF156" s="19">
        <v>202.8</v>
      </c>
      <c r="AG156" s="8">
        <f>AF156/AD156</f>
        <v>0.80893498205025938</v>
      </c>
      <c r="AH156" s="19">
        <v>200.3</v>
      </c>
      <c r="AI156" s="85">
        <f>(AF156*V156)/1000000</f>
        <v>3.532776E-2</v>
      </c>
      <c r="AJ156" s="18" t="s">
        <v>78</v>
      </c>
      <c r="AK156" s="18" t="s">
        <v>491</v>
      </c>
      <c r="AL156" s="18" t="s">
        <v>127</v>
      </c>
      <c r="AM156" s="18"/>
      <c r="AN156" s="18" t="s">
        <v>81</v>
      </c>
      <c r="AO156" s="18"/>
      <c r="AP156" s="18" t="s">
        <v>81</v>
      </c>
      <c r="AQ156" s="18"/>
      <c r="AR156" s="19">
        <v>0</v>
      </c>
      <c r="AS156" s="18"/>
      <c r="AT156" s="72">
        <v>60</v>
      </c>
      <c r="AU156" s="19">
        <v>178</v>
      </c>
      <c r="AV156" s="19">
        <v>178</v>
      </c>
      <c r="AW156" s="18" t="s">
        <v>78</v>
      </c>
      <c r="AX156" s="18" t="s">
        <v>109</v>
      </c>
      <c r="AY156" s="18"/>
      <c r="AZ156" s="18"/>
      <c r="BA156" s="19">
        <v>0</v>
      </c>
      <c r="BB156" s="20" t="s">
        <v>81</v>
      </c>
      <c r="BC156" s="18" t="s">
        <v>81</v>
      </c>
      <c r="BD156" s="18"/>
      <c r="BE156" s="18" t="s">
        <v>84</v>
      </c>
      <c r="BF156" s="18"/>
      <c r="BG156" s="19">
        <v>1</v>
      </c>
      <c r="BH156" s="21">
        <v>0</v>
      </c>
      <c r="BI156" s="19">
        <v>0.16</v>
      </c>
      <c r="BJ156" s="18"/>
      <c r="BK156" s="19">
        <v>0.13</v>
      </c>
      <c r="BL156" s="18"/>
      <c r="BM156" s="18"/>
      <c r="BN156" s="19">
        <v>14.52</v>
      </c>
      <c r="BO156" s="21">
        <v>0.5</v>
      </c>
      <c r="BP156" s="20"/>
      <c r="BQ156" s="21">
        <v>0.22</v>
      </c>
      <c r="BR156" s="20"/>
      <c r="BS156" s="21">
        <v>0.19</v>
      </c>
      <c r="BT156" s="20"/>
      <c r="BU156" s="20"/>
      <c r="BV156" s="21">
        <v>14.7</v>
      </c>
      <c r="BW156" s="9">
        <f>IF(BA156=1,BN156-(Monitors!$B$17*Data!BZ156),Data!BN156)</f>
        <v>14.52</v>
      </c>
      <c r="BX156" s="32">
        <f>IF($AR156=1,$BW156-(Monitors!$C$17*BZ156),Data!$BW156)</f>
        <v>14.52</v>
      </c>
      <c r="BY156" s="32">
        <f>BX156-(AA156*Monitors!$C$13)</f>
        <v>11.898</v>
      </c>
      <c r="BZ156" s="86">
        <f>(Monitors!$C$13*Data!AA156)+(Monitors!$C$6*TANH(Monitors!$C$7*(Data!V156+Monitors!$C$8)+Monitors!$C$9)+Monitors!$C$10)</f>
        <v>12.866486614063193</v>
      </c>
      <c r="CA156" s="9">
        <f>BN156-(Signage!$C$13*AI156)</f>
        <v>11.870417999999999</v>
      </c>
      <c r="CB156" s="86">
        <f>(Signage!$C$13*Data!AI156)+(Signage!$C$6*TANH(Signage!$C$7*(Data!V156+Signage!$C$8)+Signage!$C$9)+Signage!$C$10)</f>
        <v>14.722840364086077</v>
      </c>
    </row>
    <row r="157" spans="1:80" s="4" customFormat="1" ht="12" customHeight="1">
      <c r="A157" s="83">
        <v>156</v>
      </c>
      <c r="B157" s="15" t="s">
        <v>2084</v>
      </c>
      <c r="C157" s="83" t="s">
        <v>1087</v>
      </c>
      <c r="D157" s="16">
        <v>41671</v>
      </c>
      <c r="E157" s="18" t="s">
        <v>77</v>
      </c>
      <c r="F157" s="15" t="s">
        <v>100</v>
      </c>
      <c r="G157" s="17">
        <v>6</v>
      </c>
      <c r="H157" s="15" t="s">
        <v>72</v>
      </c>
      <c r="I157" s="15" t="s">
        <v>90</v>
      </c>
      <c r="J157" s="18"/>
      <c r="K157" s="18" t="s">
        <v>74</v>
      </c>
      <c r="L157" s="18"/>
      <c r="M157" s="18" t="s">
        <v>78</v>
      </c>
      <c r="N157" s="18" t="s">
        <v>77</v>
      </c>
      <c r="O157" s="18" t="s">
        <v>82</v>
      </c>
      <c r="P157" s="18"/>
      <c r="Q157" s="18" t="s">
        <v>78</v>
      </c>
      <c r="R157" s="19">
        <v>1.25</v>
      </c>
      <c r="S157" s="19">
        <v>10.6</v>
      </c>
      <c r="T157" s="19">
        <v>13.3</v>
      </c>
      <c r="U157" s="19">
        <v>17</v>
      </c>
      <c r="V157" s="19">
        <v>141.44999999999999</v>
      </c>
      <c r="W157" s="19">
        <v>1024</v>
      </c>
      <c r="X157" s="19">
        <v>1280</v>
      </c>
      <c r="Y157" s="18" t="s">
        <v>111</v>
      </c>
      <c r="Z157" s="69">
        <v>9266</v>
      </c>
      <c r="AA157" s="19">
        <v>1.3109999999999999</v>
      </c>
      <c r="AB157" s="21">
        <v>250</v>
      </c>
      <c r="AC157" s="19">
        <v>1</v>
      </c>
      <c r="AD157" s="19">
        <v>220.3</v>
      </c>
      <c r="AE157" s="19">
        <v>250</v>
      </c>
      <c r="AF157" s="19">
        <v>208.9</v>
      </c>
      <c r="AG157" s="8">
        <f>AF157/AD157</f>
        <v>0.94825238311393556</v>
      </c>
      <c r="AH157" s="19">
        <v>200.3</v>
      </c>
      <c r="AI157" s="85">
        <f>(AF157*V157)/1000000</f>
        <v>2.9548905E-2</v>
      </c>
      <c r="AJ157" s="18" t="s">
        <v>77</v>
      </c>
      <c r="AK157" s="18" t="s">
        <v>499</v>
      </c>
      <c r="AL157" s="18" t="s">
        <v>498</v>
      </c>
      <c r="AM157" s="18"/>
      <c r="AN157" s="18" t="s">
        <v>81</v>
      </c>
      <c r="AO157" s="18"/>
      <c r="AP157" s="18" t="s">
        <v>81</v>
      </c>
      <c r="AQ157" s="18"/>
      <c r="AR157" s="19">
        <v>0</v>
      </c>
      <c r="AS157" s="18"/>
      <c r="AT157" s="72">
        <v>75</v>
      </c>
      <c r="AU157" s="19">
        <v>170</v>
      </c>
      <c r="AV157" s="19">
        <v>160</v>
      </c>
      <c r="AW157" s="18" t="s">
        <v>77</v>
      </c>
      <c r="AX157" s="18" t="s">
        <v>91</v>
      </c>
      <c r="AY157" s="18"/>
      <c r="AZ157" s="18"/>
      <c r="BA157" s="19">
        <v>0</v>
      </c>
      <c r="BB157" s="20" t="s">
        <v>81</v>
      </c>
      <c r="BC157" s="18" t="s">
        <v>81</v>
      </c>
      <c r="BD157" s="18"/>
      <c r="BE157" s="18" t="s">
        <v>245</v>
      </c>
      <c r="BF157" s="18"/>
      <c r="BG157" s="18"/>
      <c r="BH157" s="21">
        <v>0</v>
      </c>
      <c r="BI157" s="19">
        <v>0.46</v>
      </c>
      <c r="BJ157" s="18"/>
      <c r="BK157" s="19">
        <v>0.45</v>
      </c>
      <c r="BL157" s="18"/>
      <c r="BM157" s="18"/>
      <c r="BN157" s="19">
        <v>13.58</v>
      </c>
      <c r="BO157" s="21">
        <v>0.44</v>
      </c>
      <c r="BP157" s="20"/>
      <c r="BQ157" s="20"/>
      <c r="BR157" s="20"/>
      <c r="BS157" s="20"/>
      <c r="BT157" s="20"/>
      <c r="BU157" s="20"/>
      <c r="BV157" s="20"/>
      <c r="BW157" s="9">
        <f>IF(BA157=1,BN157-(Monitors!$B$17*Data!BZ157),Data!BN157)</f>
        <v>13.58</v>
      </c>
      <c r="BX157" s="32">
        <f>IF($AR157=1,$BW157-(Monitors!$C$17*BZ157),Data!$BW157)</f>
        <v>13.58</v>
      </c>
      <c r="BY157" s="32">
        <f>BX157-(AA157*Monitors!$C$13)</f>
        <v>10.958</v>
      </c>
      <c r="BZ157" s="86">
        <f>(Monitors!$C$13*Data!AA157)+(Monitors!$C$6*TANH(Monitors!$C$7*(Data!V157+Monitors!$C$8)+Monitors!$C$9)+Monitors!$C$10)</f>
        <v>11.271596013836698</v>
      </c>
      <c r="CA157" s="9">
        <f>BN157-(Signage!$C$13*AI157)</f>
        <v>11.363832125</v>
      </c>
      <c r="CB157" s="86">
        <f>(Signage!$C$13*Data!AI157)+(Signage!$C$6*TANH(Signage!$C$7*(Data!V157+Signage!$C$8)+Signage!$C$9)+Signage!$C$10)</f>
        <v>11.613122658958863</v>
      </c>
    </row>
    <row r="158" spans="1:80" s="4" customFormat="1" ht="12" customHeight="1">
      <c r="A158" s="82">
        <v>157</v>
      </c>
      <c r="B158" s="15" t="s">
        <v>2075</v>
      </c>
      <c r="C158" s="82" t="s">
        <v>1088</v>
      </c>
      <c r="D158" s="16">
        <v>41608</v>
      </c>
      <c r="E158" s="18" t="s">
        <v>78</v>
      </c>
      <c r="F158" s="15" t="s">
        <v>70</v>
      </c>
      <c r="G158" s="17">
        <v>6</v>
      </c>
      <c r="H158" s="15" t="s">
        <v>72</v>
      </c>
      <c r="I158" s="15" t="s">
        <v>90</v>
      </c>
      <c r="J158" s="18"/>
      <c r="K158" s="18" t="s">
        <v>74</v>
      </c>
      <c r="L158" s="18"/>
      <c r="M158" s="18" t="s">
        <v>78</v>
      </c>
      <c r="N158" s="18" t="s">
        <v>78</v>
      </c>
      <c r="O158" s="18" t="s">
        <v>82</v>
      </c>
      <c r="P158" s="18"/>
      <c r="Q158" s="18" t="s">
        <v>78</v>
      </c>
      <c r="R158" s="19">
        <v>1.25</v>
      </c>
      <c r="S158" s="19">
        <v>10.6</v>
      </c>
      <c r="T158" s="19">
        <v>13.3</v>
      </c>
      <c r="U158" s="19">
        <v>17</v>
      </c>
      <c r="V158" s="19">
        <v>141.6</v>
      </c>
      <c r="W158" s="19">
        <v>1024</v>
      </c>
      <c r="X158" s="19">
        <v>1280</v>
      </c>
      <c r="Y158" s="18" t="s">
        <v>111</v>
      </c>
      <c r="Z158" s="69">
        <v>9257</v>
      </c>
      <c r="AA158" s="19">
        <v>1.3109999999999999</v>
      </c>
      <c r="AB158" s="21">
        <v>250</v>
      </c>
      <c r="AC158" s="19">
        <v>4.4000000000000004</v>
      </c>
      <c r="AD158" s="19">
        <v>261.3</v>
      </c>
      <c r="AE158" s="19">
        <v>250</v>
      </c>
      <c r="AF158" s="19">
        <v>219.4</v>
      </c>
      <c r="AG158" s="8">
        <f>AF158/AD158</f>
        <v>0.83964791427477992</v>
      </c>
      <c r="AH158" s="19">
        <v>200</v>
      </c>
      <c r="AI158" s="85">
        <f>(AF158*V158)/1000000</f>
        <v>3.1067040000000001E-2</v>
      </c>
      <c r="AJ158" s="18" t="s">
        <v>78</v>
      </c>
      <c r="AK158" s="18" t="s">
        <v>222</v>
      </c>
      <c r="AL158" s="18" t="s">
        <v>115</v>
      </c>
      <c r="AM158" s="18"/>
      <c r="AN158" s="18" t="s">
        <v>81</v>
      </c>
      <c r="AO158" s="18"/>
      <c r="AP158" s="18" t="s">
        <v>81</v>
      </c>
      <c r="AQ158" s="18"/>
      <c r="AR158" s="19">
        <v>0</v>
      </c>
      <c r="AS158" s="18"/>
      <c r="AT158" s="72">
        <v>60</v>
      </c>
      <c r="AU158" s="19">
        <v>170</v>
      </c>
      <c r="AV158" s="19">
        <v>160</v>
      </c>
      <c r="AW158" s="18" t="s">
        <v>78</v>
      </c>
      <c r="AX158" s="18" t="s">
        <v>109</v>
      </c>
      <c r="AY158" s="18"/>
      <c r="AZ158" s="18"/>
      <c r="BA158" s="19">
        <v>0</v>
      </c>
      <c r="BB158" s="20" t="s">
        <v>81</v>
      </c>
      <c r="BC158" s="18" t="s">
        <v>81</v>
      </c>
      <c r="BD158" s="18"/>
      <c r="BE158" s="18" t="s">
        <v>84</v>
      </c>
      <c r="BF158" s="18"/>
      <c r="BG158" s="19">
        <v>1</v>
      </c>
      <c r="BH158" s="21">
        <v>0</v>
      </c>
      <c r="BI158" s="19">
        <v>0.31</v>
      </c>
      <c r="BJ158" s="18"/>
      <c r="BK158" s="19">
        <v>0.24</v>
      </c>
      <c r="BL158" s="18"/>
      <c r="BM158" s="18"/>
      <c r="BN158" s="19">
        <v>10.5</v>
      </c>
      <c r="BO158" s="21">
        <v>0.5</v>
      </c>
      <c r="BP158" s="20"/>
      <c r="BQ158" s="21">
        <v>0.33</v>
      </c>
      <c r="BR158" s="20"/>
      <c r="BS158" s="21">
        <v>0.25</v>
      </c>
      <c r="BT158" s="20"/>
      <c r="BU158" s="20"/>
      <c r="BV158" s="21">
        <v>10.4</v>
      </c>
      <c r="BW158" s="9">
        <f>IF(BA158=1,BN158-(Monitors!$B$17*Data!BZ158),Data!BN158)</f>
        <v>10.5</v>
      </c>
      <c r="BX158" s="32">
        <f>IF($AR158=1,$BW158-(Monitors!$C$17*BZ158),Data!$BW158)</f>
        <v>10.5</v>
      </c>
      <c r="BY158" s="32">
        <f>BX158-(AA158*Monitors!$C$13)</f>
        <v>7.8780000000000001</v>
      </c>
      <c r="BZ158" s="86">
        <f>(Monitors!$C$13*Data!AA158)+(Monitors!$C$6*TANH(Monitors!$C$7*(Data!V158+Monitors!$C$8)+Monitors!$C$9)+Monitors!$C$10)</f>
        <v>11.279407557571989</v>
      </c>
      <c r="CA158" s="9">
        <f>BN158-(Signage!$C$13*AI158)</f>
        <v>8.1699719999999996</v>
      </c>
      <c r="CB158" s="86">
        <f>(Signage!$C$13*Data!AI158)+(Signage!$C$6*TANH(Signage!$C$7*(Data!V158+Signage!$C$8)+Signage!$C$9)+Signage!$C$10)</f>
        <v>11.739261599088023</v>
      </c>
    </row>
    <row r="159" spans="1:80" s="4" customFormat="1" ht="12" customHeight="1">
      <c r="A159" s="83">
        <v>158</v>
      </c>
      <c r="B159" s="15" t="s">
        <v>2079</v>
      </c>
      <c r="C159" s="83" t="s">
        <v>1089</v>
      </c>
      <c r="D159" s="16">
        <v>41435</v>
      </c>
      <c r="E159" s="18" t="s">
        <v>77</v>
      </c>
      <c r="F159" s="15" t="s">
        <v>70</v>
      </c>
      <c r="G159" s="17">
        <v>6</v>
      </c>
      <c r="H159" s="15" t="s">
        <v>72</v>
      </c>
      <c r="I159" s="15" t="s">
        <v>90</v>
      </c>
      <c r="J159" s="18" t="s">
        <v>71</v>
      </c>
      <c r="K159" s="18" t="s">
        <v>74</v>
      </c>
      <c r="L159" s="18" t="s">
        <v>71</v>
      </c>
      <c r="M159" s="18" t="s">
        <v>78</v>
      </c>
      <c r="N159" s="18" t="s">
        <v>78</v>
      </c>
      <c r="O159" s="18" t="s">
        <v>82</v>
      </c>
      <c r="P159" s="18" t="s">
        <v>81</v>
      </c>
      <c r="Q159" s="18" t="s">
        <v>78</v>
      </c>
      <c r="R159" s="19">
        <v>1.25</v>
      </c>
      <c r="S159" s="19">
        <v>11.9</v>
      </c>
      <c r="T159" s="19">
        <v>14.8</v>
      </c>
      <c r="U159" s="19">
        <v>19</v>
      </c>
      <c r="V159" s="19">
        <v>175.61</v>
      </c>
      <c r="W159" s="19">
        <v>1024</v>
      </c>
      <c r="X159" s="19">
        <v>1280</v>
      </c>
      <c r="Y159" s="18" t="s">
        <v>111</v>
      </c>
      <c r="Z159" s="69">
        <v>7464</v>
      </c>
      <c r="AA159" s="19">
        <v>1.3109999999999999</v>
      </c>
      <c r="AB159" s="21">
        <v>280</v>
      </c>
      <c r="AC159" s="19">
        <v>14.1</v>
      </c>
      <c r="AD159" s="19">
        <v>242.1</v>
      </c>
      <c r="AE159" s="19">
        <v>280</v>
      </c>
      <c r="AF159" s="19">
        <v>222.5</v>
      </c>
      <c r="AG159" s="8">
        <f>AF159/AD159</f>
        <v>0.9190417182982239</v>
      </c>
      <c r="AH159" s="19">
        <v>200</v>
      </c>
      <c r="AI159" s="85">
        <f>(AF159*V159)/1000000</f>
        <v>3.9073225000000003E-2</v>
      </c>
      <c r="AJ159" s="18" t="s">
        <v>78</v>
      </c>
      <c r="AK159" s="18" t="s">
        <v>496</v>
      </c>
      <c r="AL159" s="18" t="s">
        <v>127</v>
      </c>
      <c r="AM159" s="18" t="s">
        <v>427</v>
      </c>
      <c r="AN159" s="18" t="s">
        <v>81</v>
      </c>
      <c r="AO159" s="18" t="s">
        <v>81</v>
      </c>
      <c r="AP159" s="18" t="s">
        <v>94</v>
      </c>
      <c r="AQ159" s="18" t="s">
        <v>81</v>
      </c>
      <c r="AR159" s="19">
        <v>0</v>
      </c>
      <c r="AS159" s="18"/>
      <c r="AT159" s="72">
        <v>60</v>
      </c>
      <c r="AU159" s="19">
        <v>170</v>
      </c>
      <c r="AV159" s="19">
        <v>160</v>
      </c>
      <c r="AW159" s="18" t="s">
        <v>77</v>
      </c>
      <c r="AX159" s="18" t="s">
        <v>98</v>
      </c>
      <c r="AY159" s="18" t="s">
        <v>71</v>
      </c>
      <c r="AZ159" s="18" t="s">
        <v>71</v>
      </c>
      <c r="BA159" s="19">
        <v>0</v>
      </c>
      <c r="BB159" s="20" t="s">
        <v>81</v>
      </c>
      <c r="BC159" s="18" t="s">
        <v>81</v>
      </c>
      <c r="BD159" s="18" t="s">
        <v>81</v>
      </c>
      <c r="BE159" s="18" t="s">
        <v>263</v>
      </c>
      <c r="BF159" s="18" t="s">
        <v>81</v>
      </c>
      <c r="BG159" s="18"/>
      <c r="BH159" s="21">
        <v>0</v>
      </c>
      <c r="BI159" s="19">
        <v>0.12</v>
      </c>
      <c r="BJ159" s="18"/>
      <c r="BK159" s="19">
        <v>0.09</v>
      </c>
      <c r="BL159" s="18"/>
      <c r="BM159" s="18"/>
      <c r="BN159" s="19">
        <v>14.35</v>
      </c>
      <c r="BO159" s="21">
        <v>0.5</v>
      </c>
      <c r="BP159" s="20"/>
      <c r="BQ159" s="21">
        <v>0.15</v>
      </c>
      <c r="BR159" s="20"/>
      <c r="BS159" s="21">
        <v>0.1</v>
      </c>
      <c r="BT159" s="20"/>
      <c r="BU159" s="20"/>
      <c r="BV159" s="21">
        <v>14.28</v>
      </c>
      <c r="BW159" s="9">
        <f>IF(BA159=1,BN159-(Monitors!$B$17*Data!BZ159),Data!BN159)</f>
        <v>14.35</v>
      </c>
      <c r="BX159" s="32">
        <f>IF($AR159=1,$BW159-(Monitors!$C$17*BZ159),Data!$BW159)</f>
        <v>14.35</v>
      </c>
      <c r="BY159" s="32">
        <f>BX159-(AA159*Monitors!$C$13)</f>
        <v>11.728</v>
      </c>
      <c r="BZ159" s="86">
        <f>(Monitors!$C$13*Data!AA159)+(Monitors!$C$6*TANH(Monitors!$C$7*(Data!V159+Monitors!$C$8)+Monitors!$C$9)+Monitors!$C$10)</f>
        <v>12.930103999558725</v>
      </c>
      <c r="CA159" s="9">
        <f>BN159-(Signage!$C$13*AI159)</f>
        <v>11.419508125</v>
      </c>
      <c r="CB159" s="86">
        <f>(Signage!$C$13*Data!AI159)+(Signage!$C$6*TANH(Signage!$C$7*(Data!V159+Signage!$C$8)+Signage!$C$9)+Signage!$C$10)</f>
        <v>15.118723923232242</v>
      </c>
    </row>
    <row r="160" spans="1:80" s="4" customFormat="1" ht="12" customHeight="1">
      <c r="A160" s="82">
        <v>159</v>
      </c>
      <c r="B160" s="15" t="s">
        <v>2080</v>
      </c>
      <c r="C160" s="82" t="s">
        <v>1090</v>
      </c>
      <c r="D160" s="16">
        <v>41305</v>
      </c>
      <c r="E160" s="18" t="s">
        <v>78</v>
      </c>
      <c r="F160" s="15" t="s">
        <v>70</v>
      </c>
      <c r="G160" s="17">
        <v>6</v>
      </c>
      <c r="H160" s="15" t="s">
        <v>72</v>
      </c>
      <c r="I160" s="15"/>
      <c r="J160" s="18"/>
      <c r="K160" s="18" t="s">
        <v>74</v>
      </c>
      <c r="L160" s="18"/>
      <c r="M160" s="18" t="s">
        <v>78</v>
      </c>
      <c r="N160" s="18" t="s">
        <v>78</v>
      </c>
      <c r="O160" s="18" t="s">
        <v>82</v>
      </c>
      <c r="P160" s="18"/>
      <c r="Q160" s="18" t="s">
        <v>78</v>
      </c>
      <c r="R160" s="19">
        <v>1.25</v>
      </c>
      <c r="S160" s="19">
        <v>11.9</v>
      </c>
      <c r="T160" s="19">
        <v>14.8</v>
      </c>
      <c r="U160" s="19">
        <v>19</v>
      </c>
      <c r="V160" s="19">
        <v>175.61</v>
      </c>
      <c r="W160" s="19">
        <v>1024</v>
      </c>
      <c r="X160" s="19">
        <v>1280</v>
      </c>
      <c r="Y160" s="18" t="s">
        <v>111</v>
      </c>
      <c r="Z160" s="69">
        <v>7466</v>
      </c>
      <c r="AA160" s="19">
        <v>1.3109999999999999</v>
      </c>
      <c r="AB160" s="21">
        <v>250</v>
      </c>
      <c r="AC160" s="19">
        <v>9.6999999999999993</v>
      </c>
      <c r="AD160" s="19">
        <v>277.8</v>
      </c>
      <c r="AE160" s="19">
        <v>250</v>
      </c>
      <c r="AF160" s="19">
        <v>224.8</v>
      </c>
      <c r="AG160" s="8">
        <f>AF160/AD160</f>
        <v>0.80921526277897771</v>
      </c>
      <c r="AH160" s="19">
        <v>201.9</v>
      </c>
      <c r="AI160" s="85">
        <f>(AF160*V160)/1000000</f>
        <v>3.9477128000000007E-2</v>
      </c>
      <c r="AJ160" s="18" t="s">
        <v>78</v>
      </c>
      <c r="AK160" s="18" t="s">
        <v>338</v>
      </c>
      <c r="AL160" s="18" t="s">
        <v>120</v>
      </c>
      <c r="AM160" s="18"/>
      <c r="AN160" s="18" t="s">
        <v>81</v>
      </c>
      <c r="AO160" s="18"/>
      <c r="AP160" s="18" t="s">
        <v>94</v>
      </c>
      <c r="AQ160" s="18"/>
      <c r="AR160" s="19">
        <v>1</v>
      </c>
      <c r="AS160" s="18" t="s">
        <v>117</v>
      </c>
      <c r="AT160" s="72">
        <v>60</v>
      </c>
      <c r="AU160" s="19">
        <v>160</v>
      </c>
      <c r="AV160" s="19">
        <v>170</v>
      </c>
      <c r="AW160" s="18" t="s">
        <v>77</v>
      </c>
      <c r="AX160" s="22">
        <v>0.72</v>
      </c>
      <c r="AY160" s="18"/>
      <c r="AZ160" s="18"/>
      <c r="BA160" s="19">
        <v>0</v>
      </c>
      <c r="BB160" s="20" t="s">
        <v>81</v>
      </c>
      <c r="BC160" s="18" t="s">
        <v>81</v>
      </c>
      <c r="BD160" s="18"/>
      <c r="BE160" s="18" t="s">
        <v>84</v>
      </c>
      <c r="BF160" s="18"/>
      <c r="BG160" s="19">
        <v>15</v>
      </c>
      <c r="BH160" s="21">
        <v>0</v>
      </c>
      <c r="BI160" s="19">
        <v>0.3</v>
      </c>
      <c r="BJ160" s="18"/>
      <c r="BK160" s="19">
        <v>0.28999999999999998</v>
      </c>
      <c r="BL160" s="19">
        <v>9.85</v>
      </c>
      <c r="BM160" s="19">
        <v>15.45</v>
      </c>
      <c r="BN160" s="19">
        <v>15.52</v>
      </c>
      <c r="BO160" s="21">
        <v>0.42</v>
      </c>
      <c r="BP160" s="20"/>
      <c r="BQ160" s="21">
        <v>0.34</v>
      </c>
      <c r="BR160" s="20"/>
      <c r="BS160" s="21">
        <v>0.32</v>
      </c>
      <c r="BT160" s="21">
        <v>10</v>
      </c>
      <c r="BU160" s="21">
        <v>15.48</v>
      </c>
      <c r="BV160" s="21">
        <v>15.58</v>
      </c>
      <c r="BW160" s="9">
        <f>IF(BA160=1,BN160-(Monitors!$B$17*Data!BZ160),Data!BN160)</f>
        <v>15.52</v>
      </c>
      <c r="BX160" s="32">
        <f>IF($AR160=1,$BW160-(Monitors!$C$17*BZ160),Data!$BW160)</f>
        <v>14.873494800022064</v>
      </c>
      <c r="BY160" s="32">
        <f>BX160-(AA160*Monitors!$C$13)</f>
        <v>12.251494800022064</v>
      </c>
      <c r="BZ160" s="86">
        <f>(Monitors!$C$13*Data!AA160)+(Monitors!$C$6*TANH(Monitors!$C$7*(Data!V160+Monitors!$C$8)+Monitors!$C$9)+Monitors!$C$10)</f>
        <v>12.930103999558725</v>
      </c>
      <c r="CA160" s="9">
        <f>BN160-(Signage!$C$13*AI160)</f>
        <v>12.559215399999999</v>
      </c>
      <c r="CB160" s="86">
        <f>(Signage!$C$13*Data!AI160)+(Signage!$C$6*TANH(Signage!$C$7*(Data!V160+Signage!$C$8)+Signage!$C$9)+Signage!$C$10)</f>
        <v>15.149016648232241</v>
      </c>
    </row>
    <row r="161" spans="1:80" s="4" customFormat="1" ht="12" customHeight="1">
      <c r="A161" s="83">
        <v>160</v>
      </c>
      <c r="B161" s="15" t="s">
        <v>2071</v>
      </c>
      <c r="C161" s="83" t="s">
        <v>1091</v>
      </c>
      <c r="D161" s="16">
        <v>41582</v>
      </c>
      <c r="E161" s="18" t="s">
        <v>78</v>
      </c>
      <c r="F161" s="15" t="s">
        <v>70</v>
      </c>
      <c r="G161" s="17">
        <v>6</v>
      </c>
      <c r="H161" s="15" t="s">
        <v>72</v>
      </c>
      <c r="I161" s="15" t="s">
        <v>142</v>
      </c>
      <c r="J161" s="18"/>
      <c r="K161" s="18" t="s">
        <v>74</v>
      </c>
      <c r="L161" s="18"/>
      <c r="M161" s="18" t="s">
        <v>78</v>
      </c>
      <c r="N161" s="18" t="s">
        <v>78</v>
      </c>
      <c r="O161" s="18" t="s">
        <v>82</v>
      </c>
      <c r="P161" s="18"/>
      <c r="Q161" s="18" t="s">
        <v>78</v>
      </c>
      <c r="R161" s="19">
        <v>1.25</v>
      </c>
      <c r="S161" s="19">
        <v>11.8</v>
      </c>
      <c r="T161" s="19">
        <v>14.8</v>
      </c>
      <c r="U161" s="19">
        <v>19</v>
      </c>
      <c r="V161" s="19">
        <v>174.2</v>
      </c>
      <c r="W161" s="19">
        <v>1024</v>
      </c>
      <c r="X161" s="19">
        <v>1280</v>
      </c>
      <c r="Y161" s="18" t="s">
        <v>111</v>
      </c>
      <c r="Z161" s="69">
        <v>7525</v>
      </c>
      <c r="AA161" s="19">
        <v>1.3109999999999999</v>
      </c>
      <c r="AB161" s="21">
        <v>250</v>
      </c>
      <c r="AC161" s="19">
        <v>3.3</v>
      </c>
      <c r="AD161" s="19">
        <v>243</v>
      </c>
      <c r="AE161" s="19">
        <v>250</v>
      </c>
      <c r="AF161" s="19">
        <v>229.8</v>
      </c>
      <c r="AG161" s="8">
        <f>AF161/AD161</f>
        <v>0.94567901234567908</v>
      </c>
      <c r="AH161" s="19">
        <v>200.3</v>
      </c>
      <c r="AI161" s="85">
        <f>(AF161*V161)/1000000</f>
        <v>4.0031159999999996E-2</v>
      </c>
      <c r="AJ161" s="18" t="s">
        <v>78</v>
      </c>
      <c r="AK161" s="18" t="s">
        <v>494</v>
      </c>
      <c r="AL161" s="18" t="s">
        <v>120</v>
      </c>
      <c r="AM161" s="18"/>
      <c r="AN161" s="18" t="s">
        <v>96</v>
      </c>
      <c r="AO161" s="18" t="s">
        <v>493</v>
      </c>
      <c r="AP161" s="18" t="s">
        <v>81</v>
      </c>
      <c r="AQ161" s="18"/>
      <c r="AR161" s="19">
        <v>0</v>
      </c>
      <c r="AS161" s="18"/>
      <c r="AT161" s="72">
        <v>60</v>
      </c>
      <c r="AU161" s="19">
        <v>178</v>
      </c>
      <c r="AV161" s="19">
        <v>178</v>
      </c>
      <c r="AW161" s="18" t="s">
        <v>78</v>
      </c>
      <c r="AX161" s="18" t="s">
        <v>109</v>
      </c>
      <c r="AY161" s="18"/>
      <c r="AZ161" s="18"/>
      <c r="BA161" s="19">
        <v>0</v>
      </c>
      <c r="BB161" s="20" t="s">
        <v>96</v>
      </c>
      <c r="BC161" s="18" t="s">
        <v>81</v>
      </c>
      <c r="BD161" s="18"/>
      <c r="BE161" s="18" t="s">
        <v>84</v>
      </c>
      <c r="BF161" s="18"/>
      <c r="BG161" s="19">
        <v>1</v>
      </c>
      <c r="BH161" s="21">
        <v>0</v>
      </c>
      <c r="BI161" s="19">
        <v>0.18</v>
      </c>
      <c r="BJ161" s="19">
        <v>0.18</v>
      </c>
      <c r="BK161" s="19">
        <v>0.17</v>
      </c>
      <c r="BL161" s="18"/>
      <c r="BM161" s="18"/>
      <c r="BN161" s="19">
        <v>14.3</v>
      </c>
      <c r="BO161" s="21">
        <v>0.49</v>
      </c>
      <c r="BP161" s="20"/>
      <c r="BQ161" s="21">
        <v>0.28000000000000003</v>
      </c>
      <c r="BR161" s="21">
        <v>0.28000000000000003</v>
      </c>
      <c r="BS161" s="21">
        <v>0.26</v>
      </c>
      <c r="BT161" s="20"/>
      <c r="BU161" s="20"/>
      <c r="BV161" s="21">
        <v>14.61</v>
      </c>
      <c r="BW161" s="9">
        <f>IF(BA161=1,BN161-(Monitors!$B$17*Data!BZ161),Data!BN161)</f>
        <v>14.3</v>
      </c>
      <c r="BX161" s="32">
        <f>IF($AR161=1,$BW161-(Monitors!$C$17*BZ161),Data!$BW161)</f>
        <v>14.3</v>
      </c>
      <c r="BY161" s="32">
        <f>BX161-(AA161*Monitors!$C$13)</f>
        <v>11.678000000000001</v>
      </c>
      <c r="BZ161" s="86">
        <f>(Monitors!$C$13*Data!AA161)+(Monitors!$C$6*TANH(Monitors!$C$7*(Data!V161+Monitors!$C$8)+Monitors!$C$9)+Monitors!$C$10)</f>
        <v>12.866486614063193</v>
      </c>
      <c r="CA161" s="9">
        <f>BN161-(Signage!$C$13*AI161)</f>
        <v>11.297663</v>
      </c>
      <c r="CB161" s="86">
        <f>(Signage!$C$13*Data!AI161)+(Signage!$C$6*TANH(Signage!$C$7*(Data!V161+Signage!$C$8)+Signage!$C$9)+Signage!$C$10)</f>
        <v>15.075595364086077</v>
      </c>
    </row>
    <row r="162" spans="1:80" s="4" customFormat="1" ht="12" customHeight="1">
      <c r="A162" s="82">
        <v>161</v>
      </c>
      <c r="B162" s="15" t="s">
        <v>2071</v>
      </c>
      <c r="C162" s="82" t="s">
        <v>1092</v>
      </c>
      <c r="D162" s="16">
        <v>41105</v>
      </c>
      <c r="E162" s="18" t="s">
        <v>77</v>
      </c>
      <c r="F162" s="15" t="s">
        <v>70</v>
      </c>
      <c r="G162" s="17">
        <v>6</v>
      </c>
      <c r="H162" s="15" t="s">
        <v>72</v>
      </c>
      <c r="I162" s="15" t="s">
        <v>73</v>
      </c>
      <c r="J162" s="18" t="s">
        <v>73</v>
      </c>
      <c r="K162" s="18" t="s">
        <v>74</v>
      </c>
      <c r="L162" s="18" t="s">
        <v>71</v>
      </c>
      <c r="M162" s="18" t="s">
        <v>78</v>
      </c>
      <c r="N162" s="18" t="s">
        <v>78</v>
      </c>
      <c r="O162" s="18" t="s">
        <v>82</v>
      </c>
      <c r="P162" s="18" t="s">
        <v>71</v>
      </c>
      <c r="Q162" s="18" t="s">
        <v>78</v>
      </c>
      <c r="R162" s="19">
        <v>1.25</v>
      </c>
      <c r="S162" s="19">
        <v>11.9</v>
      </c>
      <c r="T162" s="19">
        <v>14.8</v>
      </c>
      <c r="U162" s="19">
        <v>19</v>
      </c>
      <c r="V162" s="19">
        <v>176.12</v>
      </c>
      <c r="W162" s="19">
        <v>1024</v>
      </c>
      <c r="X162" s="19">
        <v>1280</v>
      </c>
      <c r="Y162" s="18" t="s">
        <v>111</v>
      </c>
      <c r="Z162" s="69">
        <v>7444</v>
      </c>
      <c r="AA162" s="19">
        <v>1.3109999999999999</v>
      </c>
      <c r="AB162" s="21">
        <v>268</v>
      </c>
      <c r="AC162" s="19">
        <v>2.1</v>
      </c>
      <c r="AD162" s="19">
        <v>268</v>
      </c>
      <c r="AE162" s="19">
        <v>268</v>
      </c>
      <c r="AF162" s="19">
        <v>230</v>
      </c>
      <c r="AG162" s="8">
        <f>AF162/AD162</f>
        <v>0.85820895522388063</v>
      </c>
      <c r="AH162" s="19">
        <v>200</v>
      </c>
      <c r="AI162" s="85">
        <f>(AF162*V162)/1000000</f>
        <v>4.0507599999999998E-2</v>
      </c>
      <c r="AJ162" s="18" t="s">
        <v>78</v>
      </c>
      <c r="AK162" s="18" t="s">
        <v>403</v>
      </c>
      <c r="AL162" s="18" t="s">
        <v>120</v>
      </c>
      <c r="AM162" s="18" t="s">
        <v>71</v>
      </c>
      <c r="AN162" s="18" t="s">
        <v>121</v>
      </c>
      <c r="AO162" s="18" t="s">
        <v>81</v>
      </c>
      <c r="AP162" s="18" t="s">
        <v>94</v>
      </c>
      <c r="AQ162" s="18" t="s">
        <v>81</v>
      </c>
      <c r="AR162" s="19">
        <v>0</v>
      </c>
      <c r="AS162" s="18"/>
      <c r="AT162" s="72">
        <v>60</v>
      </c>
      <c r="AU162" s="19">
        <v>170</v>
      </c>
      <c r="AV162" s="19">
        <v>160</v>
      </c>
      <c r="AW162" s="18" t="s">
        <v>77</v>
      </c>
      <c r="AX162" s="18" t="s">
        <v>93</v>
      </c>
      <c r="AY162" s="18" t="s">
        <v>71</v>
      </c>
      <c r="AZ162" s="18" t="s">
        <v>71</v>
      </c>
      <c r="BA162" s="19">
        <v>0</v>
      </c>
      <c r="BB162" s="20" t="s">
        <v>121</v>
      </c>
      <c r="BC162" s="18" t="s">
        <v>144</v>
      </c>
      <c r="BD162" s="18" t="s">
        <v>81</v>
      </c>
      <c r="BE162" s="18" t="s">
        <v>84</v>
      </c>
      <c r="BF162" s="18" t="s">
        <v>81</v>
      </c>
      <c r="BG162" s="18"/>
      <c r="BH162" s="21">
        <v>1</v>
      </c>
      <c r="BI162" s="19">
        <v>0.61</v>
      </c>
      <c r="BJ162" s="18"/>
      <c r="BK162" s="19">
        <v>0.35</v>
      </c>
      <c r="BL162" s="18"/>
      <c r="BM162" s="18"/>
      <c r="BN162" s="19">
        <v>13.5</v>
      </c>
      <c r="BO162" s="21">
        <v>0.5</v>
      </c>
      <c r="BP162" s="20"/>
      <c r="BQ162" s="21">
        <v>0.71</v>
      </c>
      <c r="BR162" s="20"/>
      <c r="BS162" s="21">
        <v>0.41</v>
      </c>
      <c r="BT162" s="20"/>
      <c r="BU162" s="20"/>
      <c r="BV162" s="21">
        <v>14.1</v>
      </c>
      <c r="BW162" s="9">
        <f>IF(BA162=1,BN162-(Monitors!$B$17*Data!BZ162),Data!BN162)</f>
        <v>13.5</v>
      </c>
      <c r="BX162" s="32">
        <f>IF($AR162=1,$BW162-(Monitors!$C$17*BZ162),Data!$BW162)</f>
        <v>13.5</v>
      </c>
      <c r="BY162" s="32">
        <f>BX162-(AA162*Monitors!$C$13)</f>
        <v>10.878</v>
      </c>
      <c r="BZ162" s="86">
        <f>(Monitors!$C$13*Data!AA162)+(Monitors!$C$6*TANH(Monitors!$C$7*(Data!V162+Monitors!$C$8)+Monitors!$C$9)+Monitors!$C$10)</f>
        <v>12.953011449194339</v>
      </c>
      <c r="CA162" s="9">
        <f>BN162-(Signage!$C$13*AI162)</f>
        <v>10.461930000000001</v>
      </c>
      <c r="CB162" s="86">
        <f>(Signage!$C$13*Data!AI162)+(Signage!$C$6*TANH(Signage!$C$7*(Data!V162+Signage!$C$8)+Signage!$C$9)+Signage!$C$10)</f>
        <v>15.267882272953811</v>
      </c>
    </row>
    <row r="163" spans="1:80" s="4" customFormat="1" ht="12" customHeight="1">
      <c r="A163" s="83">
        <v>162</v>
      </c>
      <c r="B163" s="15" t="s">
        <v>2076</v>
      </c>
      <c r="C163" s="83" t="s">
        <v>1093</v>
      </c>
      <c r="D163" s="16">
        <v>41409</v>
      </c>
      <c r="E163" s="18" t="s">
        <v>77</v>
      </c>
      <c r="F163" s="15" t="s">
        <v>70</v>
      </c>
      <c r="G163" s="17">
        <v>6</v>
      </c>
      <c r="H163" s="15" t="s">
        <v>72</v>
      </c>
      <c r="I163" s="15" t="s">
        <v>73</v>
      </c>
      <c r="J163" s="18" t="s">
        <v>73</v>
      </c>
      <c r="K163" s="18" t="s">
        <v>74</v>
      </c>
      <c r="L163" s="18" t="s">
        <v>71</v>
      </c>
      <c r="M163" s="18" t="s">
        <v>78</v>
      </c>
      <c r="N163" s="18" t="s">
        <v>78</v>
      </c>
      <c r="O163" s="18" t="s">
        <v>82</v>
      </c>
      <c r="P163" s="18" t="s">
        <v>71</v>
      </c>
      <c r="Q163" s="18" t="s">
        <v>78</v>
      </c>
      <c r="R163" s="19">
        <v>1.25</v>
      </c>
      <c r="S163" s="19">
        <v>11.9</v>
      </c>
      <c r="T163" s="19">
        <v>14.8</v>
      </c>
      <c r="U163" s="19">
        <v>19</v>
      </c>
      <c r="V163" s="19">
        <v>175.57</v>
      </c>
      <c r="W163" s="19">
        <v>1024</v>
      </c>
      <c r="X163" s="19">
        <v>1280</v>
      </c>
      <c r="Y163" s="18" t="s">
        <v>111</v>
      </c>
      <c r="Z163" s="69">
        <v>7467</v>
      </c>
      <c r="AA163" s="19">
        <v>1.3109999999999999</v>
      </c>
      <c r="AB163" s="21">
        <v>275</v>
      </c>
      <c r="AC163" s="19">
        <v>0</v>
      </c>
      <c r="AD163" s="19">
        <v>275</v>
      </c>
      <c r="AE163" s="19">
        <v>275</v>
      </c>
      <c r="AF163" s="19">
        <v>230</v>
      </c>
      <c r="AG163" s="8">
        <f>AF163/AD163</f>
        <v>0.83636363636363631</v>
      </c>
      <c r="AH163" s="19">
        <v>200</v>
      </c>
      <c r="AI163" s="85">
        <f>(AF163*V163)/1000000</f>
        <v>4.0381099999999996E-2</v>
      </c>
      <c r="AJ163" s="18" t="s">
        <v>78</v>
      </c>
      <c r="AK163" s="18" t="s">
        <v>122</v>
      </c>
      <c r="AL163" s="18" t="s">
        <v>105</v>
      </c>
      <c r="AM163" s="18" t="s">
        <v>71</v>
      </c>
      <c r="AN163" s="18" t="s">
        <v>121</v>
      </c>
      <c r="AO163" s="18" t="s">
        <v>71</v>
      </c>
      <c r="AP163" s="18" t="s">
        <v>81</v>
      </c>
      <c r="AQ163" s="18" t="s">
        <v>71</v>
      </c>
      <c r="AR163" s="19">
        <v>0</v>
      </c>
      <c r="AS163" s="18"/>
      <c r="AT163" s="72">
        <v>60</v>
      </c>
      <c r="AU163" s="19">
        <v>160</v>
      </c>
      <c r="AV163" s="19">
        <v>160</v>
      </c>
      <c r="AW163" s="18" t="s">
        <v>77</v>
      </c>
      <c r="AX163" s="18" t="s">
        <v>87</v>
      </c>
      <c r="AY163" s="18"/>
      <c r="AZ163" s="18"/>
      <c r="BA163" s="19">
        <v>0</v>
      </c>
      <c r="BB163" s="20" t="s">
        <v>121</v>
      </c>
      <c r="BC163" s="18" t="s">
        <v>81</v>
      </c>
      <c r="BD163" s="18" t="s">
        <v>71</v>
      </c>
      <c r="BE163" s="18" t="s">
        <v>84</v>
      </c>
      <c r="BF163" s="18" t="s">
        <v>71</v>
      </c>
      <c r="BG163" s="18"/>
      <c r="BH163" s="21">
        <v>0</v>
      </c>
      <c r="BI163" s="19">
        <v>0.2</v>
      </c>
      <c r="BJ163" s="18"/>
      <c r="BK163" s="19">
        <v>0.13</v>
      </c>
      <c r="BL163" s="18"/>
      <c r="BM163" s="18"/>
      <c r="BN163" s="19">
        <v>13.98</v>
      </c>
      <c r="BO163" s="21">
        <v>0.4</v>
      </c>
      <c r="BP163" s="20"/>
      <c r="BQ163" s="21">
        <v>0.21</v>
      </c>
      <c r="BR163" s="20"/>
      <c r="BS163" s="21">
        <v>0.1</v>
      </c>
      <c r="BT163" s="20"/>
      <c r="BU163" s="20"/>
      <c r="BV163" s="21">
        <v>13.96</v>
      </c>
      <c r="BW163" s="9">
        <f>IF(BA163=1,BN163-(Monitors!$B$17*Data!BZ163),Data!BN163)</f>
        <v>13.98</v>
      </c>
      <c r="BX163" s="32">
        <f>IF($AR163=1,$BW163-(Monitors!$C$17*BZ163),Data!$BW163)</f>
        <v>13.98</v>
      </c>
      <c r="BY163" s="32">
        <f>BX163-(AA163*Monitors!$C$13)</f>
        <v>11.358000000000001</v>
      </c>
      <c r="BZ163" s="86">
        <f>(Monitors!$C$13*Data!AA163)+(Monitors!$C$6*TANH(Monitors!$C$7*(Data!V163+Monitors!$C$8)+Monitors!$C$9)+Monitors!$C$10)</f>
        <v>12.928305020779217</v>
      </c>
      <c r="CA163" s="9">
        <f>BN163-(Signage!$C$13*AI163)</f>
        <v>10.951417500000002</v>
      </c>
      <c r="CB163" s="86">
        <f>(Signage!$C$13*Data!AI163)+(Signage!$C$6*TANH(Signage!$C$7*(Data!V163+Signage!$C$8)+Signage!$C$9)+Signage!$C$10)</f>
        <v>15.213553218494472</v>
      </c>
    </row>
    <row r="164" spans="1:80" s="4" customFormat="1" ht="12" customHeight="1">
      <c r="A164" s="82">
        <v>163</v>
      </c>
      <c r="B164" s="15" t="s">
        <v>2070</v>
      </c>
      <c r="C164" s="82" t="s">
        <v>1094</v>
      </c>
      <c r="D164" s="16">
        <v>41487</v>
      </c>
      <c r="E164" s="18" t="s">
        <v>78</v>
      </c>
      <c r="F164" s="15" t="s">
        <v>322</v>
      </c>
      <c r="G164" s="17">
        <v>6</v>
      </c>
      <c r="H164" s="15" t="s">
        <v>72</v>
      </c>
      <c r="I164" s="15" t="s">
        <v>90</v>
      </c>
      <c r="J164" s="18"/>
      <c r="K164" s="18" t="s">
        <v>74</v>
      </c>
      <c r="L164" s="18"/>
      <c r="M164" s="18" t="s">
        <v>78</v>
      </c>
      <c r="N164" s="18" t="s">
        <v>78</v>
      </c>
      <c r="O164" s="18" t="s">
        <v>82</v>
      </c>
      <c r="P164" s="18"/>
      <c r="Q164" s="18" t="s">
        <v>78</v>
      </c>
      <c r="R164" s="19">
        <v>1.25</v>
      </c>
      <c r="S164" s="19">
        <v>11.9</v>
      </c>
      <c r="T164" s="19">
        <v>14.8</v>
      </c>
      <c r="U164" s="19">
        <v>19</v>
      </c>
      <c r="V164" s="19">
        <v>175.61</v>
      </c>
      <c r="W164" s="19">
        <v>1024</v>
      </c>
      <c r="X164" s="19">
        <v>1280</v>
      </c>
      <c r="Y164" s="18" t="s">
        <v>111</v>
      </c>
      <c r="Z164" s="69">
        <v>7464</v>
      </c>
      <c r="AA164" s="19">
        <v>1.3109999999999999</v>
      </c>
      <c r="AB164" s="21">
        <v>200</v>
      </c>
      <c r="AC164" s="19">
        <v>0.2</v>
      </c>
      <c r="AD164" s="19">
        <v>230</v>
      </c>
      <c r="AE164" s="19">
        <v>200</v>
      </c>
      <c r="AF164" s="19">
        <v>230</v>
      </c>
      <c r="AG164" s="8">
        <f>AF164/AD164</f>
        <v>1</v>
      </c>
      <c r="AH164" s="19">
        <v>200.7</v>
      </c>
      <c r="AI164" s="85">
        <f>(AF164*V164)/1000000</f>
        <v>4.0390300000000004E-2</v>
      </c>
      <c r="AJ164" s="18" t="s">
        <v>77</v>
      </c>
      <c r="AK164" s="18" t="s">
        <v>223</v>
      </c>
      <c r="AL164" s="18" t="s">
        <v>115</v>
      </c>
      <c r="AM164" s="18"/>
      <c r="AN164" s="18" t="s">
        <v>81</v>
      </c>
      <c r="AO164" s="18"/>
      <c r="AP164" s="18" t="s">
        <v>81</v>
      </c>
      <c r="AQ164" s="18"/>
      <c r="AR164" s="19">
        <v>0</v>
      </c>
      <c r="AS164" s="18"/>
      <c r="AT164" s="72">
        <v>60</v>
      </c>
      <c r="AU164" s="19">
        <v>170</v>
      </c>
      <c r="AV164" s="19">
        <v>160</v>
      </c>
      <c r="AW164" s="18" t="s">
        <v>77</v>
      </c>
      <c r="AX164" s="18" t="s">
        <v>501</v>
      </c>
      <c r="AY164" s="18"/>
      <c r="AZ164" s="18"/>
      <c r="BA164" s="19">
        <v>0</v>
      </c>
      <c r="BB164" s="20" t="s">
        <v>81</v>
      </c>
      <c r="BC164" s="18" t="s">
        <v>81</v>
      </c>
      <c r="BD164" s="18"/>
      <c r="BE164" s="18" t="s">
        <v>84</v>
      </c>
      <c r="BF164" s="18"/>
      <c r="BG164" s="18"/>
      <c r="BH164" s="21">
        <v>0</v>
      </c>
      <c r="BI164" s="19">
        <v>0.3</v>
      </c>
      <c r="BJ164" s="18"/>
      <c r="BK164" s="19">
        <v>0.42</v>
      </c>
      <c r="BL164" s="18"/>
      <c r="BM164" s="18"/>
      <c r="BN164" s="19">
        <v>15.28</v>
      </c>
      <c r="BO164" s="21">
        <v>0.56999999999999995</v>
      </c>
      <c r="BP164" s="20"/>
      <c r="BQ164" s="21">
        <v>0.34</v>
      </c>
      <c r="BR164" s="20"/>
      <c r="BS164" s="21">
        <v>0.46</v>
      </c>
      <c r="BT164" s="20"/>
      <c r="BU164" s="20"/>
      <c r="BV164" s="21">
        <v>15.13</v>
      </c>
      <c r="BW164" s="9">
        <f>IF(BA164=1,BN164-(Monitors!$B$17*Data!BZ164),Data!BN164)</f>
        <v>15.28</v>
      </c>
      <c r="BX164" s="32">
        <f>IF($AR164=1,$BW164-(Monitors!$C$17*BZ164),Data!$BW164)</f>
        <v>15.28</v>
      </c>
      <c r="BY164" s="32">
        <f>BX164-(AA164*Monitors!$C$13)</f>
        <v>12.657999999999999</v>
      </c>
      <c r="BZ164" s="86">
        <f>(Monitors!$C$13*Data!AA164)+(Monitors!$C$6*TANH(Monitors!$C$7*(Data!V164+Monitors!$C$8)+Monitors!$C$9)+Monitors!$C$10)</f>
        <v>12.930103999558725</v>
      </c>
      <c r="CA164" s="9">
        <f>BN164-(Signage!$C$13*AI164)</f>
        <v>12.2507275</v>
      </c>
      <c r="CB164" s="86">
        <f>(Signage!$C$13*Data!AI164)+(Signage!$C$6*TANH(Signage!$C$7*(Data!V164+Signage!$C$8)+Signage!$C$9)+Signage!$C$10)</f>
        <v>15.217504548232242</v>
      </c>
    </row>
    <row r="165" spans="1:80" s="4" customFormat="1" ht="12" customHeight="1">
      <c r="A165" s="83">
        <v>164</v>
      </c>
      <c r="B165" s="15" t="s">
        <v>2056</v>
      </c>
      <c r="C165" s="83" t="s">
        <v>1095</v>
      </c>
      <c r="D165" s="25">
        <v>41817</v>
      </c>
      <c r="E165" s="27" t="s">
        <v>77</v>
      </c>
      <c r="F165" s="24" t="s">
        <v>70</v>
      </c>
      <c r="G165" s="26">
        <v>6</v>
      </c>
      <c r="H165" s="24" t="s">
        <v>72</v>
      </c>
      <c r="I165" s="24" t="s">
        <v>90</v>
      </c>
      <c r="J165" s="27" t="s">
        <v>71</v>
      </c>
      <c r="K165" s="27" t="s">
        <v>74</v>
      </c>
      <c r="L165" s="27" t="s">
        <v>71</v>
      </c>
      <c r="M165" s="27" t="s">
        <v>78</v>
      </c>
      <c r="N165" s="27" t="s">
        <v>78</v>
      </c>
      <c r="O165" s="27" t="s">
        <v>82</v>
      </c>
      <c r="P165" s="27" t="s">
        <v>71</v>
      </c>
      <c r="Q165" s="27" t="s">
        <v>78</v>
      </c>
      <c r="R165" s="28">
        <v>1.25</v>
      </c>
      <c r="S165" s="28">
        <v>11.9</v>
      </c>
      <c r="T165" s="28">
        <v>14.8</v>
      </c>
      <c r="U165" s="28">
        <v>19</v>
      </c>
      <c r="V165" s="28">
        <v>176.12</v>
      </c>
      <c r="W165" s="28">
        <v>1024</v>
      </c>
      <c r="X165" s="28">
        <v>1280</v>
      </c>
      <c r="Y165" s="27" t="s">
        <v>111</v>
      </c>
      <c r="Z165" s="70">
        <v>7444</v>
      </c>
      <c r="AA165" s="28">
        <v>1.3109999999999999</v>
      </c>
      <c r="AB165" s="30">
        <v>266</v>
      </c>
      <c r="AC165" s="28">
        <v>6.2</v>
      </c>
      <c r="AD165" s="28">
        <v>266</v>
      </c>
      <c r="AE165" s="28">
        <v>266</v>
      </c>
      <c r="AF165" s="28">
        <v>230</v>
      </c>
      <c r="AG165" s="8">
        <f>AF165/AD165</f>
        <v>0.86466165413533835</v>
      </c>
      <c r="AH165" s="28">
        <v>200</v>
      </c>
      <c r="AI165" s="85">
        <f>(AF165*V165)/1000000</f>
        <v>4.0507599999999998E-2</v>
      </c>
      <c r="AJ165" s="27" t="s">
        <v>78</v>
      </c>
      <c r="AK165" s="27" t="s">
        <v>404</v>
      </c>
      <c r="AL165" s="27" t="s">
        <v>115</v>
      </c>
      <c r="AM165" s="27" t="s">
        <v>81</v>
      </c>
      <c r="AN165" s="27" t="s">
        <v>81</v>
      </c>
      <c r="AO165" s="27" t="s">
        <v>81</v>
      </c>
      <c r="AP165" s="27" t="s">
        <v>94</v>
      </c>
      <c r="AQ165" s="27" t="s">
        <v>81</v>
      </c>
      <c r="AR165" s="28">
        <v>0</v>
      </c>
      <c r="AS165" s="27"/>
      <c r="AT165" s="74">
        <v>60</v>
      </c>
      <c r="AU165" s="28">
        <v>170</v>
      </c>
      <c r="AV165" s="28">
        <v>160</v>
      </c>
      <c r="AW165" s="31"/>
      <c r="AX165" s="27" t="s">
        <v>98</v>
      </c>
      <c r="AY165" s="27" t="s">
        <v>71</v>
      </c>
      <c r="AZ165" s="27" t="s">
        <v>71</v>
      </c>
      <c r="BA165" s="28">
        <v>0</v>
      </c>
      <c r="BB165" s="29" t="s">
        <v>81</v>
      </c>
      <c r="BC165" s="29" t="s">
        <v>81</v>
      </c>
      <c r="BD165" s="27" t="s">
        <v>71</v>
      </c>
      <c r="BE165" s="27" t="s">
        <v>84</v>
      </c>
      <c r="BF165" s="27" t="s">
        <v>81</v>
      </c>
      <c r="BG165" s="27"/>
      <c r="BH165" s="30">
        <v>0</v>
      </c>
      <c r="BI165" s="28">
        <v>0.33</v>
      </c>
      <c r="BJ165" s="27"/>
      <c r="BK165" s="28">
        <v>0.31</v>
      </c>
      <c r="BL165" s="27"/>
      <c r="BM165" s="27"/>
      <c r="BN165" s="28">
        <v>15.69</v>
      </c>
      <c r="BO165" s="30">
        <v>0.5</v>
      </c>
      <c r="BP165" s="29"/>
      <c r="BQ165" s="30">
        <v>0.37</v>
      </c>
      <c r="BR165" s="29"/>
      <c r="BS165" s="30">
        <v>0.35</v>
      </c>
      <c r="BT165" s="29"/>
      <c r="BU165" s="29"/>
      <c r="BV165" s="30">
        <v>15.59</v>
      </c>
      <c r="BW165" s="9">
        <f>IF(BA165=1,BN165-(Monitors!$B$17*Data!BZ165),Data!BN165)</f>
        <v>15.69</v>
      </c>
      <c r="BX165" s="32">
        <f>IF($AR165=1,$BW165-(Monitors!$C$17*BZ165),Data!$BW165)</f>
        <v>15.69</v>
      </c>
      <c r="BY165" s="32">
        <f>BX165-(AA165*Monitors!$C$13)</f>
        <v>13.068</v>
      </c>
      <c r="BZ165" s="86">
        <f>(Monitors!$C$13*Data!AA165)+(Monitors!$C$6*TANH(Monitors!$C$7*(Data!V165+Monitors!$C$8)+Monitors!$C$9)+Monitors!$C$10)</f>
        <v>12.953011449194339</v>
      </c>
      <c r="CA165" s="9">
        <f>BN165-(Signage!$C$13*AI165)</f>
        <v>12.65193</v>
      </c>
      <c r="CB165" s="86">
        <f>(Signage!$C$13*Data!AI165)+(Signage!$C$6*TANH(Signage!$C$7*(Data!V165+Signage!$C$8)+Signage!$C$9)+Signage!$C$10)</f>
        <v>15.267882272953811</v>
      </c>
    </row>
    <row r="166" spans="1:80" s="4" customFormat="1" ht="12" customHeight="1">
      <c r="A166" s="82">
        <v>165</v>
      </c>
      <c r="B166" s="15" t="s">
        <v>2055</v>
      </c>
      <c r="C166" s="82" t="s">
        <v>1096</v>
      </c>
      <c r="D166" s="16">
        <v>41289</v>
      </c>
      <c r="E166" s="18" t="s">
        <v>77</v>
      </c>
      <c r="F166" s="15" t="s">
        <v>70</v>
      </c>
      <c r="G166" s="17">
        <v>6</v>
      </c>
      <c r="H166" s="15" t="s">
        <v>72</v>
      </c>
      <c r="I166" s="15" t="s">
        <v>90</v>
      </c>
      <c r="J166" s="18"/>
      <c r="K166" s="18" t="s">
        <v>74</v>
      </c>
      <c r="L166" s="18"/>
      <c r="M166" s="18" t="s">
        <v>78</v>
      </c>
      <c r="N166" s="18" t="s">
        <v>78</v>
      </c>
      <c r="O166" s="18" t="s">
        <v>82</v>
      </c>
      <c r="P166" s="18"/>
      <c r="Q166" s="18" t="s">
        <v>78</v>
      </c>
      <c r="R166" s="19">
        <v>1.25</v>
      </c>
      <c r="S166" s="19">
        <v>11.9</v>
      </c>
      <c r="T166" s="19">
        <v>14.8</v>
      </c>
      <c r="U166" s="19">
        <v>19</v>
      </c>
      <c r="V166" s="19">
        <v>175.61</v>
      </c>
      <c r="W166" s="19">
        <v>1280</v>
      </c>
      <c r="X166" s="19">
        <v>1024</v>
      </c>
      <c r="Y166" s="18" t="s">
        <v>341</v>
      </c>
      <c r="Z166" s="69">
        <v>7464</v>
      </c>
      <c r="AA166" s="19">
        <v>1.3109999999999999</v>
      </c>
      <c r="AB166" s="21">
        <v>300</v>
      </c>
      <c r="AC166" s="19">
        <v>21.1</v>
      </c>
      <c r="AD166" s="19">
        <v>230.4</v>
      </c>
      <c r="AE166" s="19">
        <v>300</v>
      </c>
      <c r="AF166" s="19">
        <v>230.3</v>
      </c>
      <c r="AG166" s="8">
        <f>AF166/AD166</f>
        <v>0.99956597222222221</v>
      </c>
      <c r="AH166" s="19">
        <v>203.3</v>
      </c>
      <c r="AI166" s="85">
        <f>(AF166*V166)/1000000</f>
        <v>4.0442983000000009E-2</v>
      </c>
      <c r="AJ166" s="18" t="s">
        <v>78</v>
      </c>
      <c r="AK166" s="18" t="s">
        <v>343</v>
      </c>
      <c r="AL166" s="18" t="s">
        <v>115</v>
      </c>
      <c r="AM166" s="18"/>
      <c r="AN166" s="18" t="s">
        <v>96</v>
      </c>
      <c r="AO166" s="18" t="s">
        <v>342</v>
      </c>
      <c r="AP166" s="18" t="s">
        <v>94</v>
      </c>
      <c r="AQ166" s="18"/>
      <c r="AR166" s="19">
        <v>0</v>
      </c>
      <c r="AS166" s="18"/>
      <c r="AT166" s="72">
        <v>60</v>
      </c>
      <c r="AU166" s="19">
        <v>170</v>
      </c>
      <c r="AV166" s="19">
        <v>160</v>
      </c>
      <c r="AW166" s="18" t="s">
        <v>78</v>
      </c>
      <c r="AX166" s="18" t="s">
        <v>109</v>
      </c>
      <c r="AY166" s="18"/>
      <c r="AZ166" s="18"/>
      <c r="BA166" s="19">
        <v>0</v>
      </c>
      <c r="BB166" s="20" t="s">
        <v>96</v>
      </c>
      <c r="BC166" s="18" t="s">
        <v>81</v>
      </c>
      <c r="BD166" s="18"/>
      <c r="BE166" s="18" t="s">
        <v>84</v>
      </c>
      <c r="BF166" s="18"/>
      <c r="BG166" s="19">
        <v>0</v>
      </c>
      <c r="BH166" s="21">
        <v>0</v>
      </c>
      <c r="BI166" s="19">
        <v>0.23</v>
      </c>
      <c r="BJ166" s="18"/>
      <c r="BK166" s="19">
        <v>0.21</v>
      </c>
      <c r="BL166" s="18"/>
      <c r="BM166" s="18"/>
      <c r="BN166" s="19">
        <v>13.14</v>
      </c>
      <c r="BO166" s="21">
        <v>0.55000000000000004</v>
      </c>
      <c r="BP166" s="20"/>
      <c r="BQ166" s="21">
        <v>0.28000000000000003</v>
      </c>
      <c r="BR166" s="20"/>
      <c r="BS166" s="21">
        <v>0.27</v>
      </c>
      <c r="BT166" s="20"/>
      <c r="BU166" s="20"/>
      <c r="BV166" s="21">
        <v>13.36</v>
      </c>
      <c r="BW166" s="9">
        <f>IF(BA166=1,BN166-(Monitors!$B$17*Data!BZ166),Data!BN166)</f>
        <v>13.14</v>
      </c>
      <c r="BX166" s="32">
        <f>IF($AR166=1,$BW166-(Monitors!$C$17*BZ166),Data!$BW166)</f>
        <v>13.14</v>
      </c>
      <c r="BY166" s="32">
        <f>BX166-(AA166*Monitors!$C$13)</f>
        <v>10.518000000000001</v>
      </c>
      <c r="BZ166" s="86">
        <f>(Monitors!$C$13*Data!AA166)+(Monitors!$C$6*TANH(Monitors!$C$7*(Data!V166+Monitors!$C$8)+Monitors!$C$9)+Monitors!$C$10)</f>
        <v>12.930103999558725</v>
      </c>
      <c r="CA166" s="9">
        <f>BN166-(Signage!$C$13*AI166)</f>
        <v>10.106776275</v>
      </c>
      <c r="CB166" s="86">
        <f>(Signage!$C$13*Data!AI166)+(Signage!$C$6*TANH(Signage!$C$7*(Data!V166+Signage!$C$8)+Signage!$C$9)+Signage!$C$10)</f>
        <v>15.221455773232242</v>
      </c>
    </row>
    <row r="167" spans="1:80" s="4" customFormat="1" ht="12" customHeight="1">
      <c r="A167" s="83">
        <v>166</v>
      </c>
      <c r="B167" s="15" t="s">
        <v>2100</v>
      </c>
      <c r="C167" s="83" t="s">
        <v>1097</v>
      </c>
      <c r="D167" s="25">
        <v>41837</v>
      </c>
      <c r="E167" s="27" t="s">
        <v>77</v>
      </c>
      <c r="F167" s="24" t="s">
        <v>70</v>
      </c>
      <c r="G167" s="26">
        <v>6</v>
      </c>
      <c r="H167" s="24" t="s">
        <v>72</v>
      </c>
      <c r="I167" s="24" t="s">
        <v>73</v>
      </c>
      <c r="J167" s="27" t="s">
        <v>73</v>
      </c>
      <c r="K167" s="27" t="s">
        <v>74</v>
      </c>
      <c r="L167" s="27" t="s">
        <v>71</v>
      </c>
      <c r="M167" s="27" t="s">
        <v>78</v>
      </c>
      <c r="N167" s="27" t="s">
        <v>78</v>
      </c>
      <c r="O167" s="27" t="s">
        <v>82</v>
      </c>
      <c r="P167" s="27" t="s">
        <v>81</v>
      </c>
      <c r="Q167" s="27" t="s">
        <v>78</v>
      </c>
      <c r="R167" s="28">
        <v>1.25</v>
      </c>
      <c r="S167" s="28">
        <v>11.8</v>
      </c>
      <c r="T167" s="28">
        <v>14.8</v>
      </c>
      <c r="U167" s="28">
        <v>19</v>
      </c>
      <c r="V167" s="28">
        <v>174.17</v>
      </c>
      <c r="W167" s="28">
        <v>1024</v>
      </c>
      <c r="X167" s="28">
        <v>1280</v>
      </c>
      <c r="Y167" s="27" t="s">
        <v>111</v>
      </c>
      <c r="Z167" s="70">
        <v>7525</v>
      </c>
      <c r="AA167" s="28">
        <v>1.3109999999999999</v>
      </c>
      <c r="AB167" s="30">
        <v>250</v>
      </c>
      <c r="AC167" s="28">
        <v>6.2</v>
      </c>
      <c r="AD167" s="28">
        <v>250</v>
      </c>
      <c r="AE167" s="28">
        <v>250</v>
      </c>
      <c r="AF167" s="28">
        <v>235</v>
      </c>
      <c r="AG167" s="8">
        <f>AF167/AD167</f>
        <v>0.94</v>
      </c>
      <c r="AH167" s="28">
        <v>200</v>
      </c>
      <c r="AI167" s="85">
        <f>(AF167*V167)/1000000</f>
        <v>4.092995E-2</v>
      </c>
      <c r="AJ167" s="27" t="s">
        <v>78</v>
      </c>
      <c r="AK167" s="27" t="s">
        <v>884</v>
      </c>
      <c r="AL167" s="27" t="s">
        <v>127</v>
      </c>
      <c r="AM167" s="27" t="s">
        <v>81</v>
      </c>
      <c r="AN167" s="27" t="s">
        <v>121</v>
      </c>
      <c r="AO167" s="27" t="s">
        <v>81</v>
      </c>
      <c r="AP167" s="27" t="s">
        <v>94</v>
      </c>
      <c r="AQ167" s="27" t="s">
        <v>81</v>
      </c>
      <c r="AR167" s="28">
        <v>0</v>
      </c>
      <c r="AS167" s="27"/>
      <c r="AT167" s="74">
        <v>60</v>
      </c>
      <c r="AU167" s="28">
        <v>178</v>
      </c>
      <c r="AV167" s="28">
        <v>178</v>
      </c>
      <c r="AW167" s="31"/>
      <c r="AX167" s="27" t="s">
        <v>126</v>
      </c>
      <c r="AY167" s="27" t="s">
        <v>71</v>
      </c>
      <c r="AZ167" s="27" t="s">
        <v>71</v>
      </c>
      <c r="BA167" s="28">
        <v>0</v>
      </c>
      <c r="BB167" s="29" t="s">
        <v>121</v>
      </c>
      <c r="BC167" s="29" t="s">
        <v>144</v>
      </c>
      <c r="BD167" s="27" t="s">
        <v>81</v>
      </c>
      <c r="BE167" s="27" t="s">
        <v>84</v>
      </c>
      <c r="BF167" s="27" t="s">
        <v>81</v>
      </c>
      <c r="BG167" s="27"/>
      <c r="BH167" s="30">
        <v>0</v>
      </c>
      <c r="BI167" s="28">
        <v>0.25</v>
      </c>
      <c r="BJ167" s="27"/>
      <c r="BK167" s="28">
        <v>0.16</v>
      </c>
      <c r="BL167" s="27"/>
      <c r="BM167" s="27"/>
      <c r="BN167" s="28">
        <v>13.91</v>
      </c>
      <c r="BO167" s="30">
        <v>0.5</v>
      </c>
      <c r="BP167" s="29"/>
      <c r="BQ167" s="30">
        <v>0.28999999999999998</v>
      </c>
      <c r="BR167" s="29"/>
      <c r="BS167" s="30">
        <v>0.19</v>
      </c>
      <c r="BT167" s="29"/>
      <c r="BU167" s="29"/>
      <c r="BV167" s="30">
        <v>13.91</v>
      </c>
      <c r="BW167" s="9">
        <f>IF(BA167=1,BN167-(Monitors!$B$17*Data!BZ167),Data!BN167)</f>
        <v>13.91</v>
      </c>
      <c r="BX167" s="32">
        <f>IF($AR167=1,$BW167-(Monitors!$C$17*BZ167),Data!$BW167)</f>
        <v>13.91</v>
      </c>
      <c r="BY167" s="32">
        <f>BX167-(AA167*Monitors!$C$13)</f>
        <v>11.288</v>
      </c>
      <c r="BZ167" s="86">
        <f>(Monitors!$C$13*Data!AA167)+(Monitors!$C$6*TANH(Monitors!$C$7*(Data!V167+Monitors!$C$8)+Monitors!$C$9)+Monitors!$C$10)</f>
        <v>12.865128503952587</v>
      </c>
      <c r="CA167" s="9">
        <f>BN167-(Signage!$C$13*AI167)</f>
        <v>10.84025375</v>
      </c>
      <c r="CB167" s="86">
        <f>(Signage!$C$13*Data!AI167)+(Signage!$C$6*TANH(Signage!$C$7*(Data!V167+Signage!$C$8)+Signage!$C$9)+Signage!$C$10)</f>
        <v>15.1405581029681</v>
      </c>
    </row>
    <row r="168" spans="1:80" s="4" customFormat="1" ht="12" customHeight="1">
      <c r="A168" s="82">
        <v>167</v>
      </c>
      <c r="B168" s="15" t="s">
        <v>2079</v>
      </c>
      <c r="C168" s="82" t="s">
        <v>1098</v>
      </c>
      <c r="D168" s="16">
        <v>41577</v>
      </c>
      <c r="E168" s="18" t="s">
        <v>78</v>
      </c>
      <c r="F168" s="15" t="s">
        <v>70</v>
      </c>
      <c r="G168" s="17">
        <v>6</v>
      </c>
      <c r="H168" s="15" t="s">
        <v>72</v>
      </c>
      <c r="I168" s="15" t="s">
        <v>90</v>
      </c>
      <c r="J168" s="18"/>
      <c r="K168" s="18" t="s">
        <v>74</v>
      </c>
      <c r="L168" s="18"/>
      <c r="M168" s="18" t="s">
        <v>78</v>
      </c>
      <c r="N168" s="18" t="s">
        <v>78</v>
      </c>
      <c r="O168" s="18" t="s">
        <v>82</v>
      </c>
      <c r="P168" s="18"/>
      <c r="Q168" s="18" t="s">
        <v>78</v>
      </c>
      <c r="R168" s="19">
        <v>1.25</v>
      </c>
      <c r="S168" s="19">
        <v>10.6</v>
      </c>
      <c r="T168" s="19">
        <v>13.3</v>
      </c>
      <c r="U168" s="19">
        <v>17</v>
      </c>
      <c r="V168" s="19">
        <v>141.6</v>
      </c>
      <c r="W168" s="19">
        <v>1024</v>
      </c>
      <c r="X168" s="19">
        <v>1280</v>
      </c>
      <c r="Y168" s="18" t="s">
        <v>111</v>
      </c>
      <c r="Z168" s="69">
        <v>9257</v>
      </c>
      <c r="AA168" s="19">
        <v>1.3109999999999999</v>
      </c>
      <c r="AB168" s="21">
        <v>250</v>
      </c>
      <c r="AC168" s="19">
        <v>10.6</v>
      </c>
      <c r="AD168" s="19">
        <v>242.3</v>
      </c>
      <c r="AE168" s="19">
        <v>250</v>
      </c>
      <c r="AF168" s="19">
        <v>237.6</v>
      </c>
      <c r="AG168" s="8">
        <f>AF168/AD168</f>
        <v>0.9806025588113908</v>
      </c>
      <c r="AH168" s="19">
        <v>201.8</v>
      </c>
      <c r="AI168" s="85">
        <f>(AF168*V168)/1000000</f>
        <v>3.3644159999999999E-2</v>
      </c>
      <c r="AJ168" s="18" t="s">
        <v>78</v>
      </c>
      <c r="AK168" s="18" t="s">
        <v>222</v>
      </c>
      <c r="AL168" s="18" t="s">
        <v>127</v>
      </c>
      <c r="AM168" s="18"/>
      <c r="AN168" s="18" t="s">
        <v>81</v>
      </c>
      <c r="AO168" s="18"/>
      <c r="AP168" s="18" t="s">
        <v>94</v>
      </c>
      <c r="AQ168" s="18"/>
      <c r="AR168" s="19">
        <v>0</v>
      </c>
      <c r="AS168" s="18"/>
      <c r="AT168" s="72">
        <v>60</v>
      </c>
      <c r="AU168" s="19">
        <v>170</v>
      </c>
      <c r="AV168" s="19">
        <v>160</v>
      </c>
      <c r="AW168" s="18" t="s">
        <v>78</v>
      </c>
      <c r="AX168" s="18" t="s">
        <v>109</v>
      </c>
      <c r="AY168" s="18"/>
      <c r="AZ168" s="18"/>
      <c r="BA168" s="19">
        <v>0</v>
      </c>
      <c r="BB168" s="20" t="s">
        <v>81</v>
      </c>
      <c r="BC168" s="18" t="s">
        <v>81</v>
      </c>
      <c r="BD168" s="18"/>
      <c r="BE168" s="18" t="s">
        <v>84</v>
      </c>
      <c r="BF168" s="18"/>
      <c r="BG168" s="19">
        <v>10</v>
      </c>
      <c r="BH168" s="21">
        <v>0</v>
      </c>
      <c r="BI168" s="19">
        <v>0.17</v>
      </c>
      <c r="BJ168" s="18"/>
      <c r="BK168" s="19">
        <v>0.13</v>
      </c>
      <c r="BL168" s="18"/>
      <c r="BM168" s="18"/>
      <c r="BN168" s="19">
        <v>13.38</v>
      </c>
      <c r="BO168" s="21">
        <v>0.56000000000000005</v>
      </c>
      <c r="BP168" s="20"/>
      <c r="BQ168" s="21">
        <v>0.19</v>
      </c>
      <c r="BR168" s="20"/>
      <c r="BS168" s="21">
        <v>0.15</v>
      </c>
      <c r="BT168" s="20"/>
      <c r="BU168" s="20"/>
      <c r="BV168" s="21">
        <v>13.39</v>
      </c>
      <c r="BW168" s="9">
        <f>IF(BA168=1,BN168-(Monitors!$B$17*Data!BZ168),Data!BN168)</f>
        <v>13.38</v>
      </c>
      <c r="BX168" s="32">
        <f>IF($AR168=1,$BW168-(Monitors!$C$17*BZ168),Data!$BW168)</f>
        <v>13.38</v>
      </c>
      <c r="BY168" s="32">
        <f>BX168-(AA168*Monitors!$C$13)</f>
        <v>10.758000000000001</v>
      </c>
      <c r="BZ168" s="86">
        <f>(Monitors!$C$13*Data!AA168)+(Monitors!$C$6*TANH(Monitors!$C$7*(Data!V168+Monitors!$C$8)+Monitors!$C$9)+Monitors!$C$10)</f>
        <v>11.279407557571989</v>
      </c>
      <c r="CA168" s="9">
        <f>BN168-(Signage!$C$13*AI168)</f>
        <v>10.856688000000002</v>
      </c>
      <c r="CB168" s="86">
        <f>(Signage!$C$13*Data!AI168)+(Signage!$C$6*TANH(Signage!$C$7*(Data!V168+Signage!$C$8)+Signage!$C$9)+Signage!$C$10)</f>
        <v>11.932545599088023</v>
      </c>
    </row>
    <row r="169" spans="1:80" s="4" customFormat="1" ht="12" customHeight="1">
      <c r="A169" s="83">
        <v>168</v>
      </c>
      <c r="B169" s="15" t="s">
        <v>2055</v>
      </c>
      <c r="C169" s="83" t="s">
        <v>1099</v>
      </c>
      <c r="D169" s="16">
        <v>41122</v>
      </c>
      <c r="E169" s="18" t="s">
        <v>77</v>
      </c>
      <c r="F169" s="15" t="s">
        <v>70</v>
      </c>
      <c r="G169" s="17">
        <v>6</v>
      </c>
      <c r="H169" s="15" t="s">
        <v>72</v>
      </c>
      <c r="I169" s="15" t="s">
        <v>142</v>
      </c>
      <c r="J169" s="18"/>
      <c r="K169" s="18" t="s">
        <v>74</v>
      </c>
      <c r="L169" s="18"/>
      <c r="M169" s="18" t="s">
        <v>78</v>
      </c>
      <c r="N169" s="18" t="s">
        <v>78</v>
      </c>
      <c r="O169" s="18" t="s">
        <v>82</v>
      </c>
      <c r="P169" s="18"/>
      <c r="Q169" s="18" t="s">
        <v>78</v>
      </c>
      <c r="R169" s="19">
        <v>1.25</v>
      </c>
      <c r="S169" s="19">
        <v>10.6</v>
      </c>
      <c r="T169" s="19">
        <v>13.3</v>
      </c>
      <c r="U169" s="19">
        <v>17</v>
      </c>
      <c r="V169" s="19">
        <v>141.6</v>
      </c>
      <c r="W169" s="19">
        <v>1024</v>
      </c>
      <c r="X169" s="19">
        <v>1280</v>
      </c>
      <c r="Y169" s="18" t="s">
        <v>111</v>
      </c>
      <c r="Z169" s="69">
        <v>9257</v>
      </c>
      <c r="AA169" s="19">
        <v>1.3109999999999999</v>
      </c>
      <c r="AB169" s="21">
        <v>250</v>
      </c>
      <c r="AC169" s="19">
        <v>4.2</v>
      </c>
      <c r="AD169" s="19">
        <v>241.2</v>
      </c>
      <c r="AE169" s="19">
        <v>250</v>
      </c>
      <c r="AF169" s="19">
        <v>239.1</v>
      </c>
      <c r="AG169" s="8">
        <f>AF169/AD169</f>
        <v>0.99129353233830853</v>
      </c>
      <c r="AH169" s="19">
        <v>200.2</v>
      </c>
      <c r="AI169" s="85">
        <f>(AF169*V169)/1000000</f>
        <v>3.3856560000000001E-2</v>
      </c>
      <c r="AJ169" s="18" t="s">
        <v>78</v>
      </c>
      <c r="AK169" s="18" t="s">
        <v>222</v>
      </c>
      <c r="AL169" s="18" t="s">
        <v>115</v>
      </c>
      <c r="AM169" s="18"/>
      <c r="AN169" s="18" t="s">
        <v>121</v>
      </c>
      <c r="AO169" s="18"/>
      <c r="AP169" s="18" t="s">
        <v>94</v>
      </c>
      <c r="AQ169" s="18"/>
      <c r="AR169" s="19">
        <v>0</v>
      </c>
      <c r="AS169" s="18"/>
      <c r="AT169" s="72">
        <v>60</v>
      </c>
      <c r="AU169" s="19">
        <v>170</v>
      </c>
      <c r="AV169" s="19">
        <v>160</v>
      </c>
      <c r="AW169" s="18" t="s">
        <v>78</v>
      </c>
      <c r="AX169" s="18" t="s">
        <v>109</v>
      </c>
      <c r="AY169" s="18"/>
      <c r="AZ169" s="18"/>
      <c r="BA169" s="19">
        <v>0</v>
      </c>
      <c r="BB169" s="20" t="s">
        <v>121</v>
      </c>
      <c r="BC169" s="18" t="s">
        <v>81</v>
      </c>
      <c r="BD169" s="18"/>
      <c r="BE169" s="18" t="s">
        <v>84</v>
      </c>
      <c r="BF169" s="18"/>
      <c r="BG169" s="19">
        <v>1</v>
      </c>
      <c r="BH169" s="21">
        <v>0</v>
      </c>
      <c r="BI169" s="19">
        <v>0.28999999999999998</v>
      </c>
      <c r="BJ169" s="19">
        <v>0.42</v>
      </c>
      <c r="BK169" s="19">
        <v>0.28999999999999998</v>
      </c>
      <c r="BL169" s="18"/>
      <c r="BM169" s="18"/>
      <c r="BN169" s="19">
        <v>10.4</v>
      </c>
      <c r="BO169" s="21">
        <v>0.52</v>
      </c>
      <c r="BP169" s="20"/>
      <c r="BQ169" s="21">
        <v>0.35</v>
      </c>
      <c r="BR169" s="21">
        <v>0.48</v>
      </c>
      <c r="BS169" s="21">
        <v>0.35</v>
      </c>
      <c r="BT169" s="20"/>
      <c r="BU169" s="20"/>
      <c r="BV169" s="21">
        <v>10.6</v>
      </c>
      <c r="BW169" s="9">
        <f>IF(BA169=1,BN169-(Monitors!$B$17*Data!BZ169),Data!BN169)</f>
        <v>10.4</v>
      </c>
      <c r="BX169" s="32">
        <f>IF($AR169=1,$BW169-(Monitors!$C$17*BZ169),Data!$BW169)</f>
        <v>10.4</v>
      </c>
      <c r="BY169" s="32">
        <f>BX169-(AA169*Monitors!$C$13)</f>
        <v>7.7780000000000005</v>
      </c>
      <c r="BZ169" s="86">
        <f>(Monitors!$C$13*Data!AA169)+(Monitors!$C$6*TANH(Monitors!$C$7*(Data!V169+Monitors!$C$8)+Monitors!$C$9)+Monitors!$C$10)</f>
        <v>11.279407557571989</v>
      </c>
      <c r="CA169" s="9">
        <f>BN169-(Signage!$C$13*AI169)</f>
        <v>7.8607580000000006</v>
      </c>
      <c r="CB169" s="86">
        <f>(Signage!$C$13*Data!AI169)+(Signage!$C$6*TANH(Signage!$C$7*(Data!V169+Signage!$C$8)+Signage!$C$9)+Signage!$C$10)</f>
        <v>11.948475599088022</v>
      </c>
    </row>
    <row r="170" spans="1:80" s="4" customFormat="1" ht="12" customHeight="1">
      <c r="A170" s="82">
        <v>169</v>
      </c>
      <c r="B170" s="15" t="s">
        <v>2058</v>
      </c>
      <c r="C170" s="82" t="s">
        <v>1100</v>
      </c>
      <c r="D170" s="16">
        <v>41453</v>
      </c>
      <c r="E170" s="18" t="s">
        <v>78</v>
      </c>
      <c r="F170" s="15" t="s">
        <v>70</v>
      </c>
      <c r="G170" s="17">
        <v>6</v>
      </c>
      <c r="H170" s="15" t="s">
        <v>72</v>
      </c>
      <c r="I170" s="15" t="s">
        <v>90</v>
      </c>
      <c r="J170" s="18"/>
      <c r="K170" s="18" t="s">
        <v>74</v>
      </c>
      <c r="L170" s="18"/>
      <c r="M170" s="18" t="s">
        <v>78</v>
      </c>
      <c r="N170" s="18" t="s">
        <v>78</v>
      </c>
      <c r="O170" s="18" t="s">
        <v>82</v>
      </c>
      <c r="P170" s="18"/>
      <c r="Q170" s="18" t="s">
        <v>78</v>
      </c>
      <c r="R170" s="19">
        <v>1.25</v>
      </c>
      <c r="S170" s="19">
        <v>11.9</v>
      </c>
      <c r="T170" s="19">
        <v>14.8</v>
      </c>
      <c r="U170" s="19">
        <v>19</v>
      </c>
      <c r="V170" s="19">
        <v>175.61</v>
      </c>
      <c r="W170" s="19">
        <v>1024</v>
      </c>
      <c r="X170" s="19">
        <v>1280</v>
      </c>
      <c r="Y170" s="18" t="s">
        <v>111</v>
      </c>
      <c r="Z170" s="69">
        <v>7464</v>
      </c>
      <c r="AA170" s="19">
        <v>1.3109999999999999</v>
      </c>
      <c r="AB170" s="21">
        <v>250</v>
      </c>
      <c r="AC170" s="19">
        <v>0.4</v>
      </c>
      <c r="AD170" s="19">
        <v>248.3</v>
      </c>
      <c r="AE170" s="19">
        <v>250</v>
      </c>
      <c r="AF170" s="19">
        <v>247.3</v>
      </c>
      <c r="AG170" s="8">
        <f>AF170/AD170</f>
        <v>0.99597261377366086</v>
      </c>
      <c r="AH170" s="19">
        <v>200.1</v>
      </c>
      <c r="AI170" s="85">
        <f>(AF170*V170)/1000000</f>
        <v>4.3428353000000003E-2</v>
      </c>
      <c r="AJ170" s="18" t="s">
        <v>77</v>
      </c>
      <c r="AK170" s="18" t="s">
        <v>223</v>
      </c>
      <c r="AL170" s="18" t="s">
        <v>115</v>
      </c>
      <c r="AM170" s="18"/>
      <c r="AN170" s="18" t="s">
        <v>81</v>
      </c>
      <c r="AO170" s="18"/>
      <c r="AP170" s="18" t="s">
        <v>81</v>
      </c>
      <c r="AQ170" s="18"/>
      <c r="AR170" s="19">
        <v>0</v>
      </c>
      <c r="AS170" s="18"/>
      <c r="AT170" s="72">
        <v>60</v>
      </c>
      <c r="AU170" s="19">
        <v>170</v>
      </c>
      <c r="AV170" s="19">
        <v>160</v>
      </c>
      <c r="AW170" s="18" t="s">
        <v>78</v>
      </c>
      <c r="AX170" s="18" t="s">
        <v>123</v>
      </c>
      <c r="AY170" s="18"/>
      <c r="AZ170" s="18"/>
      <c r="BA170" s="19">
        <v>0</v>
      </c>
      <c r="BB170" s="20" t="s">
        <v>81</v>
      </c>
      <c r="BC170" s="18" t="s">
        <v>81</v>
      </c>
      <c r="BD170" s="18"/>
      <c r="BE170" s="18" t="s">
        <v>84</v>
      </c>
      <c r="BF170" s="18"/>
      <c r="BG170" s="18"/>
      <c r="BH170" s="21">
        <v>0</v>
      </c>
      <c r="BI170" s="19">
        <v>0.15</v>
      </c>
      <c r="BJ170" s="18"/>
      <c r="BK170" s="19">
        <v>0.09</v>
      </c>
      <c r="BL170" s="18"/>
      <c r="BM170" s="18"/>
      <c r="BN170" s="19">
        <v>12.06</v>
      </c>
      <c r="BO170" s="21">
        <v>0.55000000000000004</v>
      </c>
      <c r="BP170" s="20"/>
      <c r="BQ170" s="21">
        <v>0.16</v>
      </c>
      <c r="BR170" s="20"/>
      <c r="BS170" s="21">
        <v>0.11</v>
      </c>
      <c r="BT170" s="20"/>
      <c r="BU170" s="20"/>
      <c r="BV170" s="21">
        <v>11.9</v>
      </c>
      <c r="BW170" s="9">
        <f>IF(BA170=1,BN170-(Monitors!$B$17*Data!BZ170),Data!BN170)</f>
        <v>12.06</v>
      </c>
      <c r="BX170" s="32">
        <f>IF($AR170=1,$BW170-(Monitors!$C$17*BZ170),Data!$BW170)</f>
        <v>12.06</v>
      </c>
      <c r="BY170" s="32">
        <f>BX170-(AA170*Monitors!$C$13)</f>
        <v>9.4380000000000006</v>
      </c>
      <c r="BZ170" s="86">
        <f>(Monitors!$C$13*Data!AA170)+(Monitors!$C$6*TANH(Monitors!$C$7*(Data!V170+Monitors!$C$8)+Monitors!$C$9)+Monitors!$C$10)</f>
        <v>12.930103999558725</v>
      </c>
      <c r="CA170" s="9">
        <f>BN170-(Signage!$C$13*AI170)</f>
        <v>8.8028735250000008</v>
      </c>
      <c r="CB170" s="86">
        <f>(Signage!$C$13*Data!AI170)+(Signage!$C$6*TANH(Signage!$C$7*(Data!V170+Signage!$C$8)+Signage!$C$9)+Signage!$C$10)</f>
        <v>15.44535852323224</v>
      </c>
    </row>
    <row r="171" spans="1:80" s="4" customFormat="1" ht="12" customHeight="1">
      <c r="A171" s="83">
        <v>170</v>
      </c>
      <c r="B171" s="15" t="s">
        <v>2052</v>
      </c>
      <c r="C171" s="83" t="s">
        <v>1101</v>
      </c>
      <c r="D171" s="16">
        <v>41424</v>
      </c>
      <c r="E171" s="18" t="s">
        <v>78</v>
      </c>
      <c r="F171" s="15" t="s">
        <v>70</v>
      </c>
      <c r="G171" s="17">
        <v>6</v>
      </c>
      <c r="H171" s="15" t="s">
        <v>72</v>
      </c>
      <c r="I171" s="15" t="s">
        <v>90</v>
      </c>
      <c r="J171" s="18"/>
      <c r="K171" s="18" t="s">
        <v>74</v>
      </c>
      <c r="L171" s="18"/>
      <c r="M171" s="18" t="s">
        <v>78</v>
      </c>
      <c r="N171" s="18" t="s">
        <v>78</v>
      </c>
      <c r="O171" s="18" t="s">
        <v>82</v>
      </c>
      <c r="P171" s="18"/>
      <c r="Q171" s="18" t="s">
        <v>78</v>
      </c>
      <c r="R171" s="19">
        <v>1.25</v>
      </c>
      <c r="S171" s="19">
        <v>10.6</v>
      </c>
      <c r="T171" s="19">
        <v>13.3</v>
      </c>
      <c r="U171" s="19">
        <v>17</v>
      </c>
      <c r="V171" s="19">
        <v>141.6</v>
      </c>
      <c r="W171" s="19">
        <v>1024</v>
      </c>
      <c r="X171" s="19">
        <v>1280</v>
      </c>
      <c r="Y171" s="18" t="s">
        <v>111</v>
      </c>
      <c r="Z171" s="69">
        <v>9257</v>
      </c>
      <c r="AA171" s="19">
        <v>1.3109999999999999</v>
      </c>
      <c r="AB171" s="21">
        <v>290</v>
      </c>
      <c r="AC171" s="19">
        <v>0.4</v>
      </c>
      <c r="AD171" s="19">
        <v>297.60000000000002</v>
      </c>
      <c r="AE171" s="19">
        <v>290</v>
      </c>
      <c r="AF171" s="19">
        <v>250</v>
      </c>
      <c r="AG171" s="8">
        <f>AF171/AD171</f>
        <v>0.84005376344086014</v>
      </c>
      <c r="AH171" s="19">
        <v>200.9</v>
      </c>
      <c r="AI171" s="85">
        <f>(AF171*V171)/1000000</f>
        <v>3.5400000000000001E-2</v>
      </c>
      <c r="AJ171" s="18" t="s">
        <v>77</v>
      </c>
      <c r="AK171" s="18" t="s">
        <v>340</v>
      </c>
      <c r="AL171" s="18" t="s">
        <v>339</v>
      </c>
      <c r="AM171" s="18"/>
      <c r="AN171" s="18" t="s">
        <v>81</v>
      </c>
      <c r="AO171" s="18"/>
      <c r="AP171" s="18" t="s">
        <v>81</v>
      </c>
      <c r="AQ171" s="18"/>
      <c r="AR171" s="19">
        <v>0</v>
      </c>
      <c r="AS171" s="18"/>
      <c r="AT171" s="72">
        <v>60</v>
      </c>
      <c r="AU171" s="19">
        <v>170</v>
      </c>
      <c r="AV171" s="19">
        <v>160</v>
      </c>
      <c r="AW171" s="18" t="s">
        <v>78</v>
      </c>
      <c r="AX171" s="18" t="s">
        <v>123</v>
      </c>
      <c r="AY171" s="18"/>
      <c r="AZ171" s="18"/>
      <c r="BA171" s="19">
        <v>0</v>
      </c>
      <c r="BB171" s="20" t="s">
        <v>81</v>
      </c>
      <c r="BC171" s="18" t="s">
        <v>81</v>
      </c>
      <c r="BD171" s="18"/>
      <c r="BE171" s="18" t="s">
        <v>84</v>
      </c>
      <c r="BF171" s="18"/>
      <c r="BG171" s="18"/>
      <c r="BH171" s="21">
        <v>0</v>
      </c>
      <c r="BI171" s="19">
        <v>0.28999999999999998</v>
      </c>
      <c r="BJ171" s="18"/>
      <c r="BK171" s="19">
        <v>0.12</v>
      </c>
      <c r="BL171" s="18"/>
      <c r="BM171" s="18"/>
      <c r="BN171" s="19">
        <v>11.07</v>
      </c>
      <c r="BO171" s="21">
        <v>0.52</v>
      </c>
      <c r="BP171" s="20"/>
      <c r="BQ171" s="21">
        <v>0.33</v>
      </c>
      <c r="BR171" s="20"/>
      <c r="BS171" s="21">
        <v>0.16</v>
      </c>
      <c r="BT171" s="20"/>
      <c r="BU171" s="20"/>
      <c r="BV171" s="21">
        <v>10.96</v>
      </c>
      <c r="BW171" s="9">
        <f>IF(BA171=1,BN171-(Monitors!$B$17*Data!BZ171),Data!BN171)</f>
        <v>11.07</v>
      </c>
      <c r="BX171" s="32">
        <f>IF($AR171=1,$BW171-(Monitors!$C$17*BZ171),Data!$BW171)</f>
        <v>11.07</v>
      </c>
      <c r="BY171" s="32">
        <f>BX171-(AA171*Monitors!$C$13)</f>
        <v>8.4480000000000004</v>
      </c>
      <c r="BZ171" s="86">
        <f>(Monitors!$C$13*Data!AA171)+(Monitors!$C$6*TANH(Monitors!$C$7*(Data!V171+Monitors!$C$8)+Monitors!$C$9)+Monitors!$C$10)</f>
        <v>11.279407557571989</v>
      </c>
      <c r="CA171" s="9">
        <f>BN171-(Signage!$C$13*AI171)</f>
        <v>8.4149999999999991</v>
      </c>
      <c r="CB171" s="86">
        <f>(Signage!$C$13*Data!AI171)+(Signage!$C$6*TANH(Signage!$C$7*(Data!V171+Signage!$C$8)+Signage!$C$9)+Signage!$C$10)</f>
        <v>12.064233599088023</v>
      </c>
    </row>
    <row r="172" spans="1:80" s="4" customFormat="1" ht="12" customHeight="1">
      <c r="A172" s="82">
        <v>171</v>
      </c>
      <c r="B172" s="15" t="s">
        <v>2076</v>
      </c>
      <c r="C172" s="82" t="s">
        <v>1102</v>
      </c>
      <c r="D172" s="16">
        <v>41579</v>
      </c>
      <c r="E172" s="18" t="s">
        <v>77</v>
      </c>
      <c r="F172" s="15" t="s">
        <v>70</v>
      </c>
      <c r="G172" s="17">
        <v>6</v>
      </c>
      <c r="H172" s="15" t="s">
        <v>72</v>
      </c>
      <c r="I172" s="15" t="s">
        <v>73</v>
      </c>
      <c r="J172" s="18" t="s">
        <v>73</v>
      </c>
      <c r="K172" s="18" t="s">
        <v>74</v>
      </c>
      <c r="L172" s="18" t="s">
        <v>71</v>
      </c>
      <c r="M172" s="18" t="s">
        <v>78</v>
      </c>
      <c r="N172" s="18" t="s">
        <v>78</v>
      </c>
      <c r="O172" s="18" t="s">
        <v>82</v>
      </c>
      <c r="P172" s="18" t="s">
        <v>71</v>
      </c>
      <c r="Q172" s="18" t="s">
        <v>78</v>
      </c>
      <c r="R172" s="19">
        <v>1.25</v>
      </c>
      <c r="S172" s="19">
        <v>11.9</v>
      </c>
      <c r="T172" s="19">
        <v>14.8</v>
      </c>
      <c r="U172" s="19">
        <v>19</v>
      </c>
      <c r="V172" s="19">
        <v>175.57</v>
      </c>
      <c r="W172" s="19">
        <v>1024</v>
      </c>
      <c r="X172" s="19">
        <v>1280</v>
      </c>
      <c r="Y172" s="18" t="s">
        <v>111</v>
      </c>
      <c r="Z172" s="69">
        <v>7467</v>
      </c>
      <c r="AA172" s="19">
        <v>1.3109999999999999</v>
      </c>
      <c r="AB172" s="21">
        <v>235.6</v>
      </c>
      <c r="AC172" s="19">
        <v>0</v>
      </c>
      <c r="AD172" s="19">
        <v>250</v>
      </c>
      <c r="AE172" s="19">
        <v>235.6</v>
      </c>
      <c r="AF172" s="19">
        <v>250</v>
      </c>
      <c r="AG172" s="8">
        <f>AF172/AD172</f>
        <v>1</v>
      </c>
      <c r="AH172" s="19">
        <v>200</v>
      </c>
      <c r="AI172" s="85">
        <f>(AF172*V172)/1000000</f>
        <v>4.3892500000000001E-2</v>
      </c>
      <c r="AJ172" s="18" t="s">
        <v>78</v>
      </c>
      <c r="AK172" s="18" t="s">
        <v>122</v>
      </c>
      <c r="AL172" s="18" t="s">
        <v>120</v>
      </c>
      <c r="AM172" s="18" t="s">
        <v>71</v>
      </c>
      <c r="AN172" s="18" t="s">
        <v>121</v>
      </c>
      <c r="AO172" s="18" t="s">
        <v>71</v>
      </c>
      <c r="AP172" s="18" t="s">
        <v>94</v>
      </c>
      <c r="AQ172" s="18" t="s">
        <v>71</v>
      </c>
      <c r="AR172" s="19">
        <v>0</v>
      </c>
      <c r="AS172" s="18"/>
      <c r="AT172" s="72">
        <v>60</v>
      </c>
      <c r="AU172" s="19">
        <v>160</v>
      </c>
      <c r="AV172" s="19">
        <v>160</v>
      </c>
      <c r="AW172" s="18" t="s">
        <v>77</v>
      </c>
      <c r="AX172" s="18" t="s">
        <v>87</v>
      </c>
      <c r="AY172" s="18"/>
      <c r="AZ172" s="18"/>
      <c r="BA172" s="19">
        <v>0</v>
      </c>
      <c r="BB172" s="20" t="s">
        <v>121</v>
      </c>
      <c r="BC172" s="18" t="s">
        <v>81</v>
      </c>
      <c r="BD172" s="18" t="s">
        <v>71</v>
      </c>
      <c r="BE172" s="18" t="s">
        <v>84</v>
      </c>
      <c r="BF172" s="18" t="s">
        <v>71</v>
      </c>
      <c r="BG172" s="18"/>
      <c r="BH172" s="21">
        <v>0</v>
      </c>
      <c r="BI172" s="19">
        <v>0.18</v>
      </c>
      <c r="BJ172" s="18"/>
      <c r="BK172" s="19">
        <v>0.16</v>
      </c>
      <c r="BL172" s="18"/>
      <c r="BM172" s="18"/>
      <c r="BN172" s="19">
        <v>11.12</v>
      </c>
      <c r="BO172" s="21">
        <v>0.4</v>
      </c>
      <c r="BP172" s="20"/>
      <c r="BQ172" s="21">
        <v>0.19</v>
      </c>
      <c r="BR172" s="20"/>
      <c r="BS172" s="21">
        <v>0.17</v>
      </c>
      <c r="BT172" s="20"/>
      <c r="BU172" s="20"/>
      <c r="BV172" s="21">
        <v>11.13</v>
      </c>
      <c r="BW172" s="9">
        <f>IF(BA172=1,BN172-(Monitors!$B$17*Data!BZ172),Data!BN172)</f>
        <v>11.12</v>
      </c>
      <c r="BX172" s="32">
        <f>IF($AR172=1,$BW172-(Monitors!$C$17*BZ172),Data!$BW172)</f>
        <v>11.12</v>
      </c>
      <c r="BY172" s="32">
        <f>BX172-(AA172*Monitors!$C$13)</f>
        <v>8.4979999999999993</v>
      </c>
      <c r="BZ172" s="86">
        <f>(Monitors!$C$13*Data!AA172)+(Monitors!$C$6*TANH(Monitors!$C$7*(Data!V172+Monitors!$C$8)+Monitors!$C$9)+Monitors!$C$10)</f>
        <v>12.928305020779217</v>
      </c>
      <c r="CA172" s="9">
        <f>BN172-(Signage!$C$13*AI172)</f>
        <v>7.8280624999999997</v>
      </c>
      <c r="CB172" s="86">
        <f>(Signage!$C$13*Data!AI172)+(Signage!$C$6*TANH(Signage!$C$7*(Data!V172+Signage!$C$8)+Signage!$C$9)+Signage!$C$10)</f>
        <v>15.476908218494472</v>
      </c>
    </row>
    <row r="173" spans="1:80" s="4" customFormat="1" ht="12" customHeight="1">
      <c r="A173" s="83">
        <v>172</v>
      </c>
      <c r="B173" s="15" t="s">
        <v>2071</v>
      </c>
      <c r="C173" s="83" t="s">
        <v>1103</v>
      </c>
      <c r="D173" s="16">
        <v>41091</v>
      </c>
      <c r="E173" s="18" t="s">
        <v>77</v>
      </c>
      <c r="F173" s="15" t="s">
        <v>70</v>
      </c>
      <c r="G173" s="17">
        <v>6</v>
      </c>
      <c r="H173" s="15" t="s">
        <v>72</v>
      </c>
      <c r="I173" s="15" t="s">
        <v>90</v>
      </c>
      <c r="J173" s="18"/>
      <c r="K173" s="18" t="s">
        <v>74</v>
      </c>
      <c r="L173" s="18"/>
      <c r="M173" s="18" t="s">
        <v>78</v>
      </c>
      <c r="N173" s="18" t="s">
        <v>78</v>
      </c>
      <c r="O173" s="18" t="s">
        <v>82</v>
      </c>
      <c r="P173" s="18"/>
      <c r="Q173" s="18" t="s">
        <v>78</v>
      </c>
      <c r="R173" s="19">
        <v>1.25</v>
      </c>
      <c r="S173" s="19">
        <v>11.9</v>
      </c>
      <c r="T173" s="19">
        <v>14.8</v>
      </c>
      <c r="U173" s="19">
        <v>19</v>
      </c>
      <c r="V173" s="19">
        <v>110.39</v>
      </c>
      <c r="W173" s="19">
        <v>1280</v>
      </c>
      <c r="X173" s="19">
        <v>1024</v>
      </c>
      <c r="Y173" s="18" t="s">
        <v>341</v>
      </c>
      <c r="Z173" s="69">
        <v>11874</v>
      </c>
      <c r="AA173" s="19">
        <v>1.3109999999999999</v>
      </c>
      <c r="AB173" s="21">
        <v>300</v>
      </c>
      <c r="AC173" s="19">
        <v>14.5</v>
      </c>
      <c r="AD173" s="19">
        <v>281</v>
      </c>
      <c r="AE173" s="19">
        <v>300</v>
      </c>
      <c r="AF173" s="19">
        <v>253</v>
      </c>
      <c r="AG173" s="8">
        <f>AF173/AD173</f>
        <v>0.90035587188612098</v>
      </c>
      <c r="AH173" s="19">
        <v>200.7</v>
      </c>
      <c r="AI173" s="85">
        <f>(AF173*V173)/1000000</f>
        <v>2.7928670000000003E-2</v>
      </c>
      <c r="AJ173" s="18" t="s">
        <v>78</v>
      </c>
      <c r="AK173" s="18" t="s">
        <v>587</v>
      </c>
      <c r="AL173" s="18" t="s">
        <v>120</v>
      </c>
      <c r="AM173" s="18"/>
      <c r="AN173" s="18" t="s">
        <v>121</v>
      </c>
      <c r="AO173" s="18"/>
      <c r="AP173" s="18" t="s">
        <v>81</v>
      </c>
      <c r="AQ173" s="18"/>
      <c r="AR173" s="19">
        <v>0</v>
      </c>
      <c r="AS173" s="18"/>
      <c r="AT173" s="72">
        <v>60</v>
      </c>
      <c r="AU173" s="19">
        <v>170</v>
      </c>
      <c r="AV173" s="19">
        <v>160</v>
      </c>
      <c r="AW173" s="18" t="s">
        <v>78</v>
      </c>
      <c r="AX173" s="18" t="s">
        <v>109</v>
      </c>
      <c r="AY173" s="18"/>
      <c r="AZ173" s="18"/>
      <c r="BA173" s="19">
        <v>0</v>
      </c>
      <c r="BB173" s="20" t="s">
        <v>121</v>
      </c>
      <c r="BC173" s="18" t="s">
        <v>144</v>
      </c>
      <c r="BD173" s="18"/>
      <c r="BE173" s="18" t="s">
        <v>84</v>
      </c>
      <c r="BF173" s="18"/>
      <c r="BG173" s="18"/>
      <c r="BH173" s="21">
        <v>0</v>
      </c>
      <c r="BI173" s="19">
        <v>0.19</v>
      </c>
      <c r="BJ173" s="19">
        <v>0.28999999999999998</v>
      </c>
      <c r="BK173" s="19">
        <v>0.18</v>
      </c>
      <c r="BL173" s="18"/>
      <c r="BM173" s="18"/>
      <c r="BN173" s="19">
        <v>14.12</v>
      </c>
      <c r="BO173" s="21">
        <v>0.67</v>
      </c>
      <c r="BP173" s="20"/>
      <c r="BQ173" s="21">
        <v>0.26</v>
      </c>
      <c r="BR173" s="21">
        <v>0.38</v>
      </c>
      <c r="BS173" s="21">
        <v>0.24</v>
      </c>
      <c r="BT173" s="20"/>
      <c r="BU173" s="20"/>
      <c r="BV173" s="21">
        <v>14.36</v>
      </c>
      <c r="BW173" s="9">
        <f>IF(BA173=1,BN173-(Monitors!$B$17*Data!BZ173),Data!BN173)</f>
        <v>14.12</v>
      </c>
      <c r="BX173" s="32">
        <f>IF($AR173=1,$BW173-(Monitors!$C$17*BZ173),Data!$BW173)</f>
        <v>14.12</v>
      </c>
      <c r="BY173" s="32">
        <f>BX173-(AA173*Monitors!$C$13)</f>
        <v>11.497999999999999</v>
      </c>
      <c r="BZ173" s="86">
        <f>(Monitors!$C$13*Data!AA173)+(Monitors!$C$6*TANH(Monitors!$C$7*(Data!V173+Monitors!$C$8)+Monitors!$C$9)+Monitors!$C$10)</f>
        <v>9.5584931944783271</v>
      </c>
      <c r="CA173" s="9">
        <f>BN173-(Signage!$C$13*AI173)</f>
        <v>12.025349749999998</v>
      </c>
      <c r="CB173" s="86">
        <f>(Signage!$C$13*Data!AI173)+(Signage!$C$6*TANH(Signage!$C$7*(Data!V173+Signage!$C$8)+Signage!$C$9)+Signage!$C$10)</f>
        <v>8.9465995936470488</v>
      </c>
    </row>
    <row r="174" spans="1:80" s="4" customFormat="1" ht="12" customHeight="1">
      <c r="A174" s="82">
        <v>173</v>
      </c>
      <c r="B174" s="15" t="s">
        <v>2058</v>
      </c>
      <c r="C174" s="82" t="s">
        <v>1104</v>
      </c>
      <c r="D174" s="16">
        <v>41465</v>
      </c>
      <c r="E174" s="18" t="s">
        <v>78</v>
      </c>
      <c r="F174" s="15" t="s">
        <v>70</v>
      </c>
      <c r="G174" s="17">
        <v>6</v>
      </c>
      <c r="H174" s="15" t="s">
        <v>72</v>
      </c>
      <c r="I174" s="15" t="s">
        <v>90</v>
      </c>
      <c r="J174" s="18"/>
      <c r="K174" s="18" t="s">
        <v>74</v>
      </c>
      <c r="L174" s="18"/>
      <c r="M174" s="18" t="s">
        <v>78</v>
      </c>
      <c r="N174" s="18" t="s">
        <v>78</v>
      </c>
      <c r="O174" s="18" t="s">
        <v>82</v>
      </c>
      <c r="P174" s="18"/>
      <c r="Q174" s="18" t="s">
        <v>78</v>
      </c>
      <c r="R174" s="19">
        <v>1.25</v>
      </c>
      <c r="S174" s="19">
        <v>10.6</v>
      </c>
      <c r="T174" s="19">
        <v>13.3</v>
      </c>
      <c r="U174" s="19">
        <v>17</v>
      </c>
      <c r="V174" s="19">
        <v>141.6</v>
      </c>
      <c r="W174" s="19">
        <v>1024</v>
      </c>
      <c r="X174" s="19">
        <v>1280</v>
      </c>
      <c r="Y174" s="18" t="s">
        <v>111</v>
      </c>
      <c r="Z174" s="69">
        <v>9257</v>
      </c>
      <c r="AA174" s="19">
        <v>1.3109999999999999</v>
      </c>
      <c r="AB174" s="21">
        <v>250</v>
      </c>
      <c r="AC174" s="19">
        <v>0.4</v>
      </c>
      <c r="AD174" s="19">
        <v>255.1</v>
      </c>
      <c r="AE174" s="19">
        <v>250</v>
      </c>
      <c r="AF174" s="19">
        <v>255.1</v>
      </c>
      <c r="AG174" s="8">
        <f>AF174/AD174</f>
        <v>1</v>
      </c>
      <c r="AH174" s="19">
        <v>202</v>
      </c>
      <c r="AI174" s="85">
        <f>(AF174*V174)/1000000</f>
        <v>3.6122159999999993E-2</v>
      </c>
      <c r="AJ174" s="18" t="s">
        <v>77</v>
      </c>
      <c r="AK174" s="18" t="s">
        <v>124</v>
      </c>
      <c r="AL174" s="18" t="s">
        <v>79</v>
      </c>
      <c r="AM174" s="18"/>
      <c r="AN174" s="18" t="s">
        <v>81</v>
      </c>
      <c r="AO174" s="18"/>
      <c r="AP174" s="18" t="s">
        <v>81</v>
      </c>
      <c r="AQ174" s="18"/>
      <c r="AR174" s="19">
        <v>0</v>
      </c>
      <c r="AS174" s="18"/>
      <c r="AT174" s="72">
        <v>60</v>
      </c>
      <c r="AU174" s="19">
        <v>170</v>
      </c>
      <c r="AV174" s="19">
        <v>160</v>
      </c>
      <c r="AW174" s="18" t="s">
        <v>78</v>
      </c>
      <c r="AX174" s="18" t="s">
        <v>123</v>
      </c>
      <c r="AY174" s="18"/>
      <c r="AZ174" s="18"/>
      <c r="BA174" s="19">
        <v>0</v>
      </c>
      <c r="BB174" s="20" t="s">
        <v>81</v>
      </c>
      <c r="BC174" s="18" t="s">
        <v>81</v>
      </c>
      <c r="BD174" s="18"/>
      <c r="BE174" s="18" t="s">
        <v>84</v>
      </c>
      <c r="BF174" s="18"/>
      <c r="BG174" s="18"/>
      <c r="BH174" s="21">
        <v>0</v>
      </c>
      <c r="BI174" s="19">
        <v>0.24</v>
      </c>
      <c r="BJ174" s="18"/>
      <c r="BK174" s="19">
        <v>0.15</v>
      </c>
      <c r="BL174" s="18"/>
      <c r="BM174" s="18"/>
      <c r="BN174" s="19">
        <v>9.65</v>
      </c>
      <c r="BO174" s="21">
        <v>0.51</v>
      </c>
      <c r="BP174" s="20"/>
      <c r="BQ174" s="21">
        <v>0.28000000000000003</v>
      </c>
      <c r="BR174" s="20"/>
      <c r="BS174" s="21">
        <v>0.18</v>
      </c>
      <c r="BT174" s="20"/>
      <c r="BU174" s="20"/>
      <c r="BV174" s="21">
        <v>9.5500000000000007</v>
      </c>
      <c r="BW174" s="9">
        <f>IF(BA174=1,BN174-(Monitors!$B$17*Data!BZ174),Data!BN174)</f>
        <v>9.65</v>
      </c>
      <c r="BX174" s="32">
        <f>IF($AR174=1,$BW174-(Monitors!$C$17*BZ174),Data!$BW174)</f>
        <v>9.65</v>
      </c>
      <c r="BY174" s="32">
        <f>BX174-(AA174*Monitors!$C$13)</f>
        <v>7.0280000000000005</v>
      </c>
      <c r="BZ174" s="86">
        <f>(Monitors!$C$13*Data!AA174)+(Monitors!$C$6*TANH(Monitors!$C$7*(Data!V174+Monitors!$C$8)+Monitors!$C$9)+Monitors!$C$10)</f>
        <v>11.279407557571989</v>
      </c>
      <c r="CA174" s="9">
        <f>BN174-(Signage!$C$13*AI174)</f>
        <v>6.9408380000000012</v>
      </c>
      <c r="CB174" s="86">
        <f>(Signage!$C$13*Data!AI174)+(Signage!$C$6*TANH(Signage!$C$7*(Data!V174+Signage!$C$8)+Signage!$C$9)+Signage!$C$10)</f>
        <v>12.118395599088021</v>
      </c>
    </row>
    <row r="175" spans="1:80" s="4" customFormat="1" ht="12" customHeight="1">
      <c r="A175" s="83">
        <v>174</v>
      </c>
      <c r="B175" s="15" t="s">
        <v>2100</v>
      </c>
      <c r="C175" s="83" t="s">
        <v>1105</v>
      </c>
      <c r="D175" s="16">
        <v>41229</v>
      </c>
      <c r="E175" s="18" t="s">
        <v>77</v>
      </c>
      <c r="F175" s="15" t="s">
        <v>70</v>
      </c>
      <c r="G175" s="17">
        <v>6</v>
      </c>
      <c r="H175" s="15" t="s">
        <v>72</v>
      </c>
      <c r="I175" s="15" t="s">
        <v>73</v>
      </c>
      <c r="J175" s="18" t="s">
        <v>73</v>
      </c>
      <c r="K175" s="18" t="s">
        <v>74</v>
      </c>
      <c r="L175" s="18" t="s">
        <v>71</v>
      </c>
      <c r="M175" s="18" t="s">
        <v>78</v>
      </c>
      <c r="N175" s="18" t="s">
        <v>78</v>
      </c>
      <c r="O175" s="18" t="s">
        <v>82</v>
      </c>
      <c r="P175" s="18" t="s">
        <v>71</v>
      </c>
      <c r="Q175" s="18" t="s">
        <v>78</v>
      </c>
      <c r="R175" s="19">
        <v>1.25</v>
      </c>
      <c r="S175" s="19">
        <v>11.9</v>
      </c>
      <c r="T175" s="19">
        <v>14.8</v>
      </c>
      <c r="U175" s="19">
        <v>19</v>
      </c>
      <c r="V175" s="19">
        <v>176.12</v>
      </c>
      <c r="W175" s="19">
        <v>1024</v>
      </c>
      <c r="X175" s="19">
        <v>1080</v>
      </c>
      <c r="Y175" s="18" t="s">
        <v>273</v>
      </c>
      <c r="Z175" s="69">
        <v>7442</v>
      </c>
      <c r="AA175" s="19">
        <v>1.3109999999999999</v>
      </c>
      <c r="AB175" s="21">
        <v>289</v>
      </c>
      <c r="AC175" s="19">
        <v>13</v>
      </c>
      <c r="AD175" s="19">
        <v>289</v>
      </c>
      <c r="AE175" s="19">
        <v>289</v>
      </c>
      <c r="AF175" s="19">
        <v>288</v>
      </c>
      <c r="AG175" s="8">
        <f>AF175/AD175</f>
        <v>0.9965397923875432</v>
      </c>
      <c r="AH175" s="19">
        <v>200</v>
      </c>
      <c r="AI175" s="85">
        <f>(AF175*V175)/1000000</f>
        <v>5.072256E-2</v>
      </c>
      <c r="AJ175" s="18" t="s">
        <v>78</v>
      </c>
      <c r="AK175" s="18" t="s">
        <v>274</v>
      </c>
      <c r="AL175" s="18" t="s">
        <v>115</v>
      </c>
      <c r="AM175" s="18" t="s">
        <v>71</v>
      </c>
      <c r="AN175" s="18" t="s">
        <v>81</v>
      </c>
      <c r="AO175" s="18" t="s">
        <v>71</v>
      </c>
      <c r="AP175" s="18" t="s">
        <v>94</v>
      </c>
      <c r="AQ175" s="18" t="s">
        <v>71</v>
      </c>
      <c r="AR175" s="19">
        <v>0</v>
      </c>
      <c r="AS175" s="18"/>
      <c r="AT175" s="72">
        <v>60</v>
      </c>
      <c r="AU175" s="19">
        <v>170</v>
      </c>
      <c r="AV175" s="19">
        <v>160</v>
      </c>
      <c r="AW175" s="18" t="s">
        <v>77</v>
      </c>
      <c r="AX175" s="18" t="s">
        <v>98</v>
      </c>
      <c r="AY175" s="18" t="s">
        <v>71</v>
      </c>
      <c r="AZ175" s="18" t="s">
        <v>71</v>
      </c>
      <c r="BA175" s="19">
        <v>0</v>
      </c>
      <c r="BB175" s="20" t="s">
        <v>81</v>
      </c>
      <c r="BC175" s="18" t="s">
        <v>81</v>
      </c>
      <c r="BD175" s="18" t="s">
        <v>71</v>
      </c>
      <c r="BE175" s="18" t="s">
        <v>84</v>
      </c>
      <c r="BF175" s="18" t="s">
        <v>71</v>
      </c>
      <c r="BG175" s="18"/>
      <c r="BH175" s="21">
        <v>0</v>
      </c>
      <c r="BI175" s="19">
        <v>0.23</v>
      </c>
      <c r="BJ175" s="18"/>
      <c r="BK175" s="19">
        <v>0.14000000000000001</v>
      </c>
      <c r="BL175" s="18"/>
      <c r="BM175" s="18"/>
      <c r="BN175" s="19">
        <v>12.5</v>
      </c>
      <c r="BO175" s="21">
        <v>0.5</v>
      </c>
      <c r="BP175" s="20"/>
      <c r="BQ175" s="21">
        <v>0.22</v>
      </c>
      <c r="BR175" s="20"/>
      <c r="BS175" s="21">
        <v>0.14000000000000001</v>
      </c>
      <c r="BT175" s="20"/>
      <c r="BU175" s="20"/>
      <c r="BV175" s="21">
        <v>12.42</v>
      </c>
      <c r="BW175" s="9">
        <f>IF(BA175=1,BN175-(Monitors!$B$17*Data!BZ175),Data!BN175)</f>
        <v>12.5</v>
      </c>
      <c r="BX175" s="32">
        <f>IF($AR175=1,$BW175-(Monitors!$C$17*BZ175),Data!$BW175)</f>
        <v>12.5</v>
      </c>
      <c r="BY175" s="32">
        <f>BX175-(AA175*Monitors!$C$13)</f>
        <v>9.8780000000000001</v>
      </c>
      <c r="BZ175" s="86">
        <f>(Monitors!$C$13*Data!AA175)+(Monitors!$C$6*TANH(Monitors!$C$7*(Data!V175+Monitors!$C$8)+Monitors!$C$9)+Monitors!$C$10)</f>
        <v>12.953011449194339</v>
      </c>
      <c r="CA175" s="9">
        <f>BN175-(Signage!$C$13*AI175)</f>
        <v>8.6958079999999995</v>
      </c>
      <c r="CB175" s="86">
        <f>(Signage!$C$13*Data!AI175)+(Signage!$C$6*TANH(Signage!$C$7*(Data!V175+Signage!$C$8)+Signage!$C$9)+Signage!$C$10)</f>
        <v>16.034004272953812</v>
      </c>
    </row>
    <row r="176" spans="1:80" s="4" customFormat="1" ht="12" customHeight="1">
      <c r="A176" s="82">
        <v>175</v>
      </c>
      <c r="B176" s="15" t="s">
        <v>2056</v>
      </c>
      <c r="C176" s="82" t="s">
        <v>1106</v>
      </c>
      <c r="D176" s="16">
        <v>40865</v>
      </c>
      <c r="E176" s="18" t="s">
        <v>77</v>
      </c>
      <c r="F176" s="15" t="s">
        <v>70</v>
      </c>
      <c r="G176" s="17">
        <v>6</v>
      </c>
      <c r="H176" s="15" t="s">
        <v>72</v>
      </c>
      <c r="I176" s="15" t="s">
        <v>73</v>
      </c>
      <c r="J176" s="18" t="s">
        <v>73</v>
      </c>
      <c r="K176" s="18" t="s">
        <v>74</v>
      </c>
      <c r="L176" s="18" t="s">
        <v>71</v>
      </c>
      <c r="M176" s="18" t="s">
        <v>78</v>
      </c>
      <c r="N176" s="18" t="s">
        <v>78</v>
      </c>
      <c r="O176" s="18" t="s">
        <v>82</v>
      </c>
      <c r="P176" s="18" t="s">
        <v>71</v>
      </c>
      <c r="Q176" s="18" t="s">
        <v>78</v>
      </c>
      <c r="R176" s="19">
        <v>1.25</v>
      </c>
      <c r="S176" s="19">
        <v>10.6</v>
      </c>
      <c r="T176" s="19">
        <v>13.3</v>
      </c>
      <c r="U176" s="19">
        <v>17</v>
      </c>
      <c r="V176" s="19">
        <v>141.6</v>
      </c>
      <c r="W176" s="19">
        <v>1024</v>
      </c>
      <c r="X176" s="19">
        <v>1280</v>
      </c>
      <c r="Y176" s="18" t="s">
        <v>111</v>
      </c>
      <c r="Z176" s="69">
        <v>9257</v>
      </c>
      <c r="AA176" s="19">
        <v>1.3109999999999999</v>
      </c>
      <c r="AB176" s="21">
        <v>297.10000000000002</v>
      </c>
      <c r="AC176" s="19">
        <v>6</v>
      </c>
      <c r="AD176" s="19">
        <v>297.10000000000002</v>
      </c>
      <c r="AE176" s="19">
        <v>297.10000000000002</v>
      </c>
      <c r="AF176" s="19">
        <v>295.3</v>
      </c>
      <c r="AG176" s="8">
        <f>AF176/AD176</f>
        <v>0.99394143386065292</v>
      </c>
      <c r="AH176" s="19">
        <v>200</v>
      </c>
      <c r="AI176" s="85">
        <f>(AF176*V176)/1000000</f>
        <v>4.1814480000000001E-2</v>
      </c>
      <c r="AJ176" s="18" t="s">
        <v>78</v>
      </c>
      <c r="AK176" s="18" t="s">
        <v>279</v>
      </c>
      <c r="AL176" s="18" t="s">
        <v>79</v>
      </c>
      <c r="AM176" s="18" t="s">
        <v>81</v>
      </c>
      <c r="AN176" s="18" t="s">
        <v>81</v>
      </c>
      <c r="AO176" s="18" t="s">
        <v>81</v>
      </c>
      <c r="AP176" s="18" t="s">
        <v>81</v>
      </c>
      <c r="AQ176" s="18" t="s">
        <v>81</v>
      </c>
      <c r="AR176" s="19">
        <v>0</v>
      </c>
      <c r="AS176" s="18"/>
      <c r="AT176" s="72">
        <v>60</v>
      </c>
      <c r="AU176" s="19">
        <v>170</v>
      </c>
      <c r="AV176" s="19">
        <v>160</v>
      </c>
      <c r="AW176" s="18" t="s">
        <v>77</v>
      </c>
      <c r="AX176" s="18" t="s">
        <v>98</v>
      </c>
      <c r="AY176" s="18" t="s">
        <v>71</v>
      </c>
      <c r="AZ176" s="18" t="s">
        <v>71</v>
      </c>
      <c r="BA176" s="19">
        <v>0</v>
      </c>
      <c r="BB176" s="20" t="s">
        <v>81</v>
      </c>
      <c r="BC176" s="18" t="s">
        <v>81</v>
      </c>
      <c r="BD176" s="18" t="s">
        <v>71</v>
      </c>
      <c r="BE176" s="18" t="s">
        <v>84</v>
      </c>
      <c r="BF176" s="18" t="s">
        <v>81</v>
      </c>
      <c r="BG176" s="18"/>
      <c r="BH176" s="21">
        <v>0</v>
      </c>
      <c r="BI176" s="19">
        <v>0.19</v>
      </c>
      <c r="BJ176" s="18"/>
      <c r="BK176" s="19">
        <v>0.17</v>
      </c>
      <c r="BL176" s="18"/>
      <c r="BM176" s="18"/>
      <c r="BN176" s="19">
        <v>10.88</v>
      </c>
      <c r="BO176" s="21">
        <v>0.5</v>
      </c>
      <c r="BP176" s="20"/>
      <c r="BQ176" s="21">
        <v>0.25</v>
      </c>
      <c r="BR176" s="20"/>
      <c r="BS176" s="21">
        <v>0.22</v>
      </c>
      <c r="BT176" s="20"/>
      <c r="BU176" s="20"/>
      <c r="BV176" s="21">
        <v>10.84</v>
      </c>
      <c r="BW176" s="9">
        <f>IF(BA176=1,BN176-(Monitors!$B$17*Data!BZ176),Data!BN176)</f>
        <v>10.88</v>
      </c>
      <c r="BX176" s="32">
        <f>IF($AR176=1,$BW176-(Monitors!$C$17*BZ176),Data!$BW176)</f>
        <v>10.88</v>
      </c>
      <c r="BY176" s="32">
        <f>BX176-(AA176*Monitors!$C$13)</f>
        <v>8.2580000000000009</v>
      </c>
      <c r="BZ176" s="86">
        <f>(Monitors!$C$13*Data!AA176)+(Monitors!$C$6*TANH(Monitors!$C$7*(Data!V176+Monitors!$C$8)+Monitors!$C$9)+Monitors!$C$10)</f>
        <v>11.279407557571989</v>
      </c>
      <c r="CA176" s="9">
        <f>BN176-(Signage!$C$13*AI176)</f>
        <v>7.7439140000000002</v>
      </c>
      <c r="CB176" s="86">
        <f>(Signage!$C$13*Data!AI176)+(Signage!$C$6*TANH(Signage!$C$7*(Data!V176+Signage!$C$8)+Signage!$C$9)+Signage!$C$10)</f>
        <v>12.545319599088023</v>
      </c>
    </row>
    <row r="177" spans="1:80" s="4" customFormat="1" ht="12" customHeight="1">
      <c r="A177" s="83">
        <v>176</v>
      </c>
      <c r="B177" s="15" t="s">
        <v>2096</v>
      </c>
      <c r="C177" s="83" t="s">
        <v>1107</v>
      </c>
      <c r="D177" s="16">
        <v>41516</v>
      </c>
      <c r="E177" s="18" t="s">
        <v>77</v>
      </c>
      <c r="F177" s="15" t="s">
        <v>70</v>
      </c>
      <c r="G177" s="17">
        <v>6</v>
      </c>
      <c r="H177" s="15" t="s">
        <v>72</v>
      </c>
      <c r="I177" s="15" t="s">
        <v>90</v>
      </c>
      <c r="J177" s="18" t="s">
        <v>71</v>
      </c>
      <c r="K177" s="18" t="s">
        <v>74</v>
      </c>
      <c r="L177" s="18" t="s">
        <v>71</v>
      </c>
      <c r="M177" s="18" t="s">
        <v>78</v>
      </c>
      <c r="N177" s="18" t="s">
        <v>78</v>
      </c>
      <c r="O177" s="18" t="s">
        <v>82</v>
      </c>
      <c r="P177" s="18" t="s">
        <v>81</v>
      </c>
      <c r="Q177" s="18" t="s">
        <v>78</v>
      </c>
      <c r="R177" s="19">
        <v>1.25</v>
      </c>
      <c r="S177" s="19">
        <v>10.6</v>
      </c>
      <c r="T177" s="19">
        <v>13.3</v>
      </c>
      <c r="U177" s="19">
        <v>17</v>
      </c>
      <c r="V177" s="19">
        <v>141.55000000000001</v>
      </c>
      <c r="W177" s="19">
        <v>1024</v>
      </c>
      <c r="X177" s="19">
        <v>1280</v>
      </c>
      <c r="Y177" s="18" t="s">
        <v>111</v>
      </c>
      <c r="Z177" s="69">
        <v>9297</v>
      </c>
      <c r="AA177" s="19">
        <v>1.3109999999999999</v>
      </c>
      <c r="AB177" s="21">
        <v>250</v>
      </c>
      <c r="AC177" s="19">
        <v>30.6</v>
      </c>
      <c r="AD177" s="19">
        <v>262.8</v>
      </c>
      <c r="AE177" s="19">
        <v>250</v>
      </c>
      <c r="AF177" s="18"/>
      <c r="AG177" s="8">
        <f>AF177/AD177</f>
        <v>0</v>
      </c>
      <c r="AH177" s="19">
        <v>200</v>
      </c>
      <c r="AI177" s="85">
        <f>(AF177*V177)/1000000</f>
        <v>0</v>
      </c>
      <c r="AJ177" s="18" t="s">
        <v>78</v>
      </c>
      <c r="AK177" s="18" t="s">
        <v>351</v>
      </c>
      <c r="AL177" s="18" t="s">
        <v>127</v>
      </c>
      <c r="AM177" s="18" t="s">
        <v>81</v>
      </c>
      <c r="AN177" s="18" t="s">
        <v>81</v>
      </c>
      <c r="AO177" s="18" t="s">
        <v>81</v>
      </c>
      <c r="AP177" s="18" t="s">
        <v>81</v>
      </c>
      <c r="AQ177" s="18" t="s">
        <v>81</v>
      </c>
      <c r="AR177" s="19">
        <v>0</v>
      </c>
      <c r="AS177" s="18"/>
      <c r="AT177" s="72">
        <v>60</v>
      </c>
      <c r="AU177" s="19">
        <v>178</v>
      </c>
      <c r="AV177" s="19">
        <v>178</v>
      </c>
      <c r="AW177" s="18" t="s">
        <v>78</v>
      </c>
      <c r="AX177" s="18" t="s">
        <v>87</v>
      </c>
      <c r="AY177" s="18" t="s">
        <v>71</v>
      </c>
      <c r="AZ177" s="18" t="s">
        <v>71</v>
      </c>
      <c r="BA177" s="19">
        <v>0</v>
      </c>
      <c r="BB177" s="20" t="s">
        <v>81</v>
      </c>
      <c r="BC177" s="18" t="s">
        <v>81</v>
      </c>
      <c r="BD177" s="18" t="s">
        <v>81</v>
      </c>
      <c r="BE177" s="18" t="s">
        <v>84</v>
      </c>
      <c r="BF177" s="18" t="s">
        <v>81</v>
      </c>
      <c r="BG177" s="18"/>
      <c r="BH177" s="21">
        <v>0</v>
      </c>
      <c r="BI177" s="19">
        <v>0.41</v>
      </c>
      <c r="BJ177" s="18"/>
      <c r="BK177" s="19">
        <v>0.19</v>
      </c>
      <c r="BL177" s="18"/>
      <c r="BM177" s="18"/>
      <c r="BN177" s="19">
        <v>11.3</v>
      </c>
      <c r="BO177" s="21">
        <v>0.5</v>
      </c>
      <c r="BP177" s="20"/>
      <c r="BQ177" s="21">
        <v>0.41</v>
      </c>
      <c r="BR177" s="20"/>
      <c r="BS177" s="21">
        <v>0.19</v>
      </c>
      <c r="BT177" s="20"/>
      <c r="BU177" s="20"/>
      <c r="BV177" s="21">
        <v>11.22</v>
      </c>
      <c r="BW177" s="9">
        <f>IF(BA177=1,BN177-(Monitors!$B$17*Data!BZ177),Data!BN177)</f>
        <v>11.3</v>
      </c>
      <c r="BX177" s="32">
        <f>IF($AR177=1,$BW177-(Monitors!$C$17*BZ177),Data!$BW177)</f>
        <v>11.3</v>
      </c>
      <c r="BY177" s="32">
        <f>BX177-(AA177*Monitors!$C$13)</f>
        <v>8.6780000000000008</v>
      </c>
      <c r="BZ177" s="86">
        <f>(Monitors!$C$13*Data!AA177)+(Monitors!$C$6*TANH(Monitors!$C$7*(Data!V177+Monitors!$C$8)+Monitors!$C$9)+Monitors!$C$10)</f>
        <v>11.276804218471231</v>
      </c>
      <c r="CA177" s="9">
        <f>BN177-(Signage!$C$13*AI177)</f>
        <v>11.3</v>
      </c>
      <c r="CB177" s="86">
        <f>(Signage!$C$13*Data!AI177)+(Signage!$C$6*TANH(Signage!$C$7*(Data!V177+Signage!$C$8)+Signage!$C$9)+Signage!$C$10)</f>
        <v>9.4051406777011959</v>
      </c>
    </row>
    <row r="178" spans="1:80" s="4" customFormat="1" ht="12" customHeight="1">
      <c r="A178" s="82">
        <v>177</v>
      </c>
      <c r="B178" s="15" t="s">
        <v>2064</v>
      </c>
      <c r="C178" s="82" t="s">
        <v>1108</v>
      </c>
      <c r="D178" s="16">
        <v>41294</v>
      </c>
      <c r="E178" s="18" t="s">
        <v>77</v>
      </c>
      <c r="F178" s="15" t="s">
        <v>70</v>
      </c>
      <c r="G178" s="17">
        <v>6</v>
      </c>
      <c r="H178" s="15" t="s">
        <v>72</v>
      </c>
      <c r="I178" s="15" t="s">
        <v>73</v>
      </c>
      <c r="J178" s="18" t="s">
        <v>73</v>
      </c>
      <c r="K178" s="18" t="s">
        <v>74</v>
      </c>
      <c r="L178" s="18" t="s">
        <v>71</v>
      </c>
      <c r="M178" s="18" t="s">
        <v>78</v>
      </c>
      <c r="N178" s="18" t="s">
        <v>78</v>
      </c>
      <c r="O178" s="18" t="s">
        <v>82</v>
      </c>
      <c r="P178" s="18" t="s">
        <v>71</v>
      </c>
      <c r="Q178" s="18" t="s">
        <v>78</v>
      </c>
      <c r="R178" s="19">
        <v>1.25</v>
      </c>
      <c r="S178" s="19">
        <v>11.9</v>
      </c>
      <c r="T178" s="19">
        <v>14.8</v>
      </c>
      <c r="U178" s="19">
        <v>19</v>
      </c>
      <c r="V178" s="19">
        <v>176.12</v>
      </c>
      <c r="W178" s="19">
        <v>1024</v>
      </c>
      <c r="X178" s="19">
        <v>1280</v>
      </c>
      <c r="Y178" s="18" t="s">
        <v>111</v>
      </c>
      <c r="Z178" s="69">
        <v>7442</v>
      </c>
      <c r="AA178" s="19">
        <v>1.3109999999999999</v>
      </c>
      <c r="AB178" s="21">
        <v>250</v>
      </c>
      <c r="AC178" s="19">
        <v>0.1</v>
      </c>
      <c r="AD178" s="19">
        <v>379</v>
      </c>
      <c r="AE178" s="19">
        <v>250</v>
      </c>
      <c r="AF178" s="19">
        <v>189</v>
      </c>
      <c r="AG178" s="8">
        <f>AF178/AD178</f>
        <v>0.49868073878627966</v>
      </c>
      <c r="AH178" s="19">
        <v>200</v>
      </c>
      <c r="AI178" s="85">
        <f>(AF178*V178)/1000000</f>
        <v>3.3286679999999999E-2</v>
      </c>
      <c r="AJ178" s="18" t="s">
        <v>78</v>
      </c>
      <c r="AK178" s="18" t="s">
        <v>497</v>
      </c>
      <c r="AL178" s="18" t="s">
        <v>79</v>
      </c>
      <c r="AM178" s="18" t="s">
        <v>71</v>
      </c>
      <c r="AN178" s="18" t="s">
        <v>81</v>
      </c>
      <c r="AO178" s="18" t="s">
        <v>71</v>
      </c>
      <c r="AP178" s="18" t="s">
        <v>81</v>
      </c>
      <c r="AQ178" s="18" t="s">
        <v>71</v>
      </c>
      <c r="AR178" s="19">
        <v>0</v>
      </c>
      <c r="AS178" s="18"/>
      <c r="AT178" s="72">
        <v>60</v>
      </c>
      <c r="AU178" s="19">
        <v>170</v>
      </c>
      <c r="AV178" s="19">
        <v>160</v>
      </c>
      <c r="AW178" s="18" t="s">
        <v>77</v>
      </c>
      <c r="AX178" s="18" t="s">
        <v>98</v>
      </c>
      <c r="AY178" s="18" t="s">
        <v>71</v>
      </c>
      <c r="AZ178" s="18" t="s">
        <v>71</v>
      </c>
      <c r="BA178" s="19">
        <v>0</v>
      </c>
      <c r="BB178" s="20" t="s">
        <v>81</v>
      </c>
      <c r="BC178" s="18" t="s">
        <v>81</v>
      </c>
      <c r="BD178" s="18" t="s">
        <v>71</v>
      </c>
      <c r="BE178" s="18" t="s">
        <v>84</v>
      </c>
      <c r="BF178" s="18" t="s">
        <v>71</v>
      </c>
      <c r="BG178" s="18"/>
      <c r="BH178" s="21">
        <v>0</v>
      </c>
      <c r="BI178" s="19">
        <v>0.25</v>
      </c>
      <c r="BJ178" s="18"/>
      <c r="BK178" s="19">
        <v>0.2</v>
      </c>
      <c r="BL178" s="18"/>
      <c r="BM178" s="18"/>
      <c r="BN178" s="19">
        <v>14.34</v>
      </c>
      <c r="BO178" s="21">
        <v>0.5</v>
      </c>
      <c r="BP178" s="20"/>
      <c r="BQ178" s="21">
        <v>0.25</v>
      </c>
      <c r="BR178" s="20"/>
      <c r="BS178" s="21">
        <v>0.21</v>
      </c>
      <c r="BT178" s="20"/>
      <c r="BU178" s="20"/>
      <c r="BV178" s="21">
        <v>14.4</v>
      </c>
      <c r="BW178" s="9">
        <f>IF(BA178=1,BN178-(Monitors!$B$17*Data!BZ178),Data!BN178)</f>
        <v>14.34</v>
      </c>
      <c r="BX178" s="32">
        <f>IF($AR178=1,$BW178-(Monitors!$C$17*BZ178),Data!$BW178)</f>
        <v>14.34</v>
      </c>
      <c r="BY178" s="32">
        <f>BX178-(AA178*Monitors!$C$13)</f>
        <v>11.718</v>
      </c>
      <c r="BZ178" s="86">
        <f>(Monitors!$C$13*Data!AA178)+(Monitors!$C$6*TANH(Monitors!$C$7*(Data!V178+Monitors!$C$8)+Monitors!$C$9)+Monitors!$C$10)</f>
        <v>12.953011449194339</v>
      </c>
      <c r="CA178" s="9">
        <f>BN178-(Signage!$C$13*AI178)</f>
        <v>11.843499</v>
      </c>
      <c r="CB178" s="86">
        <f>(Signage!$C$13*Data!AI178)+(Signage!$C$6*TANH(Signage!$C$7*(Data!V178+Signage!$C$8)+Signage!$C$9)+Signage!$C$10)</f>
        <v>14.726313272953812</v>
      </c>
    </row>
    <row r="179" spans="1:80" s="4" customFormat="1" ht="12" customHeight="1">
      <c r="A179" s="83">
        <v>178</v>
      </c>
      <c r="B179" s="15" t="s">
        <v>2070</v>
      </c>
      <c r="C179" s="83" t="s">
        <v>1109</v>
      </c>
      <c r="D179" s="16">
        <v>41289</v>
      </c>
      <c r="E179" s="18" t="s">
        <v>77</v>
      </c>
      <c r="F179" s="15" t="s">
        <v>70</v>
      </c>
      <c r="G179" s="17">
        <v>6</v>
      </c>
      <c r="H179" s="15" t="s">
        <v>72</v>
      </c>
      <c r="I179" s="15" t="s">
        <v>73</v>
      </c>
      <c r="J179" s="18" t="s">
        <v>73</v>
      </c>
      <c r="K179" s="18" t="s">
        <v>74</v>
      </c>
      <c r="L179" s="18" t="s">
        <v>71</v>
      </c>
      <c r="M179" s="18" t="s">
        <v>78</v>
      </c>
      <c r="N179" s="18" t="s">
        <v>78</v>
      </c>
      <c r="O179" s="18" t="s">
        <v>82</v>
      </c>
      <c r="P179" s="18" t="s">
        <v>71</v>
      </c>
      <c r="Q179" s="18" t="s">
        <v>78</v>
      </c>
      <c r="R179" s="19">
        <v>1.25</v>
      </c>
      <c r="S179" s="19">
        <v>11.9</v>
      </c>
      <c r="T179" s="19">
        <v>14.8</v>
      </c>
      <c r="U179" s="19">
        <v>19</v>
      </c>
      <c r="V179" s="19">
        <v>175.57</v>
      </c>
      <c r="W179" s="19">
        <v>1024</v>
      </c>
      <c r="X179" s="19">
        <v>1280</v>
      </c>
      <c r="Y179" s="18" t="s">
        <v>111</v>
      </c>
      <c r="Z179" s="69">
        <v>7467</v>
      </c>
      <c r="AA179" s="19">
        <v>1.3109999999999999</v>
      </c>
      <c r="AB179" s="21">
        <v>300</v>
      </c>
      <c r="AC179" s="19">
        <v>9.8000000000000007</v>
      </c>
      <c r="AD179" s="19">
        <v>301</v>
      </c>
      <c r="AE179" s="19">
        <v>300</v>
      </c>
      <c r="AF179" s="19">
        <v>258</v>
      </c>
      <c r="AG179" s="8">
        <f>AF179/AD179</f>
        <v>0.8571428571428571</v>
      </c>
      <c r="AH179" s="19">
        <v>200</v>
      </c>
      <c r="AI179" s="85">
        <f>(AF179*V179)/1000000</f>
        <v>4.529706E-2</v>
      </c>
      <c r="AJ179" s="18" t="s">
        <v>78</v>
      </c>
      <c r="AK179" s="18" t="s">
        <v>122</v>
      </c>
      <c r="AL179" s="18" t="s">
        <v>127</v>
      </c>
      <c r="AM179" s="18" t="s">
        <v>365</v>
      </c>
      <c r="AN179" s="18" t="s">
        <v>81</v>
      </c>
      <c r="AO179" s="18" t="s">
        <v>71</v>
      </c>
      <c r="AP179" s="18" t="s">
        <v>94</v>
      </c>
      <c r="AQ179" s="18" t="s">
        <v>71</v>
      </c>
      <c r="AR179" s="19">
        <v>0</v>
      </c>
      <c r="AS179" s="18"/>
      <c r="AT179" s="72">
        <v>60</v>
      </c>
      <c r="AU179" s="19">
        <v>170</v>
      </c>
      <c r="AV179" s="19">
        <v>160</v>
      </c>
      <c r="AW179" s="18" t="s">
        <v>77</v>
      </c>
      <c r="AX179" s="18" t="s">
        <v>98</v>
      </c>
      <c r="AY179" s="18"/>
      <c r="AZ179" s="18"/>
      <c r="BA179" s="19">
        <v>0</v>
      </c>
      <c r="BB179" s="20" t="s">
        <v>81</v>
      </c>
      <c r="BC179" s="18" t="s">
        <v>81</v>
      </c>
      <c r="BD179" s="18" t="s">
        <v>71</v>
      </c>
      <c r="BE179" s="18" t="s">
        <v>84</v>
      </c>
      <c r="BF179" s="18" t="s">
        <v>71</v>
      </c>
      <c r="BG179" s="18"/>
      <c r="BH179" s="21">
        <v>0</v>
      </c>
      <c r="BI179" s="19">
        <v>0.36</v>
      </c>
      <c r="BJ179" s="18"/>
      <c r="BK179" s="19">
        <v>0.2</v>
      </c>
      <c r="BL179" s="18"/>
      <c r="BM179" s="18"/>
      <c r="BN179" s="19">
        <v>14.81</v>
      </c>
      <c r="BO179" s="21">
        <v>0.5</v>
      </c>
      <c r="BP179" s="20"/>
      <c r="BQ179" s="21">
        <v>0.41</v>
      </c>
      <c r="BR179" s="20"/>
      <c r="BS179" s="21">
        <v>0.23</v>
      </c>
      <c r="BT179" s="20"/>
      <c r="BU179" s="20"/>
      <c r="BV179" s="21">
        <v>15.02</v>
      </c>
      <c r="BW179" s="9">
        <f>IF(BA179=1,BN179-(Monitors!$B$17*Data!BZ179),Data!BN179)</f>
        <v>14.81</v>
      </c>
      <c r="BX179" s="32">
        <f>IF($AR179=1,$BW179-(Monitors!$C$17*BZ179),Data!$BW179)</f>
        <v>14.81</v>
      </c>
      <c r="BY179" s="32">
        <f>BX179-(AA179*Monitors!$C$13)</f>
        <v>12.188000000000001</v>
      </c>
      <c r="BZ179" s="86">
        <f>(Monitors!$C$13*Data!AA179)+(Monitors!$C$6*TANH(Monitors!$C$7*(Data!V179+Monitors!$C$8)+Monitors!$C$9)+Monitors!$C$10)</f>
        <v>12.928305020779217</v>
      </c>
      <c r="CA179" s="9">
        <f>BN179-(Signage!$C$13*AI179)</f>
        <v>11.412720500000001</v>
      </c>
      <c r="CB179" s="86">
        <f>(Signage!$C$13*Data!AI179)+(Signage!$C$6*TANH(Signage!$C$7*(Data!V179+Signage!$C$8)+Signage!$C$9)+Signage!$C$10)</f>
        <v>15.582250218494472</v>
      </c>
    </row>
    <row r="180" spans="1:80" s="4" customFormat="1" ht="12" customHeight="1">
      <c r="A180" s="82">
        <v>179</v>
      </c>
      <c r="B180" s="15" t="s">
        <v>2088</v>
      </c>
      <c r="C180" s="82" t="s">
        <v>1110</v>
      </c>
      <c r="D180" s="16">
        <v>41426</v>
      </c>
      <c r="E180" s="18" t="s">
        <v>77</v>
      </c>
      <c r="F180" s="15" t="s">
        <v>70</v>
      </c>
      <c r="G180" s="17">
        <v>6</v>
      </c>
      <c r="H180" s="15" t="s">
        <v>72</v>
      </c>
      <c r="I180" s="15" t="s">
        <v>90</v>
      </c>
      <c r="J180" s="18"/>
      <c r="K180" s="18" t="s">
        <v>74</v>
      </c>
      <c r="L180" s="18"/>
      <c r="M180" s="18" t="s">
        <v>78</v>
      </c>
      <c r="N180" s="18" t="s">
        <v>78</v>
      </c>
      <c r="O180" s="18" t="s">
        <v>82</v>
      </c>
      <c r="P180" s="18"/>
      <c r="Q180" s="18" t="s">
        <v>78</v>
      </c>
      <c r="R180" s="19">
        <v>1.25</v>
      </c>
      <c r="S180" s="19">
        <v>11.9</v>
      </c>
      <c r="T180" s="19">
        <v>14.8</v>
      </c>
      <c r="U180" s="19">
        <v>19</v>
      </c>
      <c r="V180" s="19">
        <v>175.6</v>
      </c>
      <c r="W180" s="19">
        <v>1024</v>
      </c>
      <c r="X180" s="19">
        <v>1280</v>
      </c>
      <c r="Y180" s="18" t="s">
        <v>111</v>
      </c>
      <c r="Z180" s="69">
        <v>7464</v>
      </c>
      <c r="AA180" s="19">
        <v>1.3109999999999999</v>
      </c>
      <c r="AB180" s="21">
        <v>250</v>
      </c>
      <c r="AC180" s="19">
        <v>8</v>
      </c>
      <c r="AD180" s="19">
        <v>342.9</v>
      </c>
      <c r="AE180" s="19">
        <v>250</v>
      </c>
      <c r="AF180" s="19">
        <v>342.4</v>
      </c>
      <c r="AG180" s="8">
        <f>AF180/AD180</f>
        <v>0.99854184893554976</v>
      </c>
      <c r="AH180" s="19">
        <v>200</v>
      </c>
      <c r="AI180" s="85">
        <f>(AF180*V180)/1000000</f>
        <v>6.0125439999999995E-2</v>
      </c>
      <c r="AJ180" s="18" t="s">
        <v>78</v>
      </c>
      <c r="AK180" s="18" t="s">
        <v>343</v>
      </c>
      <c r="AL180" s="18" t="s">
        <v>127</v>
      </c>
      <c r="AM180" s="18"/>
      <c r="AN180" s="18" t="s">
        <v>81</v>
      </c>
      <c r="AO180" s="18"/>
      <c r="AP180" s="18" t="s">
        <v>81</v>
      </c>
      <c r="AQ180" s="18"/>
      <c r="AR180" s="19">
        <v>0</v>
      </c>
      <c r="AS180" s="18"/>
      <c r="AT180" s="72">
        <v>60</v>
      </c>
      <c r="AU180" s="19">
        <v>170</v>
      </c>
      <c r="AV180" s="19">
        <v>160</v>
      </c>
      <c r="AW180" s="18" t="s">
        <v>78</v>
      </c>
      <c r="AX180" s="18" t="s">
        <v>109</v>
      </c>
      <c r="AY180" s="18"/>
      <c r="AZ180" s="18"/>
      <c r="BA180" s="19">
        <v>0</v>
      </c>
      <c r="BB180" s="20" t="s">
        <v>81</v>
      </c>
      <c r="BC180" s="18" t="s">
        <v>81</v>
      </c>
      <c r="BD180" s="18"/>
      <c r="BE180" s="18" t="s">
        <v>84</v>
      </c>
      <c r="BF180" s="18"/>
      <c r="BG180" s="19">
        <v>5</v>
      </c>
      <c r="BH180" s="21">
        <v>0</v>
      </c>
      <c r="BI180" s="19">
        <v>0.11</v>
      </c>
      <c r="BJ180" s="18"/>
      <c r="BK180" s="19">
        <v>7.0000000000000007E-2</v>
      </c>
      <c r="BL180" s="18"/>
      <c r="BM180" s="18"/>
      <c r="BN180" s="19">
        <v>14.48</v>
      </c>
      <c r="BO180" s="21">
        <v>0.49</v>
      </c>
      <c r="BP180" s="20"/>
      <c r="BQ180" s="21">
        <v>0.14000000000000001</v>
      </c>
      <c r="BR180" s="20"/>
      <c r="BS180" s="21">
        <v>0.11</v>
      </c>
      <c r="BT180" s="20"/>
      <c r="BU180" s="20"/>
      <c r="BV180" s="21">
        <v>14.65</v>
      </c>
      <c r="BW180" s="9">
        <f>IF(BA180=1,BN180-(Monitors!$B$17*Data!BZ180),Data!BN180)</f>
        <v>14.48</v>
      </c>
      <c r="BX180" s="32">
        <f>IF($AR180=1,$BW180-(Monitors!$C$17*BZ180),Data!$BW180)</f>
        <v>14.48</v>
      </c>
      <c r="BY180" s="32">
        <f>BX180-(AA180*Monitors!$C$13)</f>
        <v>11.858000000000001</v>
      </c>
      <c r="BZ180" s="86">
        <f>(Monitors!$C$13*Data!AA180)+(Monitors!$C$6*TANH(Monitors!$C$7*(Data!V180+Monitors!$C$8)+Monitors!$C$9)+Monitors!$C$10)</f>
        <v>12.929654286447596</v>
      </c>
      <c r="CA180" s="9">
        <f>BN180-(Signage!$C$13*AI180)</f>
        <v>9.9705919999999999</v>
      </c>
      <c r="CB180" s="86">
        <f>(Signage!$C$13*Data!AI180)+(Signage!$C$6*TANH(Signage!$C$7*(Data!V180+Signage!$C$8)+Signage!$C$9)+Signage!$C$10)</f>
        <v>16.696824717643292</v>
      </c>
    </row>
    <row r="181" spans="1:80" s="4" customFormat="1" ht="12" customHeight="1">
      <c r="A181" s="83">
        <v>180</v>
      </c>
      <c r="B181" s="15" t="s">
        <v>2052</v>
      </c>
      <c r="C181" s="83" t="s">
        <v>1111</v>
      </c>
      <c r="D181" s="16">
        <v>41228</v>
      </c>
      <c r="E181" s="18" t="s">
        <v>78</v>
      </c>
      <c r="F181" s="15"/>
      <c r="G181" s="17">
        <v>6</v>
      </c>
      <c r="H181" s="15" t="s">
        <v>72</v>
      </c>
      <c r="I181" s="15" t="s">
        <v>73</v>
      </c>
      <c r="J181" s="18" t="s">
        <v>73</v>
      </c>
      <c r="K181" s="18" t="s">
        <v>74</v>
      </c>
      <c r="L181" s="18"/>
      <c r="M181" s="18" t="s">
        <v>78</v>
      </c>
      <c r="N181" s="18" t="s">
        <v>78</v>
      </c>
      <c r="O181" s="18" t="s">
        <v>82</v>
      </c>
      <c r="P181" s="18"/>
      <c r="Q181" s="18" t="s">
        <v>77</v>
      </c>
      <c r="R181" s="19">
        <v>1.78</v>
      </c>
      <c r="S181" s="19">
        <v>9.8000000000000007</v>
      </c>
      <c r="T181" s="19">
        <v>17.399999999999999</v>
      </c>
      <c r="U181" s="19">
        <v>20</v>
      </c>
      <c r="V181" s="19">
        <v>171</v>
      </c>
      <c r="W181" s="19">
        <v>900</v>
      </c>
      <c r="X181" s="19">
        <v>1600</v>
      </c>
      <c r="Y181" s="18" t="s">
        <v>125</v>
      </c>
      <c r="Z181" s="69">
        <v>8421</v>
      </c>
      <c r="AA181" s="19">
        <v>1.4</v>
      </c>
      <c r="AB181" s="21">
        <v>300</v>
      </c>
      <c r="AC181" s="19">
        <v>37.6</v>
      </c>
      <c r="AD181" s="19">
        <v>200.2</v>
      </c>
      <c r="AE181" s="19">
        <v>300</v>
      </c>
      <c r="AF181" s="19">
        <v>196.1</v>
      </c>
      <c r="AG181" s="8">
        <f>AF181/AD181</f>
        <v>0.97952047952047949</v>
      </c>
      <c r="AH181" s="19">
        <v>200</v>
      </c>
      <c r="AI181" s="85">
        <f>(AF181*V181)/1000000</f>
        <v>3.3533099999999996E-2</v>
      </c>
      <c r="AJ181" s="18" t="s">
        <v>78</v>
      </c>
      <c r="AK181" s="18" t="s">
        <v>502</v>
      </c>
      <c r="AL181" s="18" t="s">
        <v>115</v>
      </c>
      <c r="AM181" s="18"/>
      <c r="AN181" s="18" t="s">
        <v>81</v>
      </c>
      <c r="AO181" s="18"/>
      <c r="AP181" s="18" t="s">
        <v>81</v>
      </c>
      <c r="AQ181" s="18"/>
      <c r="AR181" s="19">
        <v>0</v>
      </c>
      <c r="AS181" s="18"/>
      <c r="AT181" s="72">
        <v>60</v>
      </c>
      <c r="AU181" s="19">
        <v>170</v>
      </c>
      <c r="AV181" s="19">
        <v>160</v>
      </c>
      <c r="AW181" s="18" t="s">
        <v>78</v>
      </c>
      <c r="AX181" s="18" t="s">
        <v>109</v>
      </c>
      <c r="AY181" s="18"/>
      <c r="AZ181" s="18"/>
      <c r="BA181" s="19">
        <v>0</v>
      </c>
      <c r="BB181" s="20" t="s">
        <v>81</v>
      </c>
      <c r="BC181" s="18" t="s">
        <v>81</v>
      </c>
      <c r="BD181" s="18"/>
      <c r="BE181" s="18" t="s">
        <v>84</v>
      </c>
      <c r="BF181" s="18"/>
      <c r="BG181" s="19">
        <v>1</v>
      </c>
      <c r="BH181" s="21">
        <v>0</v>
      </c>
      <c r="BI181" s="19">
        <v>0.44</v>
      </c>
      <c r="BJ181" s="18"/>
      <c r="BK181" s="19">
        <v>0.24</v>
      </c>
      <c r="BL181" s="18"/>
      <c r="BM181" s="18"/>
      <c r="BN181" s="19">
        <v>14.84</v>
      </c>
      <c r="BO181" s="21">
        <v>0.5</v>
      </c>
      <c r="BP181" s="20"/>
      <c r="BQ181" s="21">
        <v>0.49</v>
      </c>
      <c r="BR181" s="20"/>
      <c r="BS181" s="21">
        <v>0.31</v>
      </c>
      <c r="BT181" s="20"/>
      <c r="BU181" s="20"/>
      <c r="BV181" s="21">
        <v>15.13</v>
      </c>
      <c r="BW181" s="9">
        <f>IF(BA181=1,BN181-(Monitors!$B$17*Data!BZ181),Data!BN181)</f>
        <v>14.84</v>
      </c>
      <c r="BX181" s="32">
        <f>IF($AR181=1,$BW181-(Monitors!$C$17*BZ181),Data!$BW181)</f>
        <v>14.84</v>
      </c>
      <c r="BY181" s="32">
        <f>BX181-(AA181*Monitors!$C$13)</f>
        <v>12.04</v>
      </c>
      <c r="BZ181" s="86">
        <f>(Monitors!$C$13*Data!AA181)+(Monitors!$C$6*TANH(Monitors!$C$7*(Data!V181+Monitors!$C$8)+Monitors!$C$9)+Monitors!$C$10)</f>
        <v>12.898553312113751</v>
      </c>
      <c r="CA181" s="9">
        <f>BN181-(Signage!$C$13*AI181)</f>
        <v>12.3250175</v>
      </c>
      <c r="CB181" s="86">
        <f>(Signage!$C$13*Data!AI181)+(Signage!$C$6*TANH(Signage!$C$7*(Data!V181+Signage!$C$8)+Signage!$C$9)+Signage!$C$10)</f>
        <v>14.327219285406775</v>
      </c>
    </row>
    <row r="182" spans="1:80" s="4" customFormat="1" ht="12" customHeight="1">
      <c r="A182" s="82">
        <v>181</v>
      </c>
      <c r="B182" s="15" t="s">
        <v>2052</v>
      </c>
      <c r="C182" s="82" t="s">
        <v>1112</v>
      </c>
      <c r="D182" s="16">
        <v>41228</v>
      </c>
      <c r="E182" s="18" t="s">
        <v>78</v>
      </c>
      <c r="F182" s="15"/>
      <c r="G182" s="17">
        <v>6</v>
      </c>
      <c r="H182" s="15" t="s">
        <v>72</v>
      </c>
      <c r="I182" s="15" t="s">
        <v>73</v>
      </c>
      <c r="J182" s="18" t="s">
        <v>73</v>
      </c>
      <c r="K182" s="18" t="s">
        <v>74</v>
      </c>
      <c r="L182" s="18"/>
      <c r="M182" s="18" t="s">
        <v>78</v>
      </c>
      <c r="N182" s="18" t="s">
        <v>78</v>
      </c>
      <c r="O182" s="18" t="s">
        <v>82</v>
      </c>
      <c r="P182" s="18"/>
      <c r="Q182" s="18" t="s">
        <v>77</v>
      </c>
      <c r="R182" s="19">
        <v>1.78</v>
      </c>
      <c r="S182" s="19">
        <v>9.6</v>
      </c>
      <c r="T182" s="19">
        <v>17</v>
      </c>
      <c r="U182" s="19">
        <v>19.5</v>
      </c>
      <c r="V182" s="19">
        <v>162.69999999999999</v>
      </c>
      <c r="W182" s="19">
        <v>900</v>
      </c>
      <c r="X182" s="19">
        <v>1600</v>
      </c>
      <c r="Y182" s="18" t="s">
        <v>125</v>
      </c>
      <c r="Z182" s="69">
        <v>8851</v>
      </c>
      <c r="AA182" s="19">
        <v>1.4</v>
      </c>
      <c r="AB182" s="21">
        <v>300</v>
      </c>
      <c r="AC182" s="19">
        <v>45.8</v>
      </c>
      <c r="AD182" s="19">
        <v>244.8</v>
      </c>
      <c r="AE182" s="19">
        <v>300</v>
      </c>
      <c r="AF182" s="19">
        <v>236.4</v>
      </c>
      <c r="AG182" s="8">
        <f>AF182/AD182</f>
        <v>0.96568627450980393</v>
      </c>
      <c r="AH182" s="19">
        <v>200</v>
      </c>
      <c r="AI182" s="85">
        <f>(AF182*V182)/1000000</f>
        <v>3.8462280000000001E-2</v>
      </c>
      <c r="AJ182" s="18" t="s">
        <v>78</v>
      </c>
      <c r="AK182" s="18" t="s">
        <v>224</v>
      </c>
      <c r="AL182" s="18" t="s">
        <v>115</v>
      </c>
      <c r="AM182" s="18"/>
      <c r="AN182" s="18" t="s">
        <v>81</v>
      </c>
      <c r="AO182" s="18"/>
      <c r="AP182" s="18" t="s">
        <v>81</v>
      </c>
      <c r="AQ182" s="18"/>
      <c r="AR182" s="19">
        <v>0</v>
      </c>
      <c r="AS182" s="18"/>
      <c r="AT182" s="72">
        <v>60</v>
      </c>
      <c r="AU182" s="19">
        <v>170</v>
      </c>
      <c r="AV182" s="19">
        <v>160</v>
      </c>
      <c r="AW182" s="18" t="s">
        <v>78</v>
      </c>
      <c r="AX182" s="18" t="s">
        <v>109</v>
      </c>
      <c r="AY182" s="18"/>
      <c r="AZ182" s="18"/>
      <c r="BA182" s="19">
        <v>0</v>
      </c>
      <c r="BB182" s="20" t="s">
        <v>81</v>
      </c>
      <c r="BC182" s="18" t="s">
        <v>81</v>
      </c>
      <c r="BD182" s="18"/>
      <c r="BE182" s="18" t="s">
        <v>84</v>
      </c>
      <c r="BF182" s="18"/>
      <c r="BG182" s="19">
        <v>1</v>
      </c>
      <c r="BH182" s="21">
        <v>0</v>
      </c>
      <c r="BI182" s="19">
        <v>0.42</v>
      </c>
      <c r="BJ182" s="18"/>
      <c r="BK182" s="19">
        <v>0.24</v>
      </c>
      <c r="BL182" s="18"/>
      <c r="BM182" s="18"/>
      <c r="BN182" s="19">
        <v>11.88</v>
      </c>
      <c r="BO182" s="21">
        <v>0.5</v>
      </c>
      <c r="BP182" s="20"/>
      <c r="BQ182" s="21">
        <v>0.49</v>
      </c>
      <c r="BR182" s="20"/>
      <c r="BS182" s="21">
        <v>0.31</v>
      </c>
      <c r="BT182" s="20"/>
      <c r="BU182" s="20"/>
      <c r="BV182" s="21">
        <v>12.24</v>
      </c>
      <c r="BW182" s="9">
        <f>IF(BA182=1,BN182-(Monitors!$B$17*Data!BZ182),Data!BN182)</f>
        <v>11.88</v>
      </c>
      <c r="BX182" s="32">
        <f>IF($AR182=1,$BW182-(Monitors!$C$17*BZ182),Data!$BW182)</f>
        <v>11.88</v>
      </c>
      <c r="BY182" s="32">
        <f>BX182-(AA182*Monitors!$C$13)</f>
        <v>9.0800000000000018</v>
      </c>
      <c r="BZ182" s="86">
        <f>(Monitors!$C$13*Data!AA182)+(Monitors!$C$6*TANH(Monitors!$C$7*(Data!V182+Monitors!$C$8)+Monitors!$C$9)+Monitors!$C$10)</f>
        <v>12.509992627687257</v>
      </c>
      <c r="CA182" s="9">
        <f>BN182-(Signage!$C$13*AI182)</f>
        <v>8.9953290000000017</v>
      </c>
      <c r="CB182" s="86">
        <f>(Signage!$C$13*Data!AI182)+(Signage!$C$6*TANH(Signage!$C$7*(Data!V182+Signage!$C$8)+Signage!$C$9)+Signage!$C$10)</f>
        <v>14.019344133105829</v>
      </c>
    </row>
    <row r="183" spans="1:80" s="4" customFormat="1" ht="12" customHeight="1">
      <c r="A183" s="83">
        <v>182</v>
      </c>
      <c r="B183" s="15" t="s">
        <v>2052</v>
      </c>
      <c r="C183" s="83" t="s">
        <v>1113</v>
      </c>
      <c r="D183" s="16">
        <v>41228</v>
      </c>
      <c r="E183" s="18" t="s">
        <v>78</v>
      </c>
      <c r="F183" s="15"/>
      <c r="G183" s="17">
        <v>6</v>
      </c>
      <c r="H183" s="15" t="s">
        <v>72</v>
      </c>
      <c r="I183" s="15" t="s">
        <v>73</v>
      </c>
      <c r="J183" s="18" t="s">
        <v>73</v>
      </c>
      <c r="K183" s="18" t="s">
        <v>74</v>
      </c>
      <c r="L183" s="18"/>
      <c r="M183" s="18" t="s">
        <v>78</v>
      </c>
      <c r="N183" s="18" t="s">
        <v>78</v>
      </c>
      <c r="O183" s="18" t="s">
        <v>82</v>
      </c>
      <c r="P183" s="18"/>
      <c r="Q183" s="18" t="s">
        <v>77</v>
      </c>
      <c r="R183" s="19">
        <v>1.78</v>
      </c>
      <c r="S183" s="19">
        <v>9.6</v>
      </c>
      <c r="T183" s="19">
        <v>17</v>
      </c>
      <c r="U183" s="19">
        <v>19.5</v>
      </c>
      <c r="V183" s="19">
        <v>162.69999999999999</v>
      </c>
      <c r="W183" s="19">
        <v>900</v>
      </c>
      <c r="X183" s="19">
        <v>1600</v>
      </c>
      <c r="Y183" s="18" t="s">
        <v>125</v>
      </c>
      <c r="Z183" s="69">
        <v>8851</v>
      </c>
      <c r="AA183" s="19">
        <v>1.4</v>
      </c>
      <c r="AB183" s="21">
        <v>300</v>
      </c>
      <c r="AC183" s="19">
        <v>45.8</v>
      </c>
      <c r="AD183" s="19">
        <v>244.8</v>
      </c>
      <c r="AE183" s="19">
        <v>300</v>
      </c>
      <c r="AF183" s="19">
        <v>236.4</v>
      </c>
      <c r="AG183" s="8">
        <f>AF183/AD183</f>
        <v>0.96568627450980393</v>
      </c>
      <c r="AH183" s="19">
        <v>200</v>
      </c>
      <c r="AI183" s="85">
        <f>(AF183*V183)/1000000</f>
        <v>3.8462280000000001E-2</v>
      </c>
      <c r="AJ183" s="18" t="s">
        <v>78</v>
      </c>
      <c r="AK183" s="18" t="s">
        <v>224</v>
      </c>
      <c r="AL183" s="18" t="s">
        <v>115</v>
      </c>
      <c r="AM183" s="18"/>
      <c r="AN183" s="18" t="s">
        <v>81</v>
      </c>
      <c r="AO183" s="18"/>
      <c r="AP183" s="18" t="s">
        <v>81</v>
      </c>
      <c r="AQ183" s="18"/>
      <c r="AR183" s="19">
        <v>0</v>
      </c>
      <c r="AS183" s="18"/>
      <c r="AT183" s="72">
        <v>60</v>
      </c>
      <c r="AU183" s="19">
        <v>170</v>
      </c>
      <c r="AV183" s="19">
        <v>160</v>
      </c>
      <c r="AW183" s="18" t="s">
        <v>78</v>
      </c>
      <c r="AX183" s="18" t="s">
        <v>109</v>
      </c>
      <c r="AY183" s="18"/>
      <c r="AZ183" s="18"/>
      <c r="BA183" s="19">
        <v>0</v>
      </c>
      <c r="BB183" s="20" t="s">
        <v>81</v>
      </c>
      <c r="BC183" s="18" t="s">
        <v>81</v>
      </c>
      <c r="BD183" s="18"/>
      <c r="BE183" s="18" t="s">
        <v>84</v>
      </c>
      <c r="BF183" s="18"/>
      <c r="BG183" s="19">
        <v>1</v>
      </c>
      <c r="BH183" s="21">
        <v>0</v>
      </c>
      <c r="BI183" s="19">
        <v>0.42</v>
      </c>
      <c r="BJ183" s="18"/>
      <c r="BK183" s="19">
        <v>0.24</v>
      </c>
      <c r="BL183" s="18"/>
      <c r="BM183" s="18"/>
      <c r="BN183" s="19">
        <v>11.88</v>
      </c>
      <c r="BO183" s="21">
        <v>0.5</v>
      </c>
      <c r="BP183" s="20"/>
      <c r="BQ183" s="21">
        <v>0.49</v>
      </c>
      <c r="BR183" s="20"/>
      <c r="BS183" s="21">
        <v>0.31</v>
      </c>
      <c r="BT183" s="20"/>
      <c r="BU183" s="20"/>
      <c r="BV183" s="21">
        <v>12.24</v>
      </c>
      <c r="BW183" s="9">
        <f>IF(BA183=1,BN183-(Monitors!$B$17*Data!BZ183),Data!BN183)</f>
        <v>11.88</v>
      </c>
      <c r="BX183" s="32">
        <f>IF($AR183=1,$BW183-(Monitors!$C$17*BZ183),Data!$BW183)</f>
        <v>11.88</v>
      </c>
      <c r="BY183" s="32">
        <f>BX183-(AA183*Monitors!$C$13)</f>
        <v>9.0800000000000018</v>
      </c>
      <c r="BZ183" s="86">
        <f>(Monitors!$C$13*Data!AA183)+(Monitors!$C$6*TANH(Monitors!$C$7*(Data!V183+Monitors!$C$8)+Monitors!$C$9)+Monitors!$C$10)</f>
        <v>12.509992627687257</v>
      </c>
      <c r="CA183" s="9">
        <f>BN183-(Signage!$C$13*AI183)</f>
        <v>8.9953290000000017</v>
      </c>
      <c r="CB183" s="86">
        <f>(Signage!$C$13*Data!AI183)+(Signage!$C$6*TANH(Signage!$C$7*(Data!V183+Signage!$C$8)+Signage!$C$9)+Signage!$C$10)</f>
        <v>14.019344133105829</v>
      </c>
    </row>
    <row r="184" spans="1:80" s="4" customFormat="1" ht="12" customHeight="1">
      <c r="A184" s="82">
        <v>183</v>
      </c>
      <c r="B184" s="15" t="s">
        <v>2052</v>
      </c>
      <c r="C184" s="82" t="s">
        <v>1114</v>
      </c>
      <c r="D184" s="16">
        <v>41228</v>
      </c>
      <c r="E184" s="18" t="s">
        <v>78</v>
      </c>
      <c r="F184" s="15"/>
      <c r="G184" s="17">
        <v>6</v>
      </c>
      <c r="H184" s="15" t="s">
        <v>72</v>
      </c>
      <c r="I184" s="15" t="s">
        <v>73</v>
      </c>
      <c r="J184" s="18" t="s">
        <v>73</v>
      </c>
      <c r="K184" s="18" t="s">
        <v>74</v>
      </c>
      <c r="L184" s="18"/>
      <c r="M184" s="18" t="s">
        <v>78</v>
      </c>
      <c r="N184" s="18" t="s">
        <v>78</v>
      </c>
      <c r="O184" s="18" t="s">
        <v>82</v>
      </c>
      <c r="P184" s="18"/>
      <c r="Q184" s="18" t="s">
        <v>77</v>
      </c>
      <c r="R184" s="19">
        <v>1.78</v>
      </c>
      <c r="S184" s="19">
        <v>9.6</v>
      </c>
      <c r="T184" s="19">
        <v>17</v>
      </c>
      <c r="U184" s="19">
        <v>19.5</v>
      </c>
      <c r="V184" s="19">
        <v>162.69999999999999</v>
      </c>
      <c r="W184" s="19">
        <v>900</v>
      </c>
      <c r="X184" s="19">
        <v>1600</v>
      </c>
      <c r="Y184" s="18" t="s">
        <v>125</v>
      </c>
      <c r="Z184" s="69">
        <v>8851</v>
      </c>
      <c r="AA184" s="19">
        <v>1.4</v>
      </c>
      <c r="AB184" s="21">
        <v>300</v>
      </c>
      <c r="AC184" s="19">
        <v>45.8</v>
      </c>
      <c r="AD184" s="19">
        <v>244.8</v>
      </c>
      <c r="AE184" s="19">
        <v>300</v>
      </c>
      <c r="AF184" s="19">
        <v>236.4</v>
      </c>
      <c r="AG184" s="8">
        <f>AF184/AD184</f>
        <v>0.96568627450980393</v>
      </c>
      <c r="AH184" s="19">
        <v>200</v>
      </c>
      <c r="AI184" s="85">
        <f>(AF184*V184)/1000000</f>
        <v>3.8462280000000001E-2</v>
      </c>
      <c r="AJ184" s="18" t="s">
        <v>78</v>
      </c>
      <c r="AK184" s="18" t="s">
        <v>224</v>
      </c>
      <c r="AL184" s="18" t="s">
        <v>115</v>
      </c>
      <c r="AM184" s="18"/>
      <c r="AN184" s="18" t="s">
        <v>81</v>
      </c>
      <c r="AO184" s="18"/>
      <c r="AP184" s="18" t="s">
        <v>81</v>
      </c>
      <c r="AQ184" s="18"/>
      <c r="AR184" s="19">
        <v>0</v>
      </c>
      <c r="AS184" s="18"/>
      <c r="AT184" s="72">
        <v>60</v>
      </c>
      <c r="AU184" s="19">
        <v>170</v>
      </c>
      <c r="AV184" s="19">
        <v>160</v>
      </c>
      <c r="AW184" s="18" t="s">
        <v>78</v>
      </c>
      <c r="AX184" s="18" t="s">
        <v>109</v>
      </c>
      <c r="AY184" s="18"/>
      <c r="AZ184" s="18"/>
      <c r="BA184" s="19">
        <v>0</v>
      </c>
      <c r="BB184" s="20" t="s">
        <v>81</v>
      </c>
      <c r="BC184" s="18" t="s">
        <v>81</v>
      </c>
      <c r="BD184" s="18"/>
      <c r="BE184" s="18" t="s">
        <v>84</v>
      </c>
      <c r="BF184" s="18"/>
      <c r="BG184" s="19">
        <v>1</v>
      </c>
      <c r="BH184" s="21">
        <v>0</v>
      </c>
      <c r="BI184" s="19">
        <v>0.42</v>
      </c>
      <c r="BJ184" s="18"/>
      <c r="BK184" s="19">
        <v>0.24</v>
      </c>
      <c r="BL184" s="18"/>
      <c r="BM184" s="18"/>
      <c r="BN184" s="19">
        <v>11.88</v>
      </c>
      <c r="BO184" s="21">
        <v>0.5</v>
      </c>
      <c r="BP184" s="20"/>
      <c r="BQ184" s="21">
        <v>0.49</v>
      </c>
      <c r="BR184" s="20"/>
      <c r="BS184" s="21">
        <v>0.31</v>
      </c>
      <c r="BT184" s="20"/>
      <c r="BU184" s="20"/>
      <c r="BV184" s="21">
        <v>12.24</v>
      </c>
      <c r="BW184" s="9">
        <f>IF(BA184=1,BN184-(Monitors!$B$17*Data!BZ184),Data!BN184)</f>
        <v>11.88</v>
      </c>
      <c r="BX184" s="32">
        <f>IF($AR184=1,$BW184-(Monitors!$C$17*BZ184),Data!$BW184)</f>
        <v>11.88</v>
      </c>
      <c r="BY184" s="32">
        <f>BX184-(AA184*Monitors!$C$13)</f>
        <v>9.0800000000000018</v>
      </c>
      <c r="BZ184" s="86">
        <f>(Monitors!$C$13*Data!AA184)+(Monitors!$C$6*TANH(Monitors!$C$7*(Data!V184+Monitors!$C$8)+Monitors!$C$9)+Monitors!$C$10)</f>
        <v>12.509992627687257</v>
      </c>
      <c r="CA184" s="9">
        <f>BN184-(Signage!$C$13*AI184)</f>
        <v>8.9953290000000017</v>
      </c>
      <c r="CB184" s="86">
        <f>(Signage!$C$13*Data!AI184)+(Signage!$C$6*TANH(Signage!$C$7*(Data!V184+Signage!$C$8)+Signage!$C$9)+Signage!$C$10)</f>
        <v>14.019344133105829</v>
      </c>
    </row>
    <row r="185" spans="1:80" s="4" customFormat="1" ht="12" customHeight="1">
      <c r="A185" s="83">
        <v>184</v>
      </c>
      <c r="B185" s="15" t="s">
        <v>2094</v>
      </c>
      <c r="C185" s="83" t="s">
        <v>1115</v>
      </c>
      <c r="D185" s="16">
        <v>41355</v>
      </c>
      <c r="E185" s="18" t="s">
        <v>77</v>
      </c>
      <c r="F185" s="15" t="s">
        <v>100</v>
      </c>
      <c r="G185" s="17">
        <v>6</v>
      </c>
      <c r="H185" s="15" t="s">
        <v>72</v>
      </c>
      <c r="I185" s="15" t="s">
        <v>90</v>
      </c>
      <c r="J185" s="18" t="s">
        <v>71</v>
      </c>
      <c r="K185" s="18" t="s">
        <v>74</v>
      </c>
      <c r="L185" s="18" t="s">
        <v>71</v>
      </c>
      <c r="M185" s="18" t="s">
        <v>78</v>
      </c>
      <c r="N185" s="18" t="s">
        <v>78</v>
      </c>
      <c r="O185" s="18" t="s">
        <v>82</v>
      </c>
      <c r="P185" s="18" t="s">
        <v>71</v>
      </c>
      <c r="Q185" s="18" t="s">
        <v>78</v>
      </c>
      <c r="R185" s="19">
        <v>1.78</v>
      </c>
      <c r="S185" s="19">
        <v>9.8000000000000007</v>
      </c>
      <c r="T185" s="19">
        <v>17.399999999999999</v>
      </c>
      <c r="U185" s="19">
        <v>20</v>
      </c>
      <c r="V185" s="19">
        <v>170.95</v>
      </c>
      <c r="W185" s="19">
        <v>900</v>
      </c>
      <c r="X185" s="19">
        <v>1600</v>
      </c>
      <c r="Y185" s="18" t="s">
        <v>125</v>
      </c>
      <c r="Z185" s="69">
        <v>8423</v>
      </c>
      <c r="AA185" s="19">
        <v>1.44</v>
      </c>
      <c r="AB185" s="21">
        <v>250</v>
      </c>
      <c r="AC185" s="19">
        <v>0</v>
      </c>
      <c r="AD185" s="19">
        <v>134</v>
      </c>
      <c r="AE185" s="19">
        <v>250</v>
      </c>
      <c r="AF185" s="19">
        <v>59</v>
      </c>
      <c r="AG185" s="8">
        <f>AF185/AD185</f>
        <v>0.44029850746268656</v>
      </c>
      <c r="AH185" s="19">
        <v>134</v>
      </c>
      <c r="AI185" s="85">
        <f>(AF185*V185)/1000000</f>
        <v>1.0086049999999999E-2</v>
      </c>
      <c r="AJ185" s="18" t="s">
        <v>78</v>
      </c>
      <c r="AK185" s="18" t="s">
        <v>527</v>
      </c>
      <c r="AL185" s="18" t="s">
        <v>115</v>
      </c>
      <c r="AM185" s="18" t="s">
        <v>71</v>
      </c>
      <c r="AN185" s="18" t="s">
        <v>81</v>
      </c>
      <c r="AO185" s="18" t="s">
        <v>71</v>
      </c>
      <c r="AP185" s="18" t="s">
        <v>81</v>
      </c>
      <c r="AQ185" s="18" t="s">
        <v>71</v>
      </c>
      <c r="AR185" s="19">
        <v>0</v>
      </c>
      <c r="AS185" s="18" t="s">
        <v>117</v>
      </c>
      <c r="AT185" s="72">
        <v>60</v>
      </c>
      <c r="AU185" s="19">
        <v>170</v>
      </c>
      <c r="AV185" s="19">
        <v>160</v>
      </c>
      <c r="AW185" s="18" t="s">
        <v>77</v>
      </c>
      <c r="AX185" s="18" t="s">
        <v>98</v>
      </c>
      <c r="AY185" s="18" t="s">
        <v>813</v>
      </c>
      <c r="AZ185" s="18" t="s">
        <v>813</v>
      </c>
      <c r="BA185" s="19">
        <v>0</v>
      </c>
      <c r="BB185" s="20" t="s">
        <v>81</v>
      </c>
      <c r="BC185" s="18" t="s">
        <v>81</v>
      </c>
      <c r="BD185" s="18" t="s">
        <v>71</v>
      </c>
      <c r="BE185" s="18" t="s">
        <v>245</v>
      </c>
      <c r="BF185" s="18" t="s">
        <v>77</v>
      </c>
      <c r="BG185" s="19">
        <v>1</v>
      </c>
      <c r="BH185" s="21">
        <v>1</v>
      </c>
      <c r="BI185" s="19">
        <v>0.18</v>
      </c>
      <c r="BJ185" s="19">
        <v>0</v>
      </c>
      <c r="BK185" s="19">
        <v>0.14000000000000001</v>
      </c>
      <c r="BL185" s="19">
        <v>0</v>
      </c>
      <c r="BM185" s="19">
        <v>0</v>
      </c>
      <c r="BN185" s="19">
        <v>15.01</v>
      </c>
      <c r="BO185" s="21">
        <v>0.99</v>
      </c>
      <c r="BP185" s="21">
        <v>0</v>
      </c>
      <c r="BQ185" s="21">
        <v>0</v>
      </c>
      <c r="BR185" s="21">
        <v>0</v>
      </c>
      <c r="BS185" s="21">
        <v>0</v>
      </c>
      <c r="BT185" s="21">
        <v>0</v>
      </c>
      <c r="BU185" s="21">
        <v>0</v>
      </c>
      <c r="BV185" s="21">
        <v>0</v>
      </c>
      <c r="BW185" s="9">
        <f>IF(BA185=1,BN185-(Monitors!$B$17*Data!BZ185),Data!BN185)</f>
        <v>15.01</v>
      </c>
      <c r="BX185" s="32">
        <f>IF($AR185=1,$BW185-(Monitors!$C$17*BZ185),Data!$BW185)</f>
        <v>15.01</v>
      </c>
      <c r="BY185" s="32">
        <f>BX185-(AA185*Monitors!$C$13)</f>
        <v>12.129999999999999</v>
      </c>
      <c r="BZ185" s="86">
        <f>(Monitors!$C$13*Data!AA185)+(Monitors!$C$6*TANH(Monitors!$C$7*(Data!V185+Monitors!$C$8)+Monitors!$C$9)+Monitors!$C$10)</f>
        <v>12.976255992104591</v>
      </c>
      <c r="CA185" s="9">
        <f>BN185-(Signage!$C$13*AI185)</f>
        <v>14.253546249999999</v>
      </c>
      <c r="CB185" s="86">
        <f>(Signage!$C$13*Data!AI185)+(Signage!$C$6*TANH(Signage!$C$7*(Data!V185+Signage!$C$8)+Signage!$C$9)+Signage!$C$10)</f>
        <v>12.564611119791831</v>
      </c>
    </row>
    <row r="186" spans="1:80" s="4" customFormat="1" ht="12" customHeight="1">
      <c r="A186" s="82">
        <v>185</v>
      </c>
      <c r="B186" s="15" t="s">
        <v>2074</v>
      </c>
      <c r="C186" s="82" t="s">
        <v>1116</v>
      </c>
      <c r="D186" s="16">
        <v>41832</v>
      </c>
      <c r="E186" s="18" t="s">
        <v>78</v>
      </c>
      <c r="F186" s="15" t="s">
        <v>133</v>
      </c>
      <c r="G186" s="17">
        <v>6</v>
      </c>
      <c r="H186" s="15" t="s">
        <v>72</v>
      </c>
      <c r="I186" s="15" t="s">
        <v>90</v>
      </c>
      <c r="J186" s="18"/>
      <c r="K186" s="18" t="s">
        <v>74</v>
      </c>
      <c r="L186" s="18"/>
      <c r="M186" s="18" t="s">
        <v>78</v>
      </c>
      <c r="N186" s="18" t="s">
        <v>78</v>
      </c>
      <c r="O186" s="18" t="s">
        <v>82</v>
      </c>
      <c r="P186" s="18"/>
      <c r="Q186" s="18" t="s">
        <v>78</v>
      </c>
      <c r="R186" s="19">
        <v>1.81</v>
      </c>
      <c r="S186" s="19">
        <v>9.4</v>
      </c>
      <c r="T186" s="19">
        <v>17</v>
      </c>
      <c r="U186" s="19">
        <v>19.399999999999999</v>
      </c>
      <c r="V186" s="19">
        <v>160.1</v>
      </c>
      <c r="W186" s="19">
        <v>900</v>
      </c>
      <c r="X186" s="19">
        <v>1600</v>
      </c>
      <c r="Y186" s="18" t="s">
        <v>125</v>
      </c>
      <c r="Z186" s="69">
        <v>8996</v>
      </c>
      <c r="AA186" s="19">
        <v>1.44</v>
      </c>
      <c r="AB186" s="21">
        <v>183</v>
      </c>
      <c r="AC186" s="19">
        <v>0.1</v>
      </c>
      <c r="AD186" s="19">
        <v>183</v>
      </c>
      <c r="AE186" s="19">
        <v>183</v>
      </c>
      <c r="AF186" s="19">
        <v>78</v>
      </c>
      <c r="AG186" s="8">
        <f>AF186/AD186</f>
        <v>0.42622950819672129</v>
      </c>
      <c r="AH186" s="19">
        <v>183</v>
      </c>
      <c r="AI186" s="85">
        <f>(AF186*V186)/1000000</f>
        <v>1.2487799999999999E-2</v>
      </c>
      <c r="AJ186" s="18" t="s">
        <v>78</v>
      </c>
      <c r="AK186" s="18" t="s">
        <v>236</v>
      </c>
      <c r="AL186" s="18" t="s">
        <v>115</v>
      </c>
      <c r="AM186" s="18"/>
      <c r="AN186" s="18" t="s">
        <v>81</v>
      </c>
      <c r="AO186" s="18"/>
      <c r="AP186" s="18" t="s">
        <v>94</v>
      </c>
      <c r="AQ186" s="18"/>
      <c r="AR186" s="19">
        <v>0</v>
      </c>
      <c r="AS186" s="18"/>
      <c r="AT186" s="72">
        <v>60</v>
      </c>
      <c r="AU186" s="19">
        <v>178</v>
      </c>
      <c r="AV186" s="19">
        <v>170</v>
      </c>
      <c r="AW186" s="18" t="s">
        <v>78</v>
      </c>
      <c r="AX186" s="18" t="s">
        <v>802</v>
      </c>
      <c r="AY186" s="18"/>
      <c r="AZ186" s="18"/>
      <c r="BA186" s="19">
        <v>0</v>
      </c>
      <c r="BB186" s="20" t="s">
        <v>81</v>
      </c>
      <c r="BC186" s="18" t="s">
        <v>81</v>
      </c>
      <c r="BD186" s="18"/>
      <c r="BE186" s="18" t="s">
        <v>84</v>
      </c>
      <c r="BF186" s="18"/>
      <c r="BG186" s="18"/>
      <c r="BH186" s="21">
        <v>0</v>
      </c>
      <c r="BI186" s="19">
        <v>0.28000000000000003</v>
      </c>
      <c r="BJ186" s="18"/>
      <c r="BK186" s="19">
        <v>0.24</v>
      </c>
      <c r="BL186" s="18"/>
      <c r="BM186" s="18"/>
      <c r="BN186" s="19">
        <v>14.42</v>
      </c>
      <c r="BO186" s="21">
        <v>0.43</v>
      </c>
      <c r="BP186" s="20"/>
      <c r="BQ186" s="21">
        <v>0.37</v>
      </c>
      <c r="BR186" s="20"/>
      <c r="BS186" s="21">
        <v>0.34</v>
      </c>
      <c r="BT186" s="20"/>
      <c r="BU186" s="20"/>
      <c r="BV186" s="21">
        <v>14.51</v>
      </c>
      <c r="BW186" s="9">
        <f>IF(BA186=1,BN186-(Monitors!$B$17*Data!BZ186),Data!BN186)</f>
        <v>14.42</v>
      </c>
      <c r="BX186" s="32">
        <f>IF($AR186=1,$BW186-(Monitors!$C$17*BZ186),Data!$BW186)</f>
        <v>14.42</v>
      </c>
      <c r="BY186" s="32">
        <f>BX186-(AA186*Monitors!$C$13)</f>
        <v>11.54</v>
      </c>
      <c r="BZ186" s="86">
        <f>(Monitors!$C$13*Data!AA186)+(Monitors!$C$6*TANH(Monitors!$C$7*(Data!V186+Monitors!$C$8)+Monitors!$C$9)+Monitors!$C$10)</f>
        <v>12.465297217784371</v>
      </c>
      <c r="CA186" s="9">
        <f>BN186-(Signage!$C$13*AI186)</f>
        <v>13.483415000000001</v>
      </c>
      <c r="CB186" s="86">
        <f>(Signage!$C$13*Data!AI186)+(Signage!$C$6*TANH(Signage!$C$7*(Data!V186+Signage!$C$8)+Signage!$C$9)+Signage!$C$10)</f>
        <v>11.858859991102003</v>
      </c>
    </row>
    <row r="187" spans="1:80" s="4" customFormat="1" ht="12" customHeight="1">
      <c r="A187" s="83">
        <v>186</v>
      </c>
      <c r="B187" s="15" t="s">
        <v>2085</v>
      </c>
      <c r="C187" s="83" t="s">
        <v>1117</v>
      </c>
      <c r="D187" s="16">
        <v>41749</v>
      </c>
      <c r="E187" s="18" t="s">
        <v>78</v>
      </c>
      <c r="F187" s="15" t="s">
        <v>100</v>
      </c>
      <c r="G187" s="17">
        <v>6</v>
      </c>
      <c r="H187" s="15" t="s">
        <v>72</v>
      </c>
      <c r="I187" s="15" t="s">
        <v>90</v>
      </c>
      <c r="J187" s="18"/>
      <c r="K187" s="18" t="s">
        <v>74</v>
      </c>
      <c r="L187" s="18"/>
      <c r="M187" s="18" t="s">
        <v>78</v>
      </c>
      <c r="N187" s="18" t="s">
        <v>78</v>
      </c>
      <c r="O187" s="18" t="s">
        <v>82</v>
      </c>
      <c r="P187" s="18"/>
      <c r="Q187" s="18" t="s">
        <v>77</v>
      </c>
      <c r="R187" s="19">
        <v>1.86</v>
      </c>
      <c r="S187" s="19">
        <v>9.1999999999999993</v>
      </c>
      <c r="T187" s="19">
        <v>17.100000000000001</v>
      </c>
      <c r="U187" s="19">
        <v>19.399999999999999</v>
      </c>
      <c r="V187" s="19">
        <v>157.4</v>
      </c>
      <c r="W187" s="19">
        <v>900</v>
      </c>
      <c r="X187" s="19">
        <v>1600</v>
      </c>
      <c r="Y187" s="18" t="s">
        <v>125</v>
      </c>
      <c r="Z187" s="69">
        <v>9411</v>
      </c>
      <c r="AA187" s="19">
        <v>1.44</v>
      </c>
      <c r="AB187" s="21">
        <v>148</v>
      </c>
      <c r="AC187" s="19">
        <v>0.1</v>
      </c>
      <c r="AD187" s="19">
        <v>148</v>
      </c>
      <c r="AE187" s="19">
        <v>148</v>
      </c>
      <c r="AF187" s="19">
        <v>125</v>
      </c>
      <c r="AG187" s="8">
        <f>AF187/AD187</f>
        <v>0.84459459459459463</v>
      </c>
      <c r="AH187" s="19">
        <v>148</v>
      </c>
      <c r="AI187" s="85">
        <f>(AF187*V187)/1000000</f>
        <v>1.9675000000000002E-2</v>
      </c>
      <c r="AJ187" s="18" t="s">
        <v>78</v>
      </c>
      <c r="AK187" s="18" t="s">
        <v>405</v>
      </c>
      <c r="AL187" s="18" t="s">
        <v>115</v>
      </c>
      <c r="AM187" s="18"/>
      <c r="AN187" s="18" t="s">
        <v>81</v>
      </c>
      <c r="AO187" s="18"/>
      <c r="AP187" s="18" t="s">
        <v>94</v>
      </c>
      <c r="AQ187" s="18"/>
      <c r="AR187" s="19">
        <v>0</v>
      </c>
      <c r="AS187" s="18"/>
      <c r="AT187" s="72">
        <v>60</v>
      </c>
      <c r="AU187" s="19">
        <v>130</v>
      </c>
      <c r="AV187" s="19">
        <v>130</v>
      </c>
      <c r="AW187" s="18" t="s">
        <v>78</v>
      </c>
      <c r="AX187" s="18" t="s">
        <v>114</v>
      </c>
      <c r="AY187" s="18"/>
      <c r="AZ187" s="18"/>
      <c r="BA187" s="19">
        <v>0</v>
      </c>
      <c r="BB187" s="20" t="s">
        <v>81</v>
      </c>
      <c r="BC187" s="18" t="s">
        <v>81</v>
      </c>
      <c r="BD187" s="18"/>
      <c r="BE187" s="18" t="s">
        <v>84</v>
      </c>
      <c r="BF187" s="18"/>
      <c r="BG187" s="18"/>
      <c r="BH187" s="21">
        <v>0</v>
      </c>
      <c r="BI187" s="19">
        <v>0.36</v>
      </c>
      <c r="BJ187" s="18"/>
      <c r="BK187" s="19">
        <v>0.35</v>
      </c>
      <c r="BL187" s="18"/>
      <c r="BM187" s="18"/>
      <c r="BN187" s="19">
        <v>12.75</v>
      </c>
      <c r="BO187" s="21">
        <v>0.44</v>
      </c>
      <c r="BP187" s="20"/>
      <c r="BQ187" s="20"/>
      <c r="BR187" s="20"/>
      <c r="BS187" s="20"/>
      <c r="BT187" s="20"/>
      <c r="BU187" s="20"/>
      <c r="BV187" s="20"/>
      <c r="BW187" s="9">
        <f>IF(BA187=1,BN187-(Monitors!$B$17*Data!BZ187),Data!BN187)</f>
        <v>12.75</v>
      </c>
      <c r="BX187" s="32">
        <f>IF($AR187=1,$BW187-(Monitors!$C$17*BZ187),Data!$BW187)</f>
        <v>12.75</v>
      </c>
      <c r="BY187" s="32">
        <f>BX187-(AA187*Monitors!$C$13)</f>
        <v>9.870000000000001</v>
      </c>
      <c r="BZ187" s="86">
        <f>(Monitors!$C$13*Data!AA187)+(Monitors!$C$6*TANH(Monitors!$C$7*(Data!V187+Monitors!$C$8)+Monitors!$C$9)+Monitors!$C$10)</f>
        <v>12.334306811430878</v>
      </c>
      <c r="CA187" s="9">
        <f>BN187-(Signage!$C$13*AI187)</f>
        <v>11.274374999999999</v>
      </c>
      <c r="CB187" s="86">
        <f>(Signage!$C$13*Data!AI187)+(Signage!$C$6*TANH(Signage!$C$7*(Data!V187+Signage!$C$8)+Signage!$C$9)+Signage!$C$10)</f>
        <v>12.177262544724396</v>
      </c>
    </row>
    <row r="188" spans="1:80" s="4" customFormat="1" ht="12" customHeight="1">
      <c r="A188" s="82">
        <v>187</v>
      </c>
      <c r="B188" s="15" t="s">
        <v>2053</v>
      </c>
      <c r="C188" s="82" t="s">
        <v>1118</v>
      </c>
      <c r="D188" s="16">
        <v>41821</v>
      </c>
      <c r="E188" s="18" t="s">
        <v>78</v>
      </c>
      <c r="F188" s="15" t="s">
        <v>248</v>
      </c>
      <c r="G188" s="17">
        <v>6</v>
      </c>
      <c r="H188" s="15" t="s">
        <v>72</v>
      </c>
      <c r="I188" s="15" t="s">
        <v>90</v>
      </c>
      <c r="J188" s="18"/>
      <c r="K188" s="18" t="s">
        <v>74</v>
      </c>
      <c r="L188" s="18"/>
      <c r="M188" s="18" t="s">
        <v>78</v>
      </c>
      <c r="N188" s="18" t="s">
        <v>78</v>
      </c>
      <c r="O188" s="18" t="s">
        <v>82</v>
      </c>
      <c r="P188" s="18"/>
      <c r="Q188" s="18" t="s">
        <v>78</v>
      </c>
      <c r="R188" s="19">
        <v>1.78</v>
      </c>
      <c r="S188" s="19">
        <v>9.8000000000000007</v>
      </c>
      <c r="T188" s="19">
        <v>17.399999999999999</v>
      </c>
      <c r="U188" s="19">
        <v>19.899999999999999</v>
      </c>
      <c r="V188" s="19">
        <v>170.52</v>
      </c>
      <c r="W188" s="19">
        <v>1600</v>
      </c>
      <c r="X188" s="19">
        <v>900</v>
      </c>
      <c r="Y188" s="18" t="s">
        <v>130</v>
      </c>
      <c r="Z188" s="69">
        <v>8444</v>
      </c>
      <c r="AA188" s="19">
        <v>1.44</v>
      </c>
      <c r="AB188" s="21">
        <v>142</v>
      </c>
      <c r="AC188" s="19">
        <v>0.1</v>
      </c>
      <c r="AD188" s="19">
        <v>142</v>
      </c>
      <c r="AE188" s="19">
        <v>142</v>
      </c>
      <c r="AF188" s="19">
        <v>138</v>
      </c>
      <c r="AG188" s="8">
        <f>AF188/AD188</f>
        <v>0.971830985915493</v>
      </c>
      <c r="AH188" s="19">
        <v>142</v>
      </c>
      <c r="AI188" s="85">
        <f>(AF188*V188)/1000000</f>
        <v>2.3531760000000002E-2</v>
      </c>
      <c r="AJ188" s="18" t="s">
        <v>78</v>
      </c>
      <c r="AK188" s="18" t="s">
        <v>131</v>
      </c>
      <c r="AL188" s="18" t="s">
        <v>79</v>
      </c>
      <c r="AM188" s="18"/>
      <c r="AN188" s="18" t="s">
        <v>81</v>
      </c>
      <c r="AO188" s="18"/>
      <c r="AP188" s="18" t="s">
        <v>81</v>
      </c>
      <c r="AQ188" s="18"/>
      <c r="AR188" s="19">
        <v>0</v>
      </c>
      <c r="AS188" s="18"/>
      <c r="AT188" s="72">
        <v>60</v>
      </c>
      <c r="AU188" s="19">
        <v>176</v>
      </c>
      <c r="AV188" s="19">
        <v>170</v>
      </c>
      <c r="AW188" s="18" t="s">
        <v>77</v>
      </c>
      <c r="AX188" s="18" t="s">
        <v>91</v>
      </c>
      <c r="AY188" s="18"/>
      <c r="AZ188" s="18"/>
      <c r="BA188" s="19">
        <v>0</v>
      </c>
      <c r="BB188" s="20" t="s">
        <v>81</v>
      </c>
      <c r="BC188" s="18" t="s">
        <v>81</v>
      </c>
      <c r="BD188" s="18"/>
      <c r="BE188" s="18" t="s">
        <v>84</v>
      </c>
      <c r="BF188" s="18"/>
      <c r="BG188" s="18"/>
      <c r="BH188" s="21">
        <v>0</v>
      </c>
      <c r="BI188" s="19">
        <v>0.4</v>
      </c>
      <c r="BJ188" s="18"/>
      <c r="BK188" s="19">
        <v>0.36</v>
      </c>
      <c r="BL188" s="18"/>
      <c r="BM188" s="18"/>
      <c r="BN188" s="19">
        <v>11.1</v>
      </c>
      <c r="BO188" s="21">
        <v>0.52</v>
      </c>
      <c r="BP188" s="20"/>
      <c r="BQ188" s="20"/>
      <c r="BR188" s="20"/>
      <c r="BS188" s="20"/>
      <c r="BT188" s="20"/>
      <c r="BU188" s="20"/>
      <c r="BV188" s="20"/>
      <c r="BW188" s="9">
        <f>IF(BA188=1,BN188-(Monitors!$B$17*Data!BZ188),Data!BN188)</f>
        <v>11.1</v>
      </c>
      <c r="BX188" s="32">
        <f>IF($AR188=1,$BW188-(Monitors!$C$17*BZ188),Data!$BW188)</f>
        <v>11.1</v>
      </c>
      <c r="BY188" s="32">
        <f>BX188-(AA188*Monitors!$C$13)</f>
        <v>8.2199999999999989</v>
      </c>
      <c r="BZ188" s="86">
        <f>(Monitors!$C$13*Data!AA188)+(Monitors!$C$6*TANH(Monitors!$C$7*(Data!V188+Monitors!$C$8)+Monitors!$C$9)+Monitors!$C$10)</f>
        <v>12.956477306577522</v>
      </c>
      <c r="CA188" s="9">
        <f>BN188-(Signage!$C$13*AI188)</f>
        <v>9.3351179999999996</v>
      </c>
      <c r="CB188" s="86">
        <f>(Signage!$C$13*Data!AI188)+(Signage!$C$6*TANH(Signage!$C$7*(Data!V188+Signage!$C$8)+Signage!$C$9)+Signage!$C$10)</f>
        <v>13.537955204815198</v>
      </c>
    </row>
    <row r="189" spans="1:80" s="4" customFormat="1" ht="12" customHeight="1">
      <c r="A189" s="83">
        <v>188</v>
      </c>
      <c r="B189" s="15" t="s">
        <v>2061</v>
      </c>
      <c r="C189" s="83" t="s">
        <v>1119</v>
      </c>
      <c r="D189" s="16">
        <v>41501</v>
      </c>
      <c r="E189" s="18" t="s">
        <v>77</v>
      </c>
      <c r="F189" s="15" t="s">
        <v>100</v>
      </c>
      <c r="G189" s="17">
        <v>6</v>
      </c>
      <c r="H189" s="15" t="s">
        <v>72</v>
      </c>
      <c r="I189" s="15" t="s">
        <v>258</v>
      </c>
      <c r="J189" s="18" t="s">
        <v>258</v>
      </c>
      <c r="K189" s="18" t="s">
        <v>74</v>
      </c>
      <c r="L189" s="18"/>
      <c r="M189" s="18" t="s">
        <v>78</v>
      </c>
      <c r="N189" s="18" t="s">
        <v>78</v>
      </c>
      <c r="O189" s="18" t="s">
        <v>82</v>
      </c>
      <c r="P189" s="18"/>
      <c r="Q189" s="18" t="s">
        <v>77</v>
      </c>
      <c r="R189" s="19">
        <v>1.78</v>
      </c>
      <c r="S189" s="19">
        <v>9.8000000000000007</v>
      </c>
      <c r="T189" s="19">
        <v>17.399999999999999</v>
      </c>
      <c r="U189" s="19">
        <v>20</v>
      </c>
      <c r="V189" s="19">
        <v>170.52</v>
      </c>
      <c r="W189" s="19">
        <v>900</v>
      </c>
      <c r="X189" s="19">
        <v>1600</v>
      </c>
      <c r="Y189" s="18" t="s">
        <v>125</v>
      </c>
      <c r="Z189" s="69">
        <v>8445</v>
      </c>
      <c r="AA189" s="19">
        <v>1.44</v>
      </c>
      <c r="AB189" s="21">
        <v>250</v>
      </c>
      <c r="AC189" s="19">
        <v>0.6</v>
      </c>
      <c r="AD189" s="19">
        <v>177</v>
      </c>
      <c r="AE189" s="19">
        <v>250</v>
      </c>
      <c r="AF189" s="19">
        <v>141</v>
      </c>
      <c r="AG189" s="8">
        <f>AF189/AD189</f>
        <v>0.79661016949152541</v>
      </c>
      <c r="AH189" s="19">
        <v>177</v>
      </c>
      <c r="AI189" s="85">
        <f>(AF189*V189)/1000000</f>
        <v>2.404332E-2</v>
      </c>
      <c r="AJ189" s="18" t="s">
        <v>78</v>
      </c>
      <c r="AK189" s="18" t="s">
        <v>535</v>
      </c>
      <c r="AL189" s="18" t="s">
        <v>115</v>
      </c>
      <c r="AM189" s="18"/>
      <c r="AN189" s="18" t="s">
        <v>81</v>
      </c>
      <c r="AO189" s="18"/>
      <c r="AP189" s="18" t="s">
        <v>81</v>
      </c>
      <c r="AQ189" s="18"/>
      <c r="AR189" s="19">
        <v>0</v>
      </c>
      <c r="AS189" s="18"/>
      <c r="AT189" s="72">
        <v>60</v>
      </c>
      <c r="AU189" s="19">
        <v>160</v>
      </c>
      <c r="AV189" s="19">
        <v>160</v>
      </c>
      <c r="AW189" s="18" t="s">
        <v>77</v>
      </c>
      <c r="AX189" s="22">
        <v>0.72</v>
      </c>
      <c r="AY189" s="18"/>
      <c r="AZ189" s="18"/>
      <c r="BA189" s="19">
        <v>0</v>
      </c>
      <c r="BB189" s="20" t="s">
        <v>81</v>
      </c>
      <c r="BC189" s="18" t="s">
        <v>81</v>
      </c>
      <c r="BD189" s="18"/>
      <c r="BE189" s="18" t="s">
        <v>84</v>
      </c>
      <c r="BF189" s="18"/>
      <c r="BG189" s="18"/>
      <c r="BH189" s="21">
        <v>0</v>
      </c>
      <c r="BI189" s="19">
        <v>0.2</v>
      </c>
      <c r="BJ189" s="18"/>
      <c r="BK189" s="19">
        <v>0.2</v>
      </c>
      <c r="BL189" s="18"/>
      <c r="BM189" s="18"/>
      <c r="BN189" s="19">
        <v>15.8</v>
      </c>
      <c r="BO189" s="21">
        <v>0.53</v>
      </c>
      <c r="BP189" s="20"/>
      <c r="BQ189" s="21">
        <v>0.2</v>
      </c>
      <c r="BR189" s="20"/>
      <c r="BS189" s="21">
        <v>0.2</v>
      </c>
      <c r="BT189" s="20"/>
      <c r="BU189" s="20"/>
      <c r="BV189" s="21">
        <v>15.8</v>
      </c>
      <c r="BW189" s="9">
        <f>IF(BA189=1,BN189-(Monitors!$B$17*Data!BZ189),Data!BN189)</f>
        <v>15.8</v>
      </c>
      <c r="BX189" s="32">
        <f>IF($AR189=1,$BW189-(Monitors!$C$17*BZ189),Data!$BW189)</f>
        <v>15.8</v>
      </c>
      <c r="BY189" s="32">
        <f>BX189-(AA189*Monitors!$C$13)</f>
        <v>12.920000000000002</v>
      </c>
      <c r="BZ189" s="86">
        <f>(Monitors!$C$13*Data!AA189)+(Monitors!$C$6*TANH(Monitors!$C$7*(Data!V189+Monitors!$C$8)+Monitors!$C$9)+Monitors!$C$10)</f>
        <v>12.956477306577522</v>
      </c>
      <c r="CA189" s="9">
        <f>BN189-(Signage!$C$13*AI189)</f>
        <v>13.996751</v>
      </c>
      <c r="CB189" s="86">
        <f>(Signage!$C$13*Data!AI189)+(Signage!$C$6*TANH(Signage!$C$7*(Data!V189+Signage!$C$8)+Signage!$C$9)+Signage!$C$10)</f>
        <v>13.576322204815199</v>
      </c>
    </row>
    <row r="190" spans="1:80" s="4" customFormat="1" ht="12" customHeight="1">
      <c r="A190" s="82">
        <v>189</v>
      </c>
      <c r="B190" s="15" t="s">
        <v>2071</v>
      </c>
      <c r="C190" s="82" t="s">
        <v>1120</v>
      </c>
      <c r="D190" s="16">
        <v>41671</v>
      </c>
      <c r="E190" s="18" t="s">
        <v>77</v>
      </c>
      <c r="F190" s="15" t="s">
        <v>70</v>
      </c>
      <c r="G190" s="17">
        <v>6</v>
      </c>
      <c r="H190" s="15" t="s">
        <v>72</v>
      </c>
      <c r="I190" s="15" t="s">
        <v>73</v>
      </c>
      <c r="J190" s="18" t="s">
        <v>73</v>
      </c>
      <c r="K190" s="18" t="s">
        <v>74</v>
      </c>
      <c r="L190" s="18" t="s">
        <v>71</v>
      </c>
      <c r="M190" s="18" t="s">
        <v>78</v>
      </c>
      <c r="N190" s="18" t="s">
        <v>78</v>
      </c>
      <c r="O190" s="18" t="s">
        <v>82</v>
      </c>
      <c r="P190" s="18" t="s">
        <v>71</v>
      </c>
      <c r="Q190" s="18" t="s">
        <v>78</v>
      </c>
      <c r="R190" s="19">
        <v>1.78</v>
      </c>
      <c r="S190" s="19">
        <v>9.4</v>
      </c>
      <c r="T190" s="19">
        <v>17</v>
      </c>
      <c r="U190" s="19">
        <v>19.5</v>
      </c>
      <c r="V190" s="19">
        <v>160.46</v>
      </c>
      <c r="W190" s="19">
        <v>900</v>
      </c>
      <c r="X190" s="19">
        <v>1600</v>
      </c>
      <c r="Y190" s="18" t="s">
        <v>125</v>
      </c>
      <c r="Z190" s="69">
        <v>9011</v>
      </c>
      <c r="AA190" s="19">
        <v>1.44</v>
      </c>
      <c r="AB190" s="21">
        <v>166</v>
      </c>
      <c r="AC190" s="19">
        <v>2.2000000000000002</v>
      </c>
      <c r="AD190" s="19">
        <v>166</v>
      </c>
      <c r="AE190" s="19">
        <v>166</v>
      </c>
      <c r="AF190" s="19">
        <v>145</v>
      </c>
      <c r="AG190" s="8">
        <f>AF190/AD190</f>
        <v>0.87349397590361444</v>
      </c>
      <c r="AH190" s="19">
        <v>166</v>
      </c>
      <c r="AI190" s="85">
        <f>(AF190*V190)/1000000</f>
        <v>2.3266700000000001E-2</v>
      </c>
      <c r="AJ190" s="18" t="s">
        <v>78</v>
      </c>
      <c r="AK190" s="18" t="s">
        <v>530</v>
      </c>
      <c r="AL190" s="18" t="s">
        <v>115</v>
      </c>
      <c r="AM190" s="18" t="s">
        <v>71</v>
      </c>
      <c r="AN190" s="18" t="s">
        <v>81</v>
      </c>
      <c r="AO190" s="18" t="s">
        <v>81</v>
      </c>
      <c r="AP190" s="18" t="s">
        <v>81</v>
      </c>
      <c r="AQ190" s="18" t="s">
        <v>81</v>
      </c>
      <c r="AR190" s="19">
        <v>0</v>
      </c>
      <c r="AS190" s="18"/>
      <c r="AT190" s="72">
        <v>60</v>
      </c>
      <c r="AU190" s="19">
        <v>180</v>
      </c>
      <c r="AV190" s="19">
        <v>100</v>
      </c>
      <c r="AW190" s="18" t="s">
        <v>77</v>
      </c>
      <c r="AX190" s="18" t="s">
        <v>98</v>
      </c>
      <c r="AY190" s="18" t="s">
        <v>71</v>
      </c>
      <c r="AZ190" s="18" t="s">
        <v>71</v>
      </c>
      <c r="BA190" s="19">
        <v>0</v>
      </c>
      <c r="BB190" s="20" t="s">
        <v>81</v>
      </c>
      <c r="BC190" s="18" t="s">
        <v>81</v>
      </c>
      <c r="BD190" s="18" t="s">
        <v>81</v>
      </c>
      <c r="BE190" s="18" t="s">
        <v>84</v>
      </c>
      <c r="BF190" s="18" t="s">
        <v>81</v>
      </c>
      <c r="BG190" s="18"/>
      <c r="BH190" s="21">
        <v>1</v>
      </c>
      <c r="BI190" s="19">
        <v>0.28999999999999998</v>
      </c>
      <c r="BJ190" s="18"/>
      <c r="BK190" s="19">
        <v>0.18</v>
      </c>
      <c r="BL190" s="18"/>
      <c r="BM190" s="18"/>
      <c r="BN190" s="19">
        <v>15.5</v>
      </c>
      <c r="BO190" s="21">
        <v>0.5</v>
      </c>
      <c r="BP190" s="20"/>
      <c r="BQ190" s="21">
        <v>0.36</v>
      </c>
      <c r="BR190" s="20"/>
      <c r="BS190" s="21">
        <v>0.24</v>
      </c>
      <c r="BT190" s="20"/>
      <c r="BU190" s="20"/>
      <c r="BV190" s="21">
        <v>15.8</v>
      </c>
      <c r="BW190" s="9">
        <f>IF(BA190=1,BN190-(Monitors!$B$17*Data!BZ190),Data!BN190)</f>
        <v>15.5</v>
      </c>
      <c r="BX190" s="32">
        <f>IF($AR190=1,$BW190-(Monitors!$C$17*BZ190),Data!$BW190)</f>
        <v>15.5</v>
      </c>
      <c r="BY190" s="32">
        <f>BX190-(AA190*Monitors!$C$13)</f>
        <v>12.620000000000001</v>
      </c>
      <c r="BZ190" s="86">
        <f>(Monitors!$C$13*Data!AA190)+(Monitors!$C$6*TANH(Monitors!$C$7*(Data!V190+Monitors!$C$8)+Monitors!$C$9)+Monitors!$C$10)</f>
        <v>12.482647282008795</v>
      </c>
      <c r="CA190" s="9">
        <f>BN190-(Signage!$C$13*AI190)</f>
        <v>13.7549975</v>
      </c>
      <c r="CB190" s="86">
        <f>(Signage!$C$13*Data!AI190)+(Signage!$C$6*TANH(Signage!$C$7*(Data!V190+Signage!$C$8)+Signage!$C$9)+Signage!$C$10)</f>
        <v>12.696690483914614</v>
      </c>
    </row>
    <row r="191" spans="1:80" s="4" customFormat="1" ht="12" customHeight="1">
      <c r="A191" s="83">
        <v>190</v>
      </c>
      <c r="B191" s="15" t="s">
        <v>2075</v>
      </c>
      <c r="C191" s="83" t="s">
        <v>1121</v>
      </c>
      <c r="D191" s="25">
        <v>41913</v>
      </c>
      <c r="E191" s="27" t="s">
        <v>78</v>
      </c>
      <c r="F191" s="24" t="s">
        <v>70</v>
      </c>
      <c r="G191" s="26">
        <v>6</v>
      </c>
      <c r="H191" s="24" t="s">
        <v>72</v>
      </c>
      <c r="I191" s="24" t="s">
        <v>90</v>
      </c>
      <c r="J191" s="27"/>
      <c r="K191" s="27" t="s">
        <v>74</v>
      </c>
      <c r="L191" s="27"/>
      <c r="M191" s="27" t="s">
        <v>78</v>
      </c>
      <c r="N191" s="27" t="s">
        <v>78</v>
      </c>
      <c r="O191" s="27" t="s">
        <v>82</v>
      </c>
      <c r="P191" s="27"/>
      <c r="Q191" s="27" t="s">
        <v>78</v>
      </c>
      <c r="R191" s="28">
        <v>1.78</v>
      </c>
      <c r="S191" s="28">
        <v>9.4</v>
      </c>
      <c r="T191" s="28">
        <v>17</v>
      </c>
      <c r="U191" s="28">
        <v>19.5</v>
      </c>
      <c r="V191" s="28">
        <v>160.54</v>
      </c>
      <c r="W191" s="28">
        <v>900</v>
      </c>
      <c r="X191" s="28">
        <v>1600</v>
      </c>
      <c r="Y191" s="27" t="s">
        <v>125</v>
      </c>
      <c r="Z191" s="70">
        <v>8970</v>
      </c>
      <c r="AA191" s="28">
        <v>1.44</v>
      </c>
      <c r="AB191" s="30">
        <v>200</v>
      </c>
      <c r="AC191" s="28">
        <v>0.2</v>
      </c>
      <c r="AD191" s="28">
        <v>166.8</v>
      </c>
      <c r="AE191" s="28">
        <v>200</v>
      </c>
      <c r="AF191" s="28">
        <v>150.69999999999999</v>
      </c>
      <c r="AG191" s="8">
        <f>AF191/AD191</f>
        <v>0.90347721822541949</v>
      </c>
      <c r="AH191" s="28">
        <v>166.8</v>
      </c>
      <c r="AI191" s="85">
        <f>(AF191*V191)/1000000</f>
        <v>2.4193377999999998E-2</v>
      </c>
      <c r="AJ191" s="27" t="s">
        <v>78</v>
      </c>
      <c r="AK191" s="27" t="s">
        <v>848</v>
      </c>
      <c r="AL191" s="27" t="s">
        <v>79</v>
      </c>
      <c r="AM191" s="27"/>
      <c r="AN191" s="27" t="s">
        <v>81</v>
      </c>
      <c r="AO191" s="27"/>
      <c r="AP191" s="27" t="s">
        <v>81</v>
      </c>
      <c r="AQ191" s="27"/>
      <c r="AR191" s="28">
        <v>0</v>
      </c>
      <c r="AS191" s="27"/>
      <c r="AT191" s="74">
        <v>60</v>
      </c>
      <c r="AU191" s="28">
        <v>178</v>
      </c>
      <c r="AV191" s="28">
        <v>170</v>
      </c>
      <c r="AW191" s="31"/>
      <c r="AX191" s="27" t="s">
        <v>609</v>
      </c>
      <c r="AY191" s="27"/>
      <c r="AZ191" s="27"/>
      <c r="BA191" s="28">
        <v>0</v>
      </c>
      <c r="BB191" s="29" t="s">
        <v>81</v>
      </c>
      <c r="BC191" s="29" t="s">
        <v>81</v>
      </c>
      <c r="BD191" s="27"/>
      <c r="BE191" s="27" t="s">
        <v>84</v>
      </c>
      <c r="BF191" s="27"/>
      <c r="BG191" s="27"/>
      <c r="BH191" s="30">
        <v>0</v>
      </c>
      <c r="BI191" s="28">
        <v>0.2</v>
      </c>
      <c r="BJ191" s="27"/>
      <c r="BK191" s="28">
        <v>0.2</v>
      </c>
      <c r="BL191" s="27"/>
      <c r="BM191" s="27"/>
      <c r="BN191" s="28">
        <v>14.8</v>
      </c>
      <c r="BO191" s="30">
        <v>0.56999999999999995</v>
      </c>
      <c r="BP191" s="29"/>
      <c r="BQ191" s="30">
        <v>0.3</v>
      </c>
      <c r="BR191" s="29"/>
      <c r="BS191" s="30">
        <v>0.2</v>
      </c>
      <c r="BT191" s="29"/>
      <c r="BU191" s="29"/>
      <c r="BV191" s="30">
        <v>14.6</v>
      </c>
      <c r="BW191" s="9">
        <f>IF(BA191=1,BN191-(Monitors!$B$17*Data!BZ191),Data!BN191)</f>
        <v>14.8</v>
      </c>
      <c r="BX191" s="32">
        <f>IF($AR191=1,$BW191-(Monitors!$C$17*BZ191),Data!$BW191)</f>
        <v>14.8</v>
      </c>
      <c r="BY191" s="32">
        <f>BX191-(AA191*Monitors!$C$13)</f>
        <v>11.920000000000002</v>
      </c>
      <c r="BZ191" s="86">
        <f>(Monitors!$C$13*Data!AA191)+(Monitors!$C$6*TANH(Monitors!$C$7*(Data!V191+Monitors!$C$8)+Monitors!$C$9)+Monitors!$C$10)</f>
        <v>12.486499163437127</v>
      </c>
      <c r="CA191" s="9">
        <f>BN191-(Signage!$C$13*AI191)</f>
        <v>12.985496650000002</v>
      </c>
      <c r="CB191" s="86">
        <f>(Signage!$C$13*Data!AI191)+(Signage!$C$6*TANH(Signage!$C$7*(Data!V191+Signage!$C$8)+Signage!$C$9)+Signage!$C$10)</f>
        <v>12.772727381141294</v>
      </c>
    </row>
    <row r="192" spans="1:80" s="4" customFormat="1" ht="12" customHeight="1">
      <c r="A192" s="82">
        <v>191</v>
      </c>
      <c r="B192" s="15" t="s">
        <v>2062</v>
      </c>
      <c r="C192" s="82" t="s">
        <v>1122</v>
      </c>
      <c r="D192" s="16">
        <v>41579</v>
      </c>
      <c r="E192" s="18" t="s">
        <v>78</v>
      </c>
      <c r="F192" s="15" t="s">
        <v>100</v>
      </c>
      <c r="G192" s="17">
        <v>6</v>
      </c>
      <c r="H192" s="15" t="s">
        <v>72</v>
      </c>
      <c r="I192" s="15" t="s">
        <v>90</v>
      </c>
      <c r="J192" s="18"/>
      <c r="K192" s="18" t="s">
        <v>74</v>
      </c>
      <c r="L192" s="18"/>
      <c r="M192" s="18" t="s">
        <v>78</v>
      </c>
      <c r="N192" s="18" t="s">
        <v>78</v>
      </c>
      <c r="O192" s="18" t="s">
        <v>82</v>
      </c>
      <c r="P192" s="18"/>
      <c r="Q192" s="18" t="s">
        <v>78</v>
      </c>
      <c r="R192" s="19">
        <v>1.78</v>
      </c>
      <c r="S192" s="19">
        <v>9.4</v>
      </c>
      <c r="T192" s="19">
        <v>17</v>
      </c>
      <c r="U192" s="19">
        <v>19.5</v>
      </c>
      <c r="V192" s="19">
        <v>160.54</v>
      </c>
      <c r="W192" s="19">
        <v>900</v>
      </c>
      <c r="X192" s="19">
        <v>1600</v>
      </c>
      <c r="Y192" s="18" t="s">
        <v>125</v>
      </c>
      <c r="Z192" s="69">
        <v>8970</v>
      </c>
      <c r="AA192" s="19">
        <v>1.44</v>
      </c>
      <c r="AB192" s="21">
        <v>250</v>
      </c>
      <c r="AC192" s="19">
        <v>0.5</v>
      </c>
      <c r="AD192" s="19">
        <v>179</v>
      </c>
      <c r="AE192" s="19">
        <v>250</v>
      </c>
      <c r="AF192" s="19">
        <v>158</v>
      </c>
      <c r="AG192" s="8">
        <f>AF192/AD192</f>
        <v>0.88268156424581001</v>
      </c>
      <c r="AH192" s="19">
        <v>178.8</v>
      </c>
      <c r="AI192" s="85">
        <f>(AF192*V192)/1000000</f>
        <v>2.536532E-2</v>
      </c>
      <c r="AJ192" s="18" t="s">
        <v>78</v>
      </c>
      <c r="AK192" s="18" t="s">
        <v>529</v>
      </c>
      <c r="AL192" s="18" t="s">
        <v>115</v>
      </c>
      <c r="AM192" s="18"/>
      <c r="AN192" s="18" t="s">
        <v>81</v>
      </c>
      <c r="AO192" s="18"/>
      <c r="AP192" s="18" t="s">
        <v>81</v>
      </c>
      <c r="AQ192" s="18"/>
      <c r="AR192" s="19">
        <v>0</v>
      </c>
      <c r="AS192" s="18"/>
      <c r="AT192" s="72">
        <v>60</v>
      </c>
      <c r="AU192" s="19">
        <v>170</v>
      </c>
      <c r="AV192" s="19">
        <v>160</v>
      </c>
      <c r="AW192" s="18" t="s">
        <v>78</v>
      </c>
      <c r="AX192" s="18" t="s">
        <v>179</v>
      </c>
      <c r="AY192" s="18"/>
      <c r="AZ192" s="18"/>
      <c r="BA192" s="19">
        <v>0</v>
      </c>
      <c r="BB192" s="20" t="s">
        <v>81</v>
      </c>
      <c r="BC192" s="18" t="s">
        <v>81</v>
      </c>
      <c r="BD192" s="18"/>
      <c r="BE192" s="18" t="s">
        <v>84</v>
      </c>
      <c r="BF192" s="18"/>
      <c r="BG192" s="18"/>
      <c r="BH192" s="21">
        <v>0</v>
      </c>
      <c r="BI192" s="19">
        <v>0.2</v>
      </c>
      <c r="BJ192" s="18"/>
      <c r="BK192" s="19">
        <v>0.19</v>
      </c>
      <c r="BL192" s="18"/>
      <c r="BM192" s="18"/>
      <c r="BN192" s="19">
        <v>14.8</v>
      </c>
      <c r="BO192" s="21">
        <v>0.56999999999999995</v>
      </c>
      <c r="BP192" s="20"/>
      <c r="BQ192" s="21">
        <v>0.25</v>
      </c>
      <c r="BR192" s="20"/>
      <c r="BS192" s="21">
        <v>0.24</v>
      </c>
      <c r="BT192" s="20"/>
      <c r="BU192" s="20"/>
      <c r="BV192" s="21">
        <v>14.69</v>
      </c>
      <c r="BW192" s="9">
        <f>IF(BA192=1,BN192-(Monitors!$B$17*Data!BZ192),Data!BN192)</f>
        <v>14.8</v>
      </c>
      <c r="BX192" s="32">
        <f>IF($AR192=1,$BW192-(Monitors!$C$17*BZ192),Data!$BW192)</f>
        <v>14.8</v>
      </c>
      <c r="BY192" s="32">
        <f>BX192-(AA192*Monitors!$C$13)</f>
        <v>11.920000000000002</v>
      </c>
      <c r="BZ192" s="86">
        <f>(Monitors!$C$13*Data!AA192)+(Monitors!$C$6*TANH(Monitors!$C$7*(Data!V192+Monitors!$C$8)+Monitors!$C$9)+Monitors!$C$10)</f>
        <v>12.486499163437127</v>
      </c>
      <c r="CA192" s="9">
        <f>BN192-(Signage!$C$13*AI192)</f>
        <v>12.897601000000002</v>
      </c>
      <c r="CB192" s="86">
        <f>(Signage!$C$13*Data!AI192)+(Signage!$C$6*TANH(Signage!$C$7*(Data!V192+Signage!$C$8)+Signage!$C$9)+Signage!$C$10)</f>
        <v>12.860623031141294</v>
      </c>
    </row>
    <row r="193" spans="1:80" s="4" customFormat="1" ht="12" customHeight="1">
      <c r="A193" s="83">
        <v>192</v>
      </c>
      <c r="B193" s="15" t="s">
        <v>2075</v>
      </c>
      <c r="C193" s="83" t="s">
        <v>1123</v>
      </c>
      <c r="D193" s="16">
        <v>41570</v>
      </c>
      <c r="E193" s="18" t="s">
        <v>77</v>
      </c>
      <c r="F193" s="15" t="s">
        <v>70</v>
      </c>
      <c r="G193" s="17">
        <v>6</v>
      </c>
      <c r="H193" s="15" t="s">
        <v>72</v>
      </c>
      <c r="I193" s="15" t="s">
        <v>90</v>
      </c>
      <c r="J193" s="18"/>
      <c r="K193" s="18" t="s">
        <v>74</v>
      </c>
      <c r="L193" s="18"/>
      <c r="M193" s="18" t="s">
        <v>78</v>
      </c>
      <c r="N193" s="18" t="s">
        <v>78</v>
      </c>
      <c r="O193" s="18" t="s">
        <v>82</v>
      </c>
      <c r="P193" s="18"/>
      <c r="Q193" s="18" t="s">
        <v>78</v>
      </c>
      <c r="R193" s="19">
        <v>1.78</v>
      </c>
      <c r="S193" s="19">
        <v>9.8000000000000007</v>
      </c>
      <c r="T193" s="19">
        <v>17.399999999999999</v>
      </c>
      <c r="U193" s="19">
        <v>20</v>
      </c>
      <c r="V193" s="19">
        <v>171</v>
      </c>
      <c r="W193" s="19">
        <v>900</v>
      </c>
      <c r="X193" s="19">
        <v>1600</v>
      </c>
      <c r="Y193" s="18" t="s">
        <v>125</v>
      </c>
      <c r="Z193" s="69">
        <v>8420</v>
      </c>
      <c r="AA193" s="19">
        <v>1.44</v>
      </c>
      <c r="AB193" s="21">
        <v>200</v>
      </c>
      <c r="AC193" s="19">
        <v>7.3</v>
      </c>
      <c r="AD193" s="19">
        <v>192.9</v>
      </c>
      <c r="AE193" s="19">
        <v>200</v>
      </c>
      <c r="AF193" s="19">
        <v>164.8</v>
      </c>
      <c r="AG193" s="8">
        <f>AF193/AD193</f>
        <v>0.85432866770347338</v>
      </c>
      <c r="AH193" s="19">
        <v>192.9</v>
      </c>
      <c r="AI193" s="85">
        <f>(AF193*V193)/1000000</f>
        <v>2.8180800000000002E-2</v>
      </c>
      <c r="AJ193" s="18" t="s">
        <v>78</v>
      </c>
      <c r="AK193" s="18" t="s">
        <v>132</v>
      </c>
      <c r="AL193" s="18" t="s">
        <v>127</v>
      </c>
      <c r="AM193" s="18"/>
      <c r="AN193" s="18" t="s">
        <v>81</v>
      </c>
      <c r="AO193" s="18"/>
      <c r="AP193" s="18" t="s">
        <v>81</v>
      </c>
      <c r="AQ193" s="18"/>
      <c r="AR193" s="19">
        <v>0</v>
      </c>
      <c r="AS193" s="18"/>
      <c r="AT193" s="72">
        <v>60</v>
      </c>
      <c r="AU193" s="19">
        <v>90</v>
      </c>
      <c r="AV193" s="19">
        <v>65</v>
      </c>
      <c r="AW193" s="18" t="s">
        <v>78</v>
      </c>
      <c r="AX193" s="18" t="s">
        <v>109</v>
      </c>
      <c r="AY193" s="18"/>
      <c r="AZ193" s="18"/>
      <c r="BA193" s="19">
        <v>0</v>
      </c>
      <c r="BB193" s="20" t="s">
        <v>81</v>
      </c>
      <c r="BC193" s="18" t="s">
        <v>81</v>
      </c>
      <c r="BD193" s="18"/>
      <c r="BE193" s="18" t="s">
        <v>84</v>
      </c>
      <c r="BF193" s="18"/>
      <c r="BG193" s="19">
        <v>1</v>
      </c>
      <c r="BH193" s="21">
        <v>0</v>
      </c>
      <c r="BI193" s="19">
        <v>0.26</v>
      </c>
      <c r="BJ193" s="18"/>
      <c r="BK193" s="19">
        <v>0.21</v>
      </c>
      <c r="BL193" s="18"/>
      <c r="BM193" s="18"/>
      <c r="BN193" s="19">
        <v>15.42</v>
      </c>
      <c r="BO193" s="21">
        <v>0.51</v>
      </c>
      <c r="BP193" s="20"/>
      <c r="BQ193" s="21">
        <v>0.28000000000000003</v>
      </c>
      <c r="BR193" s="20"/>
      <c r="BS193" s="21">
        <v>0.24</v>
      </c>
      <c r="BT193" s="20"/>
      <c r="BU193" s="20"/>
      <c r="BV193" s="21">
        <v>15.65</v>
      </c>
      <c r="BW193" s="9">
        <f>IF(BA193=1,BN193-(Monitors!$B$17*Data!BZ193),Data!BN193)</f>
        <v>15.42</v>
      </c>
      <c r="BX193" s="32">
        <f>IF($AR193=1,$BW193-(Monitors!$C$17*BZ193),Data!$BW193)</f>
        <v>15.42</v>
      </c>
      <c r="BY193" s="32">
        <f>BX193-(AA193*Monitors!$C$13)</f>
        <v>12.54</v>
      </c>
      <c r="BZ193" s="86">
        <f>(Monitors!$C$13*Data!AA193)+(Monitors!$C$6*TANH(Monitors!$C$7*(Data!V193+Monitors!$C$8)+Monitors!$C$9)+Monitors!$C$10)</f>
        <v>12.97855331211375</v>
      </c>
      <c r="CA193" s="9">
        <f>BN193-(Signage!$C$13*AI193)</f>
        <v>13.30644</v>
      </c>
      <c r="CB193" s="86">
        <f>(Signage!$C$13*Data!AI193)+(Signage!$C$6*TANH(Signage!$C$7*(Data!V193+Signage!$C$8)+Signage!$C$9)+Signage!$C$10)</f>
        <v>13.925796785406774</v>
      </c>
    </row>
    <row r="194" spans="1:80" s="4" customFormat="1" ht="12" customHeight="1">
      <c r="A194" s="82">
        <v>193</v>
      </c>
      <c r="B194" s="15" t="s">
        <v>2070</v>
      </c>
      <c r="C194" s="82" t="s">
        <v>1124</v>
      </c>
      <c r="D194" s="25">
        <v>41944</v>
      </c>
      <c r="E194" s="27" t="s">
        <v>78</v>
      </c>
      <c r="F194" s="24"/>
      <c r="G194" s="26">
        <v>6</v>
      </c>
      <c r="H194" s="24" t="s">
        <v>72</v>
      </c>
      <c r="I194" s="24" t="s">
        <v>90</v>
      </c>
      <c r="J194" s="27"/>
      <c r="K194" s="27" t="s">
        <v>74</v>
      </c>
      <c r="L194" s="27"/>
      <c r="M194" s="27" t="s">
        <v>78</v>
      </c>
      <c r="N194" s="27" t="s">
        <v>78</v>
      </c>
      <c r="O194" s="27" t="s">
        <v>82</v>
      </c>
      <c r="P194" s="27"/>
      <c r="Q194" s="27" t="s">
        <v>78</v>
      </c>
      <c r="R194" s="28">
        <v>1.78</v>
      </c>
      <c r="S194" s="28">
        <v>9.6</v>
      </c>
      <c r="T194" s="28">
        <v>17</v>
      </c>
      <c r="U194" s="28">
        <v>19.5</v>
      </c>
      <c r="V194" s="28">
        <v>162.69999999999999</v>
      </c>
      <c r="W194" s="28">
        <v>900</v>
      </c>
      <c r="X194" s="28">
        <v>1600</v>
      </c>
      <c r="Y194" s="27" t="s">
        <v>125</v>
      </c>
      <c r="Z194" s="70">
        <v>8850</v>
      </c>
      <c r="AA194" s="28">
        <v>1.44</v>
      </c>
      <c r="AB194" s="30">
        <v>250</v>
      </c>
      <c r="AC194" s="28">
        <v>26.5</v>
      </c>
      <c r="AD194" s="28">
        <v>187.1</v>
      </c>
      <c r="AE194" s="28">
        <v>250</v>
      </c>
      <c r="AF194" s="28">
        <v>183.3</v>
      </c>
      <c r="AG194" s="8">
        <f>AF194/AD194</f>
        <v>0.97969000534473549</v>
      </c>
      <c r="AH194" s="28">
        <v>187.1</v>
      </c>
      <c r="AI194" s="85">
        <f>(AF194*V194)/1000000</f>
        <v>2.9822910000000001E-2</v>
      </c>
      <c r="AJ194" s="27" t="s">
        <v>78</v>
      </c>
      <c r="AK194" s="27" t="s">
        <v>523</v>
      </c>
      <c r="AL194" s="27" t="s">
        <v>127</v>
      </c>
      <c r="AM194" s="27"/>
      <c r="AN194" s="27" t="s">
        <v>81</v>
      </c>
      <c r="AO194" s="27"/>
      <c r="AP194" s="27" t="s">
        <v>81</v>
      </c>
      <c r="AQ194" s="27"/>
      <c r="AR194" s="28">
        <v>0</v>
      </c>
      <c r="AS194" s="27"/>
      <c r="AT194" s="74">
        <v>60</v>
      </c>
      <c r="AU194" s="28">
        <v>170</v>
      </c>
      <c r="AV194" s="28">
        <v>160</v>
      </c>
      <c r="AW194" s="31"/>
      <c r="AX194" s="27" t="s">
        <v>109</v>
      </c>
      <c r="AY194" s="27"/>
      <c r="AZ194" s="27"/>
      <c r="BA194" s="28">
        <v>0</v>
      </c>
      <c r="BB194" s="29" t="s">
        <v>81</v>
      </c>
      <c r="BC194" s="29" t="s">
        <v>81</v>
      </c>
      <c r="BD194" s="27"/>
      <c r="BE194" s="27" t="s">
        <v>84</v>
      </c>
      <c r="BF194" s="27"/>
      <c r="BG194" s="27" t="s">
        <v>188</v>
      </c>
      <c r="BH194" s="30">
        <v>0</v>
      </c>
      <c r="BI194" s="28">
        <v>0.2</v>
      </c>
      <c r="BJ194" s="27"/>
      <c r="BK194" s="28">
        <v>0.13</v>
      </c>
      <c r="BL194" s="27"/>
      <c r="BM194" s="27"/>
      <c r="BN194" s="28">
        <v>13.33</v>
      </c>
      <c r="BO194" s="30">
        <v>0.39</v>
      </c>
      <c r="BP194" s="29"/>
      <c r="BQ194" s="30">
        <v>0.28000000000000003</v>
      </c>
      <c r="BR194" s="29"/>
      <c r="BS194" s="30">
        <v>0.2</v>
      </c>
      <c r="BT194" s="29"/>
      <c r="BU194" s="29"/>
      <c r="BV194" s="30">
        <v>19.149999999999999</v>
      </c>
      <c r="BW194" s="9">
        <f>IF(BA194=1,BN194-(Monitors!$B$17*Data!BZ194),Data!BN194)</f>
        <v>13.33</v>
      </c>
      <c r="BX194" s="32">
        <f>IF($AR194=1,$BW194-(Monitors!$C$17*BZ194),Data!$BW194)</f>
        <v>13.33</v>
      </c>
      <c r="BY194" s="32">
        <f>BX194-(AA194*Monitors!$C$13)</f>
        <v>10.45</v>
      </c>
      <c r="BZ194" s="86">
        <f>(Monitors!$C$13*Data!AA194)+(Monitors!$C$6*TANH(Monitors!$C$7*(Data!V194+Monitors!$C$8)+Monitors!$C$9)+Monitors!$C$10)</f>
        <v>12.589992627687259</v>
      </c>
      <c r="CA194" s="9">
        <f>BN194-(Signage!$C$13*AI194)</f>
        <v>11.093281749999999</v>
      </c>
      <c r="CB194" s="86">
        <f>(Signage!$C$13*Data!AI194)+(Signage!$C$6*TANH(Signage!$C$7*(Data!V194+Signage!$C$8)+Signage!$C$9)+Signage!$C$10)</f>
        <v>13.371391383105827</v>
      </c>
    </row>
    <row r="195" spans="1:80" s="4" customFormat="1" ht="12" customHeight="1">
      <c r="A195" s="83">
        <v>194</v>
      </c>
      <c r="B195" s="15" t="s">
        <v>2052</v>
      </c>
      <c r="C195" s="83" t="s">
        <v>1125</v>
      </c>
      <c r="D195" s="16">
        <v>41424</v>
      </c>
      <c r="E195" s="18" t="s">
        <v>78</v>
      </c>
      <c r="F195" s="15" t="s">
        <v>70</v>
      </c>
      <c r="G195" s="17">
        <v>6</v>
      </c>
      <c r="H195" s="15" t="s">
        <v>72</v>
      </c>
      <c r="I195" s="15" t="s">
        <v>90</v>
      </c>
      <c r="J195" s="18"/>
      <c r="K195" s="18" t="s">
        <v>74</v>
      </c>
      <c r="L195" s="18"/>
      <c r="M195" s="18" t="s">
        <v>78</v>
      </c>
      <c r="N195" s="18" t="s">
        <v>78</v>
      </c>
      <c r="O195" s="18" t="s">
        <v>82</v>
      </c>
      <c r="P195" s="18"/>
      <c r="Q195" s="18" t="s">
        <v>78</v>
      </c>
      <c r="R195" s="19">
        <v>1.78</v>
      </c>
      <c r="S195" s="19">
        <v>9.6</v>
      </c>
      <c r="T195" s="19">
        <v>17</v>
      </c>
      <c r="U195" s="19">
        <v>19.5</v>
      </c>
      <c r="V195" s="19">
        <v>162.71</v>
      </c>
      <c r="W195" s="19">
        <v>900</v>
      </c>
      <c r="X195" s="19">
        <v>1600</v>
      </c>
      <c r="Y195" s="18" t="s">
        <v>125</v>
      </c>
      <c r="Z195" s="69">
        <v>8850</v>
      </c>
      <c r="AA195" s="19">
        <v>1.44</v>
      </c>
      <c r="AB195" s="21">
        <v>190</v>
      </c>
      <c r="AC195" s="19">
        <v>0.4</v>
      </c>
      <c r="AD195" s="19">
        <v>186.7</v>
      </c>
      <c r="AE195" s="19">
        <v>190</v>
      </c>
      <c r="AF195" s="19">
        <v>185.7</v>
      </c>
      <c r="AG195" s="8">
        <f>AF195/AD195</f>
        <v>0.99464381360471343</v>
      </c>
      <c r="AH195" s="19">
        <v>186.7</v>
      </c>
      <c r="AI195" s="85">
        <f>(AF195*V195)/1000000</f>
        <v>3.0215247000000001E-2</v>
      </c>
      <c r="AJ195" s="18" t="s">
        <v>77</v>
      </c>
      <c r="AK195" s="18" t="s">
        <v>524</v>
      </c>
      <c r="AL195" s="18" t="s">
        <v>115</v>
      </c>
      <c r="AM195" s="18"/>
      <c r="AN195" s="18" t="s">
        <v>81</v>
      </c>
      <c r="AO195" s="18"/>
      <c r="AP195" s="18" t="s">
        <v>81</v>
      </c>
      <c r="AQ195" s="18"/>
      <c r="AR195" s="19">
        <v>0</v>
      </c>
      <c r="AS195" s="18"/>
      <c r="AT195" s="72">
        <v>60</v>
      </c>
      <c r="AU195" s="19">
        <v>170</v>
      </c>
      <c r="AV195" s="19">
        <v>160</v>
      </c>
      <c r="AW195" s="18" t="s">
        <v>78</v>
      </c>
      <c r="AX195" s="18" t="s">
        <v>123</v>
      </c>
      <c r="AY195" s="18"/>
      <c r="AZ195" s="18"/>
      <c r="BA195" s="19">
        <v>0</v>
      </c>
      <c r="BB195" s="20" t="s">
        <v>81</v>
      </c>
      <c r="BC195" s="18" t="s">
        <v>81</v>
      </c>
      <c r="BD195" s="18"/>
      <c r="BE195" s="18" t="s">
        <v>84</v>
      </c>
      <c r="BF195" s="18"/>
      <c r="BG195" s="18"/>
      <c r="BH195" s="21">
        <v>0</v>
      </c>
      <c r="BI195" s="19">
        <v>0.3</v>
      </c>
      <c r="BJ195" s="18"/>
      <c r="BK195" s="19">
        <v>0.26</v>
      </c>
      <c r="BL195" s="18"/>
      <c r="BM195" s="18"/>
      <c r="BN195" s="19">
        <v>13.98</v>
      </c>
      <c r="BO195" s="21">
        <v>0.43</v>
      </c>
      <c r="BP195" s="20"/>
      <c r="BQ195" s="21">
        <v>0.32</v>
      </c>
      <c r="BR195" s="20"/>
      <c r="BS195" s="21">
        <v>0.28999999999999998</v>
      </c>
      <c r="BT195" s="20"/>
      <c r="BU195" s="20"/>
      <c r="BV195" s="21">
        <v>14.29</v>
      </c>
      <c r="BW195" s="9">
        <f>IF(BA195=1,BN195-(Monitors!$B$17*Data!BZ195),Data!BN195)</f>
        <v>13.98</v>
      </c>
      <c r="BX195" s="32">
        <f>IF($AR195=1,$BW195-(Monitors!$C$17*BZ195),Data!$BW195)</f>
        <v>13.98</v>
      </c>
      <c r="BY195" s="32">
        <f>BX195-(AA195*Monitors!$C$13)</f>
        <v>11.100000000000001</v>
      </c>
      <c r="BZ195" s="86">
        <f>(Monitors!$C$13*Data!AA195)+(Monitors!$C$6*TANH(Monitors!$C$7*(Data!V195+Monitors!$C$8)+Monitors!$C$9)+Monitors!$C$10)</f>
        <v>12.590469487456595</v>
      </c>
      <c r="CA195" s="9">
        <f>BN195-(Signage!$C$13*AI195)</f>
        <v>11.713856475</v>
      </c>
      <c r="CB195" s="86">
        <f>(Signage!$C$13*Data!AI195)+(Signage!$C$6*TANH(Signage!$C$7*(Data!V195+Signage!$C$8)+Signage!$C$9)+Signage!$C$10)</f>
        <v>13.401633442366521</v>
      </c>
    </row>
    <row r="196" spans="1:80" s="4" customFormat="1" ht="12" customHeight="1">
      <c r="A196" s="82">
        <v>195</v>
      </c>
      <c r="B196" s="15" t="s">
        <v>2052</v>
      </c>
      <c r="C196" s="82" t="s">
        <v>1126</v>
      </c>
      <c r="D196" s="16">
        <v>41424</v>
      </c>
      <c r="E196" s="18" t="s">
        <v>78</v>
      </c>
      <c r="F196" s="15" t="s">
        <v>70</v>
      </c>
      <c r="G196" s="17">
        <v>6</v>
      </c>
      <c r="H196" s="15" t="s">
        <v>72</v>
      </c>
      <c r="I196" s="15" t="s">
        <v>90</v>
      </c>
      <c r="J196" s="18"/>
      <c r="K196" s="18" t="s">
        <v>74</v>
      </c>
      <c r="L196" s="18"/>
      <c r="M196" s="18" t="s">
        <v>78</v>
      </c>
      <c r="N196" s="18" t="s">
        <v>78</v>
      </c>
      <c r="O196" s="18" t="s">
        <v>82</v>
      </c>
      <c r="P196" s="18"/>
      <c r="Q196" s="18" t="s">
        <v>78</v>
      </c>
      <c r="R196" s="19">
        <v>1.78</v>
      </c>
      <c r="S196" s="19">
        <v>9.6</v>
      </c>
      <c r="T196" s="19">
        <v>17</v>
      </c>
      <c r="U196" s="19">
        <v>19.5</v>
      </c>
      <c r="V196" s="19">
        <v>162.71</v>
      </c>
      <c r="W196" s="19">
        <v>900</v>
      </c>
      <c r="X196" s="19">
        <v>1600</v>
      </c>
      <c r="Y196" s="18" t="s">
        <v>125</v>
      </c>
      <c r="Z196" s="69">
        <v>8850</v>
      </c>
      <c r="AA196" s="19">
        <v>1.44</v>
      </c>
      <c r="AB196" s="21">
        <v>190</v>
      </c>
      <c r="AC196" s="19">
        <v>0.4</v>
      </c>
      <c r="AD196" s="19">
        <v>186.7</v>
      </c>
      <c r="AE196" s="19">
        <v>190</v>
      </c>
      <c r="AF196" s="19">
        <v>185.7</v>
      </c>
      <c r="AG196" s="8">
        <f>AF196/AD196</f>
        <v>0.99464381360471343</v>
      </c>
      <c r="AH196" s="19">
        <v>186.7</v>
      </c>
      <c r="AI196" s="85">
        <f>(AF196*V196)/1000000</f>
        <v>3.0215247000000001E-2</v>
      </c>
      <c r="AJ196" s="18" t="s">
        <v>77</v>
      </c>
      <c r="AK196" s="18" t="s">
        <v>524</v>
      </c>
      <c r="AL196" s="18" t="s">
        <v>115</v>
      </c>
      <c r="AM196" s="18"/>
      <c r="AN196" s="18" t="s">
        <v>81</v>
      </c>
      <c r="AO196" s="18"/>
      <c r="AP196" s="18" t="s">
        <v>81</v>
      </c>
      <c r="AQ196" s="18"/>
      <c r="AR196" s="19">
        <v>0</v>
      </c>
      <c r="AS196" s="18"/>
      <c r="AT196" s="72">
        <v>60</v>
      </c>
      <c r="AU196" s="19">
        <v>170</v>
      </c>
      <c r="AV196" s="19">
        <v>160</v>
      </c>
      <c r="AW196" s="18" t="s">
        <v>78</v>
      </c>
      <c r="AX196" s="18" t="s">
        <v>123</v>
      </c>
      <c r="AY196" s="18"/>
      <c r="AZ196" s="18"/>
      <c r="BA196" s="19">
        <v>0</v>
      </c>
      <c r="BB196" s="20" t="s">
        <v>81</v>
      </c>
      <c r="BC196" s="18" t="s">
        <v>81</v>
      </c>
      <c r="BD196" s="18"/>
      <c r="BE196" s="18" t="s">
        <v>84</v>
      </c>
      <c r="BF196" s="18"/>
      <c r="BG196" s="18"/>
      <c r="BH196" s="21">
        <v>0</v>
      </c>
      <c r="BI196" s="19">
        <v>0.3</v>
      </c>
      <c r="BJ196" s="18"/>
      <c r="BK196" s="19">
        <v>0.26</v>
      </c>
      <c r="BL196" s="18"/>
      <c r="BM196" s="18"/>
      <c r="BN196" s="19">
        <v>13.98</v>
      </c>
      <c r="BO196" s="21">
        <v>0.43</v>
      </c>
      <c r="BP196" s="20"/>
      <c r="BQ196" s="21">
        <v>0.32</v>
      </c>
      <c r="BR196" s="20"/>
      <c r="BS196" s="21">
        <v>0.28999999999999998</v>
      </c>
      <c r="BT196" s="20"/>
      <c r="BU196" s="20"/>
      <c r="BV196" s="21">
        <v>14.29</v>
      </c>
      <c r="BW196" s="9">
        <f>IF(BA196=1,BN196-(Monitors!$B$17*Data!BZ196),Data!BN196)</f>
        <v>13.98</v>
      </c>
      <c r="BX196" s="32">
        <f>IF($AR196=1,$BW196-(Monitors!$C$17*BZ196),Data!$BW196)</f>
        <v>13.98</v>
      </c>
      <c r="BY196" s="32">
        <f>BX196-(AA196*Monitors!$C$13)</f>
        <v>11.100000000000001</v>
      </c>
      <c r="BZ196" s="86">
        <f>(Monitors!$C$13*Data!AA196)+(Monitors!$C$6*TANH(Monitors!$C$7*(Data!V196+Monitors!$C$8)+Monitors!$C$9)+Monitors!$C$10)</f>
        <v>12.590469487456595</v>
      </c>
      <c r="CA196" s="9">
        <f>BN196-(Signage!$C$13*AI196)</f>
        <v>11.713856475</v>
      </c>
      <c r="CB196" s="86">
        <f>(Signage!$C$13*Data!AI196)+(Signage!$C$6*TANH(Signage!$C$7*(Data!V196+Signage!$C$8)+Signage!$C$9)+Signage!$C$10)</f>
        <v>13.401633442366521</v>
      </c>
    </row>
    <row r="197" spans="1:80" s="4" customFormat="1" ht="12" customHeight="1">
      <c r="A197" s="83">
        <v>196</v>
      </c>
      <c r="B197" s="15" t="s">
        <v>2096</v>
      </c>
      <c r="C197" s="83" t="s">
        <v>1127</v>
      </c>
      <c r="D197" s="16">
        <v>41414</v>
      </c>
      <c r="E197" s="18" t="s">
        <v>78</v>
      </c>
      <c r="F197" s="15" t="s">
        <v>70</v>
      </c>
      <c r="G197" s="17">
        <v>6</v>
      </c>
      <c r="H197" s="15" t="s">
        <v>72</v>
      </c>
      <c r="I197" s="15" t="s">
        <v>90</v>
      </c>
      <c r="J197" s="18"/>
      <c r="K197" s="18" t="s">
        <v>74</v>
      </c>
      <c r="L197" s="18"/>
      <c r="M197" s="18" t="s">
        <v>78</v>
      </c>
      <c r="N197" s="18" t="s">
        <v>78</v>
      </c>
      <c r="O197" s="18" t="s">
        <v>82</v>
      </c>
      <c r="P197" s="18"/>
      <c r="Q197" s="18" t="s">
        <v>78</v>
      </c>
      <c r="R197" s="19">
        <v>1.78</v>
      </c>
      <c r="S197" s="19">
        <v>9.6</v>
      </c>
      <c r="T197" s="19">
        <v>17</v>
      </c>
      <c r="U197" s="19">
        <v>19.5</v>
      </c>
      <c r="V197" s="19">
        <v>162.71</v>
      </c>
      <c r="W197" s="19">
        <v>900</v>
      </c>
      <c r="X197" s="19">
        <v>1600</v>
      </c>
      <c r="Y197" s="18" t="s">
        <v>125</v>
      </c>
      <c r="Z197" s="69">
        <v>8850</v>
      </c>
      <c r="AA197" s="19">
        <v>1.44</v>
      </c>
      <c r="AB197" s="21">
        <v>200</v>
      </c>
      <c r="AC197" s="19">
        <v>1.4</v>
      </c>
      <c r="AD197" s="19">
        <v>246</v>
      </c>
      <c r="AE197" s="19">
        <v>200</v>
      </c>
      <c r="AF197" s="19">
        <v>111.3</v>
      </c>
      <c r="AG197" s="8">
        <f>AF197/AD197</f>
        <v>0.45243902439024392</v>
      </c>
      <c r="AH197" s="19">
        <v>201.6</v>
      </c>
      <c r="AI197" s="85">
        <f>(AF197*V197)/1000000</f>
        <v>1.8109622999999998E-2</v>
      </c>
      <c r="AJ197" s="18" t="s">
        <v>78</v>
      </c>
      <c r="AK197" s="18" t="s">
        <v>354</v>
      </c>
      <c r="AL197" s="18" t="s">
        <v>127</v>
      </c>
      <c r="AM197" s="18"/>
      <c r="AN197" s="18" t="s">
        <v>81</v>
      </c>
      <c r="AO197" s="18"/>
      <c r="AP197" s="18" t="s">
        <v>94</v>
      </c>
      <c r="AQ197" s="18"/>
      <c r="AR197" s="19">
        <v>0</v>
      </c>
      <c r="AS197" s="18"/>
      <c r="AT197" s="72">
        <v>60</v>
      </c>
      <c r="AU197" s="19">
        <v>178</v>
      </c>
      <c r="AV197" s="19">
        <v>170</v>
      </c>
      <c r="AW197" s="18" t="s">
        <v>78</v>
      </c>
      <c r="AX197" s="18" t="s">
        <v>109</v>
      </c>
      <c r="AY197" s="18"/>
      <c r="AZ197" s="18"/>
      <c r="BA197" s="19">
        <v>0</v>
      </c>
      <c r="BB197" s="20" t="s">
        <v>81</v>
      </c>
      <c r="BC197" s="18" t="s">
        <v>81</v>
      </c>
      <c r="BD197" s="18"/>
      <c r="BE197" s="18" t="s">
        <v>84</v>
      </c>
      <c r="BF197" s="18"/>
      <c r="BG197" s="19">
        <v>2</v>
      </c>
      <c r="BH197" s="21">
        <v>0</v>
      </c>
      <c r="BI197" s="19">
        <v>0.26</v>
      </c>
      <c r="BJ197" s="18"/>
      <c r="BK197" s="19">
        <v>0.2</v>
      </c>
      <c r="BL197" s="18"/>
      <c r="BM197" s="18"/>
      <c r="BN197" s="19">
        <v>15.95</v>
      </c>
      <c r="BO197" s="21">
        <v>0.51</v>
      </c>
      <c r="BP197" s="20"/>
      <c r="BQ197" s="21">
        <v>0.34</v>
      </c>
      <c r="BR197" s="20"/>
      <c r="BS197" s="21">
        <v>0.34</v>
      </c>
      <c r="BT197" s="20"/>
      <c r="BU197" s="20"/>
      <c r="BV197" s="21">
        <v>16.28</v>
      </c>
      <c r="BW197" s="9">
        <f>IF(BA197=1,BN197-(Monitors!$B$17*Data!BZ197),Data!BN197)</f>
        <v>15.95</v>
      </c>
      <c r="BX197" s="32">
        <f>IF($AR197=1,$BW197-(Monitors!$C$17*BZ197),Data!$BW197)</f>
        <v>15.95</v>
      </c>
      <c r="BY197" s="32">
        <f>BX197-(AA197*Monitors!$C$13)</f>
        <v>13.07</v>
      </c>
      <c r="BZ197" s="86">
        <f>(Monitors!$C$13*Data!AA197)+(Monitors!$C$6*TANH(Monitors!$C$7*(Data!V197+Monitors!$C$8)+Monitors!$C$9)+Monitors!$C$10)</f>
        <v>12.590469487456595</v>
      </c>
      <c r="CA197" s="9">
        <f>BN197-(Signage!$C$13*AI197)</f>
        <v>14.591778274999999</v>
      </c>
      <c r="CB197" s="86">
        <f>(Signage!$C$13*Data!AI197)+(Signage!$C$6*TANH(Signage!$C$7*(Data!V197+Signage!$C$8)+Signage!$C$9)+Signage!$C$10)</f>
        <v>12.49371164236652</v>
      </c>
    </row>
    <row r="198" spans="1:80" s="4" customFormat="1" ht="12" customHeight="1">
      <c r="A198" s="82">
        <v>197</v>
      </c>
      <c r="B198" s="15" t="s">
        <v>2068</v>
      </c>
      <c r="C198" s="82" t="s">
        <v>1128</v>
      </c>
      <c r="D198" s="16">
        <v>41517</v>
      </c>
      <c r="E198" s="18" t="s">
        <v>78</v>
      </c>
      <c r="F198" s="15" t="s">
        <v>70</v>
      </c>
      <c r="G198" s="17">
        <v>6</v>
      </c>
      <c r="H198" s="15" t="s">
        <v>72</v>
      </c>
      <c r="I198" s="15" t="s">
        <v>90</v>
      </c>
      <c r="J198" s="18"/>
      <c r="K198" s="18" t="s">
        <v>74</v>
      </c>
      <c r="L198" s="18"/>
      <c r="M198" s="18" t="s">
        <v>78</v>
      </c>
      <c r="N198" s="18" t="s">
        <v>78</v>
      </c>
      <c r="O198" s="18" t="s">
        <v>82</v>
      </c>
      <c r="P198" s="18"/>
      <c r="Q198" s="18" t="s">
        <v>78</v>
      </c>
      <c r="R198" s="19">
        <v>1.78</v>
      </c>
      <c r="S198" s="19">
        <v>10</v>
      </c>
      <c r="T198" s="19">
        <v>17.5</v>
      </c>
      <c r="U198" s="19">
        <v>20.100000000000001</v>
      </c>
      <c r="V198" s="19">
        <v>174.5</v>
      </c>
      <c r="W198" s="19">
        <v>900</v>
      </c>
      <c r="X198" s="19">
        <v>1600</v>
      </c>
      <c r="Y198" s="18" t="s">
        <v>125</v>
      </c>
      <c r="Z198" s="69">
        <v>8252</v>
      </c>
      <c r="AA198" s="19">
        <v>1.44</v>
      </c>
      <c r="AB198" s="21">
        <v>250</v>
      </c>
      <c r="AC198" s="19">
        <v>123.4</v>
      </c>
      <c r="AD198" s="19">
        <v>214.4</v>
      </c>
      <c r="AE198" s="19">
        <v>250</v>
      </c>
      <c r="AF198" s="19">
        <v>123.4</v>
      </c>
      <c r="AG198" s="8">
        <f>AF198/AD198</f>
        <v>0.57555970149253732</v>
      </c>
      <c r="AH198" s="19">
        <v>214.4</v>
      </c>
      <c r="AI198" s="85">
        <f>(AF198*V198)/1000000</f>
        <v>2.1533299999999998E-2</v>
      </c>
      <c r="AJ198" s="18" t="s">
        <v>78</v>
      </c>
      <c r="AK198" s="18" t="s">
        <v>538</v>
      </c>
      <c r="AL198" s="18" t="s">
        <v>115</v>
      </c>
      <c r="AM198" s="18"/>
      <c r="AN198" s="18" t="s">
        <v>81</v>
      </c>
      <c r="AO198" s="18"/>
      <c r="AP198" s="18" t="s">
        <v>81</v>
      </c>
      <c r="AQ198" s="18"/>
      <c r="AR198" s="19">
        <v>0</v>
      </c>
      <c r="AS198" s="18"/>
      <c r="AT198" s="72">
        <v>60</v>
      </c>
      <c r="AU198" s="19">
        <v>160</v>
      </c>
      <c r="AV198" s="19">
        <v>160</v>
      </c>
      <c r="AW198" s="18" t="s">
        <v>77</v>
      </c>
      <c r="AX198" s="18" t="s">
        <v>91</v>
      </c>
      <c r="AY198" s="18"/>
      <c r="AZ198" s="18"/>
      <c r="BA198" s="19">
        <v>0</v>
      </c>
      <c r="BB198" s="20" t="s">
        <v>81</v>
      </c>
      <c r="BC198" s="18" t="s">
        <v>81</v>
      </c>
      <c r="BD198" s="18"/>
      <c r="BE198" s="18" t="s">
        <v>84</v>
      </c>
      <c r="BF198" s="18"/>
      <c r="BG198" s="18"/>
      <c r="BH198" s="21">
        <v>0</v>
      </c>
      <c r="BI198" s="19">
        <v>0.23</v>
      </c>
      <c r="BJ198" s="18"/>
      <c r="BK198" s="19">
        <v>0.16</v>
      </c>
      <c r="BL198" s="18"/>
      <c r="BM198" s="18"/>
      <c r="BN198" s="19">
        <v>16.100000000000001</v>
      </c>
      <c r="BO198" s="21">
        <v>0.54</v>
      </c>
      <c r="BP198" s="20"/>
      <c r="BQ198" s="21">
        <v>0.28999999999999998</v>
      </c>
      <c r="BR198" s="20"/>
      <c r="BS198" s="21">
        <v>0.23</v>
      </c>
      <c r="BT198" s="20"/>
      <c r="BU198" s="20"/>
      <c r="BV198" s="21">
        <v>16.5</v>
      </c>
      <c r="BW198" s="9">
        <f>IF(BA198=1,BN198-(Monitors!$B$17*Data!BZ198),Data!BN198)</f>
        <v>16.100000000000001</v>
      </c>
      <c r="BX198" s="32">
        <f>IF($AR198=1,$BW198-(Monitors!$C$17*BZ198),Data!$BW198)</f>
        <v>16.100000000000001</v>
      </c>
      <c r="BY198" s="32">
        <f>BX198-(AA198*Monitors!$C$13)</f>
        <v>13.220000000000002</v>
      </c>
      <c r="BZ198" s="86">
        <f>(Monitors!$C$13*Data!AA198)+(Monitors!$C$6*TANH(Monitors!$C$7*(Data!V198+Monitors!$C$8)+Monitors!$C$9)+Monitors!$C$10)</f>
        <v>13.138057290536796</v>
      </c>
      <c r="CA198" s="9">
        <f>BN198-(Signage!$C$13*AI198)</f>
        <v>14.485002500000002</v>
      </c>
      <c r="CB198" s="86">
        <f>(Signage!$C$13*Data!AI198)+(Signage!$C$6*TANH(Signage!$C$7*(Data!V198+Signage!$C$8)+Signage!$C$9)+Signage!$C$10)</f>
        <v>13.712720376596794</v>
      </c>
    </row>
    <row r="199" spans="1:80" s="4" customFormat="1" ht="12" customHeight="1">
      <c r="A199" s="83">
        <v>198</v>
      </c>
      <c r="B199" s="15" t="s">
        <v>2075</v>
      </c>
      <c r="C199" s="83" t="s">
        <v>1129</v>
      </c>
      <c r="D199" s="16">
        <v>41445</v>
      </c>
      <c r="E199" s="18" t="s">
        <v>77</v>
      </c>
      <c r="F199" s="15" t="s">
        <v>70</v>
      </c>
      <c r="G199" s="17">
        <v>6</v>
      </c>
      <c r="H199" s="15" t="s">
        <v>72</v>
      </c>
      <c r="I199" s="15" t="s">
        <v>90</v>
      </c>
      <c r="J199" s="18"/>
      <c r="K199" s="18" t="s">
        <v>74</v>
      </c>
      <c r="L199" s="18"/>
      <c r="M199" s="18" t="s">
        <v>78</v>
      </c>
      <c r="N199" s="18" t="s">
        <v>78</v>
      </c>
      <c r="O199" s="18" t="s">
        <v>82</v>
      </c>
      <c r="P199" s="18"/>
      <c r="Q199" s="18" t="s">
        <v>78</v>
      </c>
      <c r="R199" s="19">
        <v>1.78</v>
      </c>
      <c r="S199" s="19">
        <v>9.6</v>
      </c>
      <c r="T199" s="19">
        <v>17</v>
      </c>
      <c r="U199" s="19">
        <v>19.5</v>
      </c>
      <c r="V199" s="19">
        <v>162.71</v>
      </c>
      <c r="W199" s="19">
        <v>1600</v>
      </c>
      <c r="X199" s="19">
        <v>900</v>
      </c>
      <c r="Y199" s="18" t="s">
        <v>130</v>
      </c>
      <c r="Z199" s="69">
        <v>8850</v>
      </c>
      <c r="AA199" s="19">
        <v>1.44</v>
      </c>
      <c r="AB199" s="21">
        <v>250</v>
      </c>
      <c r="AC199" s="19">
        <v>2.2999999999999998</v>
      </c>
      <c r="AD199" s="19">
        <v>216.3</v>
      </c>
      <c r="AE199" s="19">
        <v>250</v>
      </c>
      <c r="AF199" s="19">
        <v>132.69999999999999</v>
      </c>
      <c r="AG199" s="8">
        <f>AF199/AD199</f>
        <v>0.61349976883957458</v>
      </c>
      <c r="AH199" s="19">
        <v>200</v>
      </c>
      <c r="AI199" s="85">
        <f>(AF199*V199)/1000000</f>
        <v>2.1591616999999997E-2</v>
      </c>
      <c r="AJ199" s="18" t="s">
        <v>77</v>
      </c>
      <c r="AK199" s="18" t="s">
        <v>354</v>
      </c>
      <c r="AL199" s="18" t="s">
        <v>79</v>
      </c>
      <c r="AM199" s="18"/>
      <c r="AN199" s="18" t="s">
        <v>81</v>
      </c>
      <c r="AO199" s="18"/>
      <c r="AP199" s="18" t="s">
        <v>81</v>
      </c>
      <c r="AQ199" s="18"/>
      <c r="AR199" s="19">
        <v>0</v>
      </c>
      <c r="AS199" s="18"/>
      <c r="AT199" s="72">
        <v>60</v>
      </c>
      <c r="AU199" s="19">
        <v>170</v>
      </c>
      <c r="AV199" s="19">
        <v>160</v>
      </c>
      <c r="AW199" s="18" t="s">
        <v>78</v>
      </c>
      <c r="AX199" s="18" t="s">
        <v>109</v>
      </c>
      <c r="AY199" s="18"/>
      <c r="AZ199" s="18"/>
      <c r="BA199" s="19">
        <v>0</v>
      </c>
      <c r="BB199" s="20" t="s">
        <v>81</v>
      </c>
      <c r="BC199" s="18" t="s">
        <v>81</v>
      </c>
      <c r="BD199" s="18"/>
      <c r="BE199" s="18" t="s">
        <v>84</v>
      </c>
      <c r="BF199" s="18"/>
      <c r="BG199" s="18"/>
      <c r="BH199" s="21">
        <v>0</v>
      </c>
      <c r="BI199" s="19">
        <v>0.21</v>
      </c>
      <c r="BJ199" s="18"/>
      <c r="BK199" s="19">
        <v>0.15</v>
      </c>
      <c r="BL199" s="18"/>
      <c r="BM199" s="18"/>
      <c r="BN199" s="19">
        <v>15.85</v>
      </c>
      <c r="BO199" s="21">
        <v>0.42</v>
      </c>
      <c r="BP199" s="20"/>
      <c r="BQ199" s="21">
        <v>0.22</v>
      </c>
      <c r="BR199" s="20"/>
      <c r="BS199" s="21">
        <v>0.16</v>
      </c>
      <c r="BT199" s="20"/>
      <c r="BU199" s="20"/>
      <c r="BV199" s="21">
        <v>15.76</v>
      </c>
      <c r="BW199" s="9">
        <f>IF(BA199=1,BN199-(Monitors!$B$17*Data!BZ199),Data!BN199)</f>
        <v>15.85</v>
      </c>
      <c r="BX199" s="32">
        <f>IF($AR199=1,$BW199-(Monitors!$C$17*BZ199),Data!$BW199)</f>
        <v>15.85</v>
      </c>
      <c r="BY199" s="32">
        <f>BX199-(AA199*Monitors!$C$13)</f>
        <v>12.969999999999999</v>
      </c>
      <c r="BZ199" s="86">
        <f>(Monitors!$C$13*Data!AA199)+(Monitors!$C$6*TANH(Monitors!$C$7*(Data!V199+Monitors!$C$8)+Monitors!$C$9)+Monitors!$C$10)</f>
        <v>12.590469487456595</v>
      </c>
      <c r="CA199" s="9">
        <f>BN199-(Signage!$C$13*AI199)</f>
        <v>14.230628724999999</v>
      </c>
      <c r="CB199" s="86">
        <f>(Signage!$C$13*Data!AI199)+(Signage!$C$6*TANH(Signage!$C$7*(Data!V199+Signage!$C$8)+Signage!$C$9)+Signage!$C$10)</f>
        <v>12.754861192366519</v>
      </c>
    </row>
    <row r="200" spans="1:80" s="4" customFormat="1" ht="12" customHeight="1">
      <c r="A200" s="82">
        <v>199</v>
      </c>
      <c r="B200" s="24" t="s">
        <v>2089</v>
      </c>
      <c r="C200" s="82" t="s">
        <v>1130</v>
      </c>
      <c r="D200" s="25">
        <v>41954</v>
      </c>
      <c r="E200" s="27" t="s">
        <v>78</v>
      </c>
      <c r="F200" s="24"/>
      <c r="G200" s="26">
        <v>6</v>
      </c>
      <c r="H200" s="24" t="s">
        <v>72</v>
      </c>
      <c r="I200" s="24" t="s">
        <v>90</v>
      </c>
      <c r="J200" s="27"/>
      <c r="K200" s="27" t="s">
        <v>74</v>
      </c>
      <c r="L200" s="27"/>
      <c r="M200" s="27" t="s">
        <v>78</v>
      </c>
      <c r="N200" s="27" t="s">
        <v>78</v>
      </c>
      <c r="O200" s="27" t="s">
        <v>82</v>
      </c>
      <c r="P200" s="27"/>
      <c r="Q200" s="27" t="s">
        <v>78</v>
      </c>
      <c r="R200" s="28">
        <v>1.84</v>
      </c>
      <c r="S200" s="28">
        <v>9.3000000000000007</v>
      </c>
      <c r="T200" s="28">
        <v>17.100000000000001</v>
      </c>
      <c r="U200" s="28">
        <v>19.5</v>
      </c>
      <c r="V200" s="28">
        <v>158.36000000000001</v>
      </c>
      <c r="W200" s="28">
        <v>900</v>
      </c>
      <c r="X200" s="28">
        <v>1600</v>
      </c>
      <c r="Y200" s="27" t="s">
        <v>125</v>
      </c>
      <c r="Z200" s="70">
        <v>9093</v>
      </c>
      <c r="AA200" s="28">
        <v>1.44</v>
      </c>
      <c r="AB200" s="30">
        <v>221</v>
      </c>
      <c r="AC200" s="28">
        <v>0.1</v>
      </c>
      <c r="AD200" s="28">
        <v>221</v>
      </c>
      <c r="AE200" s="28">
        <v>221</v>
      </c>
      <c r="AF200" s="28">
        <v>137</v>
      </c>
      <c r="AG200" s="8">
        <f>AF200/AD200</f>
        <v>0.61990950226244346</v>
      </c>
      <c r="AH200" s="28">
        <v>199</v>
      </c>
      <c r="AI200" s="85">
        <f>(AF200*V200)/1000000</f>
        <v>2.1695320000000004E-2</v>
      </c>
      <c r="AJ200" s="27" t="s">
        <v>78</v>
      </c>
      <c r="AK200" s="27" t="s">
        <v>824</v>
      </c>
      <c r="AL200" s="27" t="s">
        <v>88</v>
      </c>
      <c r="AM200" s="27" t="s">
        <v>548</v>
      </c>
      <c r="AN200" s="27" t="s">
        <v>81</v>
      </c>
      <c r="AO200" s="27"/>
      <c r="AP200" s="27" t="s">
        <v>94</v>
      </c>
      <c r="AQ200" s="27"/>
      <c r="AR200" s="28">
        <v>0</v>
      </c>
      <c r="AS200" s="27"/>
      <c r="AT200" s="74">
        <v>60</v>
      </c>
      <c r="AU200" s="28">
        <v>170</v>
      </c>
      <c r="AV200" s="28">
        <v>160</v>
      </c>
      <c r="AW200" s="31"/>
      <c r="AX200" s="27" t="s">
        <v>91</v>
      </c>
      <c r="AY200" s="27"/>
      <c r="AZ200" s="27"/>
      <c r="BA200" s="28">
        <v>0</v>
      </c>
      <c r="BB200" s="29" t="s">
        <v>81</v>
      </c>
      <c r="BC200" s="29" t="s">
        <v>81</v>
      </c>
      <c r="BD200" s="27"/>
      <c r="BE200" s="27" t="s">
        <v>84</v>
      </c>
      <c r="BF200" s="27"/>
      <c r="BG200" s="27"/>
      <c r="BH200" s="30">
        <v>0</v>
      </c>
      <c r="BI200" s="28">
        <v>0.21</v>
      </c>
      <c r="BJ200" s="27"/>
      <c r="BK200" s="28">
        <v>0.32</v>
      </c>
      <c r="BL200" s="27"/>
      <c r="BM200" s="27"/>
      <c r="BN200" s="28">
        <v>15.28</v>
      </c>
      <c r="BO200" s="30">
        <v>0.52</v>
      </c>
      <c r="BP200" s="29"/>
      <c r="BQ200" s="29"/>
      <c r="BR200" s="29"/>
      <c r="BS200" s="29"/>
      <c r="BT200" s="29"/>
      <c r="BU200" s="29"/>
      <c r="BV200" s="29"/>
      <c r="BW200" s="9">
        <f>IF(BA200=1,BN200-(Monitors!$B$17*Data!BZ200),Data!BN200)</f>
        <v>15.28</v>
      </c>
      <c r="BX200" s="32">
        <f>IF($AR200=1,$BW200-(Monitors!$C$17*BZ200),Data!$BW200)</f>
        <v>15.28</v>
      </c>
      <c r="BY200" s="32">
        <f>BX200-(AA200*Monitors!$C$13)</f>
        <v>12.399999999999999</v>
      </c>
      <c r="BZ200" s="86">
        <f>(Monitors!$C$13*Data!AA200)+(Monitors!$C$6*TANH(Monitors!$C$7*(Data!V200+Monitors!$C$8)+Monitors!$C$9)+Monitors!$C$10)</f>
        <v>12.381055934292817</v>
      </c>
      <c r="CA200" s="9">
        <f>BN200-(Signage!$C$13*AI200)</f>
        <v>13.652850999999998</v>
      </c>
      <c r="CB200" s="86">
        <f>(Signage!$C$13*Data!AI200)+(Signage!$C$6*TANH(Signage!$C$7*(Data!V200+Signage!$C$8)+Signage!$C$9)+Signage!$C$10)</f>
        <v>12.407243407201976</v>
      </c>
    </row>
    <row r="201" spans="1:80" s="4" customFormat="1" ht="12" customHeight="1">
      <c r="A201" s="83">
        <v>200</v>
      </c>
      <c r="B201" s="15" t="s">
        <v>2068</v>
      </c>
      <c r="C201" s="83" t="s">
        <v>1131</v>
      </c>
      <c r="D201" s="16">
        <v>40817</v>
      </c>
      <c r="E201" s="18" t="s">
        <v>77</v>
      </c>
      <c r="F201" s="15" t="s">
        <v>536</v>
      </c>
      <c r="G201" s="17">
        <v>6</v>
      </c>
      <c r="H201" s="15" t="s">
        <v>72</v>
      </c>
      <c r="I201" s="15" t="s">
        <v>90</v>
      </c>
      <c r="J201" s="18"/>
      <c r="K201" s="18" t="s">
        <v>74</v>
      </c>
      <c r="L201" s="18"/>
      <c r="M201" s="18" t="s">
        <v>78</v>
      </c>
      <c r="N201" s="18" t="s">
        <v>78</v>
      </c>
      <c r="O201" s="18" t="s">
        <v>82</v>
      </c>
      <c r="P201" s="18"/>
      <c r="Q201" s="18" t="s">
        <v>78</v>
      </c>
      <c r="R201" s="19">
        <v>1.78</v>
      </c>
      <c r="S201" s="19">
        <v>17.399999999999999</v>
      </c>
      <c r="T201" s="19">
        <v>9.8000000000000007</v>
      </c>
      <c r="U201" s="19">
        <v>20</v>
      </c>
      <c r="V201" s="19">
        <v>170.52</v>
      </c>
      <c r="W201" s="19">
        <v>900</v>
      </c>
      <c r="X201" s="19">
        <v>1600</v>
      </c>
      <c r="Y201" s="18" t="s">
        <v>125</v>
      </c>
      <c r="Z201" s="69">
        <v>8445</v>
      </c>
      <c r="AA201" s="19">
        <v>1.44</v>
      </c>
      <c r="AB201" s="21">
        <v>250</v>
      </c>
      <c r="AC201" s="19">
        <v>50</v>
      </c>
      <c r="AD201" s="19">
        <v>215.4</v>
      </c>
      <c r="AE201" s="19">
        <v>250</v>
      </c>
      <c r="AF201" s="19">
        <v>150.69999999999999</v>
      </c>
      <c r="AG201" s="8">
        <f>AF201/AD201</f>
        <v>0.69962859795728871</v>
      </c>
      <c r="AH201" s="19">
        <v>199.7</v>
      </c>
      <c r="AI201" s="85">
        <f>(AF201*V201)/1000000</f>
        <v>2.5697364E-2</v>
      </c>
      <c r="AJ201" s="18" t="s">
        <v>78</v>
      </c>
      <c r="AK201" s="18" t="s">
        <v>537</v>
      </c>
      <c r="AL201" s="18" t="s">
        <v>127</v>
      </c>
      <c r="AM201" s="18"/>
      <c r="AN201" s="18" t="s">
        <v>121</v>
      </c>
      <c r="AO201" s="18"/>
      <c r="AP201" s="18" t="s">
        <v>94</v>
      </c>
      <c r="AQ201" s="18"/>
      <c r="AR201" s="19">
        <v>0</v>
      </c>
      <c r="AS201" s="18"/>
      <c r="AT201" s="72">
        <v>60</v>
      </c>
      <c r="AU201" s="19">
        <v>170</v>
      </c>
      <c r="AV201" s="19">
        <v>160</v>
      </c>
      <c r="AW201" s="18" t="s">
        <v>77</v>
      </c>
      <c r="AX201" s="18" t="s">
        <v>98</v>
      </c>
      <c r="AY201" s="18"/>
      <c r="AZ201" s="18"/>
      <c r="BA201" s="19">
        <v>0</v>
      </c>
      <c r="BB201" s="20" t="s">
        <v>121</v>
      </c>
      <c r="BC201" s="18" t="s">
        <v>144</v>
      </c>
      <c r="BD201" s="18"/>
      <c r="BE201" s="18" t="s">
        <v>84</v>
      </c>
      <c r="BF201" s="18"/>
      <c r="BG201" s="18"/>
      <c r="BH201" s="21">
        <v>0</v>
      </c>
      <c r="BI201" s="19">
        <v>0.38</v>
      </c>
      <c r="BJ201" s="19">
        <v>0.38</v>
      </c>
      <c r="BK201" s="19">
        <v>0.33</v>
      </c>
      <c r="BL201" s="18"/>
      <c r="BM201" s="18"/>
      <c r="BN201" s="19">
        <v>16.07</v>
      </c>
      <c r="BO201" s="21">
        <v>0.49</v>
      </c>
      <c r="BP201" s="20"/>
      <c r="BQ201" s="21">
        <v>0.44</v>
      </c>
      <c r="BR201" s="21">
        <v>0.44</v>
      </c>
      <c r="BS201" s="21">
        <v>0.4</v>
      </c>
      <c r="BT201" s="20"/>
      <c r="BU201" s="20"/>
      <c r="BV201" s="21">
        <v>16.059999999999999</v>
      </c>
      <c r="BW201" s="9">
        <f>IF(BA201=1,BN201-(Monitors!$B$17*Data!BZ201),Data!BN201)</f>
        <v>16.07</v>
      </c>
      <c r="BX201" s="32">
        <f>IF($AR201=1,$BW201-(Monitors!$C$17*BZ201),Data!$BW201)</f>
        <v>16.07</v>
      </c>
      <c r="BY201" s="32">
        <f>BX201-(AA201*Monitors!$C$13)</f>
        <v>13.190000000000001</v>
      </c>
      <c r="BZ201" s="86">
        <f>(Monitors!$C$13*Data!AA201)+(Monitors!$C$6*TANH(Monitors!$C$7*(Data!V201+Monitors!$C$8)+Monitors!$C$9)+Monitors!$C$10)</f>
        <v>12.956477306577522</v>
      </c>
      <c r="CA201" s="9">
        <f>BN201-(Signage!$C$13*AI201)</f>
        <v>14.142697699999999</v>
      </c>
      <c r="CB201" s="86">
        <f>(Signage!$C$13*Data!AI201)+(Signage!$C$6*TANH(Signage!$C$7*(Data!V201+Signage!$C$8)+Signage!$C$9)+Signage!$C$10)</f>
        <v>13.700375504815199</v>
      </c>
    </row>
    <row r="202" spans="1:80" s="4" customFormat="1" ht="12" customHeight="1">
      <c r="A202" s="82">
        <v>201</v>
      </c>
      <c r="B202" s="15" t="s">
        <v>2064</v>
      </c>
      <c r="C202" s="82" t="s">
        <v>1132</v>
      </c>
      <c r="D202" s="16">
        <v>41127</v>
      </c>
      <c r="E202" s="18" t="s">
        <v>77</v>
      </c>
      <c r="F202" s="15" t="s">
        <v>70</v>
      </c>
      <c r="G202" s="17">
        <v>6</v>
      </c>
      <c r="H202" s="15" t="s">
        <v>72</v>
      </c>
      <c r="I202" s="15" t="s">
        <v>90</v>
      </c>
      <c r="J202" s="18"/>
      <c r="K202" s="18" t="s">
        <v>74</v>
      </c>
      <c r="L202" s="18"/>
      <c r="M202" s="18" t="s">
        <v>78</v>
      </c>
      <c r="N202" s="18" t="s">
        <v>78</v>
      </c>
      <c r="O202" s="18" t="s">
        <v>82</v>
      </c>
      <c r="P202" s="18"/>
      <c r="Q202" s="18" t="s">
        <v>78</v>
      </c>
      <c r="R202" s="19">
        <v>1.78</v>
      </c>
      <c r="S202" s="19">
        <v>9.8000000000000007</v>
      </c>
      <c r="T202" s="19">
        <v>17.5</v>
      </c>
      <c r="U202" s="19">
        <v>20</v>
      </c>
      <c r="V202" s="19">
        <v>171.3</v>
      </c>
      <c r="W202" s="19">
        <v>1600</v>
      </c>
      <c r="X202" s="19">
        <v>900</v>
      </c>
      <c r="Y202" s="18" t="s">
        <v>130</v>
      </c>
      <c r="Z202" s="69">
        <v>8408</v>
      </c>
      <c r="AA202" s="19">
        <v>1.44</v>
      </c>
      <c r="AB202" s="21">
        <v>250</v>
      </c>
      <c r="AC202" s="19">
        <v>0</v>
      </c>
      <c r="AD202" s="19">
        <v>237</v>
      </c>
      <c r="AE202" s="19">
        <v>250</v>
      </c>
      <c r="AF202" s="19">
        <v>159</v>
      </c>
      <c r="AG202" s="8">
        <f>AF202/AD202</f>
        <v>0.67088607594936711</v>
      </c>
      <c r="AH202" s="19">
        <v>200</v>
      </c>
      <c r="AI202" s="85">
        <f>(AF202*V202)/1000000</f>
        <v>2.7236699999999999E-2</v>
      </c>
      <c r="AJ202" s="18" t="s">
        <v>78</v>
      </c>
      <c r="AK202" s="18" t="s">
        <v>136</v>
      </c>
      <c r="AL202" s="18" t="s">
        <v>115</v>
      </c>
      <c r="AM202" s="18"/>
      <c r="AN202" s="18" t="s">
        <v>121</v>
      </c>
      <c r="AO202" s="18"/>
      <c r="AP202" s="18" t="s">
        <v>81</v>
      </c>
      <c r="AQ202" s="18"/>
      <c r="AR202" s="19">
        <v>0</v>
      </c>
      <c r="AS202" s="18"/>
      <c r="AT202" s="72">
        <v>60</v>
      </c>
      <c r="AU202" s="19">
        <v>170</v>
      </c>
      <c r="AV202" s="19">
        <v>160</v>
      </c>
      <c r="AW202" s="18" t="s">
        <v>78</v>
      </c>
      <c r="AX202" s="18" t="s">
        <v>109</v>
      </c>
      <c r="AY202" s="18"/>
      <c r="AZ202" s="18"/>
      <c r="BA202" s="19">
        <v>0</v>
      </c>
      <c r="BB202" s="20" t="s">
        <v>121</v>
      </c>
      <c r="BC202" s="18" t="s">
        <v>144</v>
      </c>
      <c r="BD202" s="18"/>
      <c r="BE202" s="18" t="s">
        <v>84</v>
      </c>
      <c r="BF202" s="18"/>
      <c r="BG202" s="19">
        <v>5</v>
      </c>
      <c r="BH202" s="21">
        <v>0</v>
      </c>
      <c r="BI202" s="19">
        <v>0.16</v>
      </c>
      <c r="BJ202" s="19">
        <v>0.13</v>
      </c>
      <c r="BK202" s="19">
        <v>0.06</v>
      </c>
      <c r="BL202" s="18"/>
      <c r="BM202" s="18"/>
      <c r="BN202" s="19">
        <v>13.33</v>
      </c>
      <c r="BO202" s="21">
        <v>0.53</v>
      </c>
      <c r="BP202" s="20"/>
      <c r="BQ202" s="21">
        <v>0.2</v>
      </c>
      <c r="BR202" s="21">
        <v>0.17</v>
      </c>
      <c r="BS202" s="21">
        <v>0.1</v>
      </c>
      <c r="BT202" s="20"/>
      <c r="BU202" s="20"/>
      <c r="BV202" s="21">
        <v>13.49</v>
      </c>
      <c r="BW202" s="9">
        <f>IF(BA202=1,BN202-(Monitors!$B$17*Data!BZ202),Data!BN202)</f>
        <v>13.33</v>
      </c>
      <c r="BX202" s="32">
        <f>IF($AR202=1,$BW202-(Monitors!$C$17*BZ202),Data!$BW202)</f>
        <v>13.33</v>
      </c>
      <c r="BY202" s="32">
        <f>BX202-(AA202*Monitors!$C$13)</f>
        <v>10.45</v>
      </c>
      <c r="BZ202" s="86">
        <f>(Monitors!$C$13*Data!AA202)+(Monitors!$C$6*TANH(Monitors!$C$7*(Data!V202+Monitors!$C$8)+Monitors!$C$9)+Monitors!$C$10)</f>
        <v>12.992326175597697</v>
      </c>
      <c r="CA202" s="9">
        <f>BN202-(Signage!$C$13*AI202)</f>
        <v>11.287247499999999</v>
      </c>
      <c r="CB202" s="86">
        <f>(Signage!$C$13*Data!AI202)+(Signage!$C$6*TANH(Signage!$C$7*(Data!V202+Signage!$C$8)+Signage!$C$9)+Signage!$C$10)</f>
        <v>13.879465171174598</v>
      </c>
    </row>
    <row r="203" spans="1:80" s="4" customFormat="1" ht="12" customHeight="1">
      <c r="A203" s="83">
        <v>202</v>
      </c>
      <c r="B203" s="15" t="s">
        <v>2075</v>
      </c>
      <c r="C203" s="83" t="s">
        <v>1133</v>
      </c>
      <c r="D203" s="25">
        <v>41911</v>
      </c>
      <c r="E203" s="27" t="s">
        <v>77</v>
      </c>
      <c r="F203" s="24" t="s">
        <v>70</v>
      </c>
      <c r="G203" s="26">
        <v>6</v>
      </c>
      <c r="H203" s="24" t="s">
        <v>72</v>
      </c>
      <c r="I203" s="24" t="s">
        <v>90</v>
      </c>
      <c r="J203" s="27" t="s">
        <v>71</v>
      </c>
      <c r="K203" s="27" t="s">
        <v>74</v>
      </c>
      <c r="L203" s="27" t="s">
        <v>71</v>
      </c>
      <c r="M203" s="27" t="s">
        <v>78</v>
      </c>
      <c r="N203" s="27" t="s">
        <v>78</v>
      </c>
      <c r="O203" s="27" t="s">
        <v>82</v>
      </c>
      <c r="P203" s="27" t="s">
        <v>71</v>
      </c>
      <c r="Q203" s="27" t="s">
        <v>78</v>
      </c>
      <c r="R203" s="28">
        <v>1.78</v>
      </c>
      <c r="S203" s="28">
        <v>9.3000000000000007</v>
      </c>
      <c r="T203" s="28">
        <v>17.100000000000001</v>
      </c>
      <c r="U203" s="28">
        <v>19.5</v>
      </c>
      <c r="V203" s="28">
        <v>158.94</v>
      </c>
      <c r="W203" s="28">
        <v>900</v>
      </c>
      <c r="X203" s="28">
        <v>1600</v>
      </c>
      <c r="Y203" s="27" t="s">
        <v>125</v>
      </c>
      <c r="Z203" s="70">
        <v>9060</v>
      </c>
      <c r="AA203" s="28">
        <v>1.44</v>
      </c>
      <c r="AB203" s="30">
        <v>200</v>
      </c>
      <c r="AC203" s="28">
        <v>4.0999999999999996</v>
      </c>
      <c r="AD203" s="28">
        <v>236</v>
      </c>
      <c r="AE203" s="28">
        <v>200</v>
      </c>
      <c r="AF203" s="28">
        <v>161.19999999999999</v>
      </c>
      <c r="AG203" s="8">
        <f>AF203/AD203</f>
        <v>0.68305084745762712</v>
      </c>
      <c r="AH203" s="28">
        <v>200</v>
      </c>
      <c r="AI203" s="85">
        <f>(AF203*V203)/1000000</f>
        <v>2.5621127999999996E-2</v>
      </c>
      <c r="AJ203" s="27" t="s">
        <v>78</v>
      </c>
      <c r="AK203" s="27" t="s">
        <v>838</v>
      </c>
      <c r="AL203" s="27" t="s">
        <v>127</v>
      </c>
      <c r="AM203" s="27" t="s">
        <v>71</v>
      </c>
      <c r="AN203" s="27" t="s">
        <v>81</v>
      </c>
      <c r="AO203" s="27" t="s">
        <v>71</v>
      </c>
      <c r="AP203" s="27" t="s">
        <v>81</v>
      </c>
      <c r="AQ203" s="27" t="s">
        <v>71</v>
      </c>
      <c r="AR203" s="28">
        <v>0</v>
      </c>
      <c r="AS203" s="27"/>
      <c r="AT203" s="74">
        <v>60</v>
      </c>
      <c r="AU203" s="28">
        <v>170</v>
      </c>
      <c r="AV203" s="28">
        <v>160</v>
      </c>
      <c r="AW203" s="31"/>
      <c r="AX203" s="27" t="s">
        <v>98</v>
      </c>
      <c r="AY203" s="27" t="s">
        <v>71</v>
      </c>
      <c r="AZ203" s="27" t="s">
        <v>71</v>
      </c>
      <c r="BA203" s="28">
        <v>0</v>
      </c>
      <c r="BB203" s="29" t="s">
        <v>81</v>
      </c>
      <c r="BC203" s="29" t="s">
        <v>81</v>
      </c>
      <c r="BD203" s="27" t="s">
        <v>71</v>
      </c>
      <c r="BE203" s="27" t="s">
        <v>84</v>
      </c>
      <c r="BF203" s="27" t="s">
        <v>71</v>
      </c>
      <c r="BG203" s="27"/>
      <c r="BH203" s="30">
        <v>0</v>
      </c>
      <c r="BI203" s="28">
        <v>0.22</v>
      </c>
      <c r="BJ203" s="27"/>
      <c r="BK203" s="28">
        <v>0.13</v>
      </c>
      <c r="BL203" s="27"/>
      <c r="BM203" s="27"/>
      <c r="BN203" s="28">
        <v>14.9</v>
      </c>
      <c r="BO203" s="30">
        <v>0.5</v>
      </c>
      <c r="BP203" s="29"/>
      <c r="BQ203" s="30">
        <v>0.27</v>
      </c>
      <c r="BR203" s="29"/>
      <c r="BS203" s="30">
        <v>0.18</v>
      </c>
      <c r="BT203" s="29"/>
      <c r="BU203" s="29"/>
      <c r="BV203" s="30">
        <v>15</v>
      </c>
      <c r="BW203" s="9">
        <f>IF(BA203=1,BN203-(Monitors!$B$17*Data!BZ203),Data!BN203)</f>
        <v>14.9</v>
      </c>
      <c r="BX203" s="32">
        <f>IF($AR203=1,$BW203-(Monitors!$C$17*BZ203),Data!$BW203)</f>
        <v>14.9</v>
      </c>
      <c r="BY203" s="32">
        <f>BX203-(AA203*Monitors!$C$13)</f>
        <v>12.02</v>
      </c>
      <c r="BZ203" s="86">
        <f>(Monitors!$C$13*Data!AA203)+(Monitors!$C$6*TANH(Monitors!$C$7*(Data!V203+Monitors!$C$8)+Monitors!$C$9)+Monitors!$C$10)</f>
        <v>12.409206784428662</v>
      </c>
      <c r="CA203" s="9">
        <f>BN203-(Signage!$C$13*AI203)</f>
        <v>12.978415400000001</v>
      </c>
      <c r="CB203" s="86">
        <f>(Signage!$C$13*Data!AI203)+(Signage!$C$6*TANH(Signage!$C$7*(Data!V203+Signage!$C$8)+Signage!$C$9)+Signage!$C$10)</f>
        <v>12.74907578236418</v>
      </c>
    </row>
    <row r="204" spans="1:80" s="4" customFormat="1" ht="12" customHeight="1">
      <c r="A204" s="82">
        <v>203</v>
      </c>
      <c r="B204" s="15" t="s">
        <v>2080</v>
      </c>
      <c r="C204" s="82" t="s">
        <v>1134</v>
      </c>
      <c r="D204" s="16">
        <v>41609</v>
      </c>
      <c r="E204" s="18" t="s">
        <v>77</v>
      </c>
      <c r="F204" s="15" t="s">
        <v>133</v>
      </c>
      <c r="G204" s="17">
        <v>6</v>
      </c>
      <c r="H204" s="15" t="s">
        <v>72</v>
      </c>
      <c r="I204" s="15" t="s">
        <v>90</v>
      </c>
      <c r="J204" s="18"/>
      <c r="K204" s="18" t="s">
        <v>74</v>
      </c>
      <c r="L204" s="18"/>
      <c r="M204" s="18" t="s">
        <v>78</v>
      </c>
      <c r="N204" s="18" t="s">
        <v>77</v>
      </c>
      <c r="O204" s="18" t="s">
        <v>82</v>
      </c>
      <c r="P204" s="18"/>
      <c r="Q204" s="18" t="s">
        <v>78</v>
      </c>
      <c r="R204" s="19">
        <v>1.78</v>
      </c>
      <c r="S204" s="19">
        <v>98</v>
      </c>
      <c r="T204" s="19">
        <v>174</v>
      </c>
      <c r="U204" s="19">
        <v>20</v>
      </c>
      <c r="V204" s="19">
        <v>171</v>
      </c>
      <c r="W204" s="19">
        <v>900</v>
      </c>
      <c r="X204" s="19">
        <v>1600</v>
      </c>
      <c r="Y204" s="18" t="s">
        <v>125</v>
      </c>
      <c r="Z204" s="69">
        <v>8423</v>
      </c>
      <c r="AA204" s="19">
        <v>1.44</v>
      </c>
      <c r="AB204" s="21">
        <v>237.3</v>
      </c>
      <c r="AC204" s="19">
        <v>8.3000000000000007</v>
      </c>
      <c r="AD204" s="19">
        <v>257.8</v>
      </c>
      <c r="AE204" s="19">
        <v>237.3</v>
      </c>
      <c r="AF204" s="19">
        <v>164.3</v>
      </c>
      <c r="AG204" s="8">
        <f>AF204/AD204</f>
        <v>0.6373157486423584</v>
      </c>
      <c r="AH204" s="19">
        <v>164.3</v>
      </c>
      <c r="AI204" s="85">
        <f>(AF204*V204)/1000000</f>
        <v>2.8095300000000004E-2</v>
      </c>
      <c r="AJ204" s="18" t="s">
        <v>78</v>
      </c>
      <c r="AK204" s="18" t="s">
        <v>132</v>
      </c>
      <c r="AL204" s="18" t="s">
        <v>120</v>
      </c>
      <c r="AM204" s="18"/>
      <c r="AN204" s="18" t="s">
        <v>81</v>
      </c>
      <c r="AO204" s="18"/>
      <c r="AP204" s="18" t="s">
        <v>81</v>
      </c>
      <c r="AQ204" s="18"/>
      <c r="AR204" s="19">
        <v>1</v>
      </c>
      <c r="AS204" s="18" t="s">
        <v>117</v>
      </c>
      <c r="AT204" s="72">
        <v>60</v>
      </c>
      <c r="AU204" s="19">
        <v>170</v>
      </c>
      <c r="AV204" s="19">
        <v>160</v>
      </c>
      <c r="AW204" s="18" t="s">
        <v>78</v>
      </c>
      <c r="AX204" s="18" t="s">
        <v>109</v>
      </c>
      <c r="AY204" s="18"/>
      <c r="AZ204" s="18"/>
      <c r="BA204" s="19">
        <v>0</v>
      </c>
      <c r="BB204" s="20" t="s">
        <v>81</v>
      </c>
      <c r="BC204" s="18" t="s">
        <v>81</v>
      </c>
      <c r="BD204" s="18"/>
      <c r="BE204" s="18" t="s">
        <v>84</v>
      </c>
      <c r="BF204" s="18"/>
      <c r="BG204" s="19">
        <v>0</v>
      </c>
      <c r="BH204" s="21">
        <v>0</v>
      </c>
      <c r="BI204" s="19">
        <v>0.3</v>
      </c>
      <c r="BJ204" s="19">
        <v>0</v>
      </c>
      <c r="BK204" s="19">
        <v>0.28000000000000003</v>
      </c>
      <c r="BL204" s="19">
        <v>5.86</v>
      </c>
      <c r="BM204" s="19">
        <v>13.7</v>
      </c>
      <c r="BN204" s="19">
        <v>13.41</v>
      </c>
      <c r="BO204" s="21">
        <v>0.48</v>
      </c>
      <c r="BP204" s="20"/>
      <c r="BQ204" s="21">
        <v>0.43</v>
      </c>
      <c r="BR204" s="21">
        <v>0</v>
      </c>
      <c r="BS204" s="21">
        <v>0.36</v>
      </c>
      <c r="BT204" s="21">
        <v>6.02</v>
      </c>
      <c r="BU204" s="21">
        <v>13.78</v>
      </c>
      <c r="BV204" s="21">
        <v>13.51</v>
      </c>
      <c r="BW204" s="9">
        <f>IF(BA204=1,BN204-(Monitors!$B$17*Data!BZ204),Data!BN204)</f>
        <v>13.41</v>
      </c>
      <c r="BX204" s="32">
        <f>IF($AR204=1,$BW204-(Monitors!$C$17*BZ204),Data!$BW204)</f>
        <v>12.761072334394314</v>
      </c>
      <c r="BY204" s="32">
        <f>BX204-(AA204*Monitors!$C$13)</f>
        <v>9.8810723343943145</v>
      </c>
      <c r="BZ204" s="86">
        <f>(Monitors!$C$13*Data!AA204)+(Monitors!$C$6*TANH(Monitors!$C$7*(Data!V204+Monitors!$C$8)+Monitors!$C$9)+Monitors!$C$10)</f>
        <v>12.97855331211375</v>
      </c>
      <c r="CA204" s="9">
        <f>BN204-(Signage!$C$13*AI204)</f>
        <v>11.3028525</v>
      </c>
      <c r="CB204" s="86">
        <f>(Signage!$C$13*Data!AI204)+(Signage!$C$6*TANH(Signage!$C$7*(Data!V204+Signage!$C$8)+Signage!$C$9)+Signage!$C$10)</f>
        <v>13.919384285406775</v>
      </c>
    </row>
    <row r="205" spans="1:80" s="4" customFormat="1" ht="12" customHeight="1">
      <c r="A205" s="83">
        <v>204</v>
      </c>
      <c r="B205" s="15" t="s">
        <v>2068</v>
      </c>
      <c r="C205" s="83" t="s">
        <v>1135</v>
      </c>
      <c r="D205" s="16">
        <v>40978</v>
      </c>
      <c r="E205" s="18" t="s">
        <v>77</v>
      </c>
      <c r="F205" s="15" t="s">
        <v>70</v>
      </c>
      <c r="G205" s="17">
        <v>6</v>
      </c>
      <c r="H205" s="15" t="s">
        <v>72</v>
      </c>
      <c r="I205" s="15" t="s">
        <v>90</v>
      </c>
      <c r="J205" s="18"/>
      <c r="K205" s="18" t="s">
        <v>74</v>
      </c>
      <c r="L205" s="18"/>
      <c r="M205" s="18" t="s">
        <v>78</v>
      </c>
      <c r="N205" s="18" t="s">
        <v>78</v>
      </c>
      <c r="O205" s="18" t="s">
        <v>82</v>
      </c>
      <c r="P205" s="18"/>
      <c r="Q205" s="18" t="s">
        <v>78</v>
      </c>
      <c r="R205" s="19">
        <v>1.78</v>
      </c>
      <c r="S205" s="19">
        <v>9.8000000000000007</v>
      </c>
      <c r="T205" s="19">
        <v>17.399999999999999</v>
      </c>
      <c r="U205" s="19">
        <v>20</v>
      </c>
      <c r="V205" s="19">
        <v>171</v>
      </c>
      <c r="W205" s="19">
        <v>900</v>
      </c>
      <c r="X205" s="19">
        <v>1600</v>
      </c>
      <c r="Y205" s="18" t="s">
        <v>125</v>
      </c>
      <c r="Z205" s="69">
        <v>8424</v>
      </c>
      <c r="AA205" s="19">
        <v>1.44</v>
      </c>
      <c r="AB205" s="21">
        <v>250</v>
      </c>
      <c r="AC205" s="19">
        <v>26</v>
      </c>
      <c r="AD205" s="19">
        <v>258</v>
      </c>
      <c r="AE205" s="19">
        <v>250</v>
      </c>
      <c r="AF205" s="19">
        <v>167</v>
      </c>
      <c r="AG205" s="8">
        <f>AF205/AD205</f>
        <v>0.6472868217054264</v>
      </c>
      <c r="AH205" s="19">
        <v>201</v>
      </c>
      <c r="AI205" s="85">
        <f>(AF205*V205)/1000000</f>
        <v>2.8556999999999999E-2</v>
      </c>
      <c r="AJ205" s="18" t="s">
        <v>78</v>
      </c>
      <c r="AK205" s="18" t="s">
        <v>413</v>
      </c>
      <c r="AL205" s="18" t="s">
        <v>127</v>
      </c>
      <c r="AM205" s="18"/>
      <c r="AN205" s="18" t="s">
        <v>81</v>
      </c>
      <c r="AO205" s="18"/>
      <c r="AP205" s="18" t="s">
        <v>81</v>
      </c>
      <c r="AQ205" s="18"/>
      <c r="AR205" s="19">
        <v>0</v>
      </c>
      <c r="AS205" s="18"/>
      <c r="AT205" s="72">
        <v>60</v>
      </c>
      <c r="AU205" s="19">
        <v>160</v>
      </c>
      <c r="AV205" s="19">
        <v>160</v>
      </c>
      <c r="AW205" s="18" t="s">
        <v>78</v>
      </c>
      <c r="AX205" s="18" t="s">
        <v>109</v>
      </c>
      <c r="AY205" s="18"/>
      <c r="AZ205" s="18"/>
      <c r="BA205" s="19">
        <v>0</v>
      </c>
      <c r="BB205" s="20" t="s">
        <v>81</v>
      </c>
      <c r="BC205" s="18" t="s">
        <v>81</v>
      </c>
      <c r="BD205" s="18"/>
      <c r="BE205" s="18" t="s">
        <v>84</v>
      </c>
      <c r="BF205" s="18"/>
      <c r="BG205" s="19">
        <v>1</v>
      </c>
      <c r="BH205" s="21">
        <v>0</v>
      </c>
      <c r="BI205" s="19">
        <v>0.32</v>
      </c>
      <c r="BJ205" s="18"/>
      <c r="BK205" s="19">
        <v>0.26</v>
      </c>
      <c r="BL205" s="18"/>
      <c r="BM205" s="18"/>
      <c r="BN205" s="19">
        <v>13.6</v>
      </c>
      <c r="BO205" s="21">
        <v>0.46</v>
      </c>
      <c r="BP205" s="20"/>
      <c r="BQ205" s="21">
        <v>0.38</v>
      </c>
      <c r="BR205" s="20"/>
      <c r="BS205" s="21">
        <v>0.33</v>
      </c>
      <c r="BT205" s="20"/>
      <c r="BU205" s="20"/>
      <c r="BV205" s="21">
        <v>13.84</v>
      </c>
      <c r="BW205" s="9">
        <f>IF(BA205=1,BN205-(Monitors!$B$17*Data!BZ205),Data!BN205)</f>
        <v>13.6</v>
      </c>
      <c r="BX205" s="32">
        <f>IF($AR205=1,$BW205-(Monitors!$C$17*BZ205),Data!$BW205)</f>
        <v>13.6</v>
      </c>
      <c r="BY205" s="32">
        <f>BX205-(AA205*Monitors!$C$13)</f>
        <v>10.719999999999999</v>
      </c>
      <c r="BZ205" s="86">
        <f>(Monitors!$C$13*Data!AA205)+(Monitors!$C$6*TANH(Monitors!$C$7*(Data!V205+Monitors!$C$8)+Monitors!$C$9)+Monitors!$C$10)</f>
        <v>12.97855331211375</v>
      </c>
      <c r="CA205" s="9">
        <f>BN205-(Signage!$C$13*AI205)</f>
        <v>11.458224999999999</v>
      </c>
      <c r="CB205" s="86">
        <f>(Signage!$C$13*Data!AI205)+(Signage!$C$6*TANH(Signage!$C$7*(Data!V205+Signage!$C$8)+Signage!$C$9)+Signage!$C$10)</f>
        <v>13.954011785406774</v>
      </c>
    </row>
    <row r="206" spans="1:80" s="4" customFormat="1" ht="12" customHeight="1">
      <c r="A206" s="82">
        <v>205</v>
      </c>
      <c r="B206" s="15" t="s">
        <v>2058</v>
      </c>
      <c r="C206" s="82" t="s">
        <v>1136</v>
      </c>
      <c r="D206" s="16">
        <v>41384</v>
      </c>
      <c r="E206" s="18" t="s">
        <v>77</v>
      </c>
      <c r="F206" s="15" t="s">
        <v>70</v>
      </c>
      <c r="G206" s="17">
        <v>6</v>
      </c>
      <c r="H206" s="15" t="s">
        <v>72</v>
      </c>
      <c r="I206" s="15" t="s">
        <v>73</v>
      </c>
      <c r="J206" s="18" t="s">
        <v>73</v>
      </c>
      <c r="K206" s="18" t="s">
        <v>74</v>
      </c>
      <c r="L206" s="18" t="s">
        <v>71</v>
      </c>
      <c r="M206" s="18" t="s">
        <v>78</v>
      </c>
      <c r="N206" s="18" t="s">
        <v>78</v>
      </c>
      <c r="O206" s="18" t="s">
        <v>82</v>
      </c>
      <c r="P206" s="18" t="s">
        <v>71</v>
      </c>
      <c r="Q206" s="18" t="s">
        <v>77</v>
      </c>
      <c r="R206" s="19">
        <v>1.78</v>
      </c>
      <c r="S206" s="19">
        <v>9.4</v>
      </c>
      <c r="T206" s="19">
        <v>17</v>
      </c>
      <c r="U206" s="19">
        <v>19.5</v>
      </c>
      <c r="V206" s="19">
        <v>146.51</v>
      </c>
      <c r="W206" s="19">
        <v>900</v>
      </c>
      <c r="X206" s="19">
        <v>1600</v>
      </c>
      <c r="Y206" s="18" t="s">
        <v>125</v>
      </c>
      <c r="Z206" s="69">
        <v>8973</v>
      </c>
      <c r="AA206" s="19">
        <v>1.44</v>
      </c>
      <c r="AB206" s="21">
        <v>250</v>
      </c>
      <c r="AC206" s="19">
        <v>40</v>
      </c>
      <c r="AD206" s="19">
        <v>222</v>
      </c>
      <c r="AE206" s="19">
        <v>250</v>
      </c>
      <c r="AF206" s="19">
        <v>170</v>
      </c>
      <c r="AG206" s="8">
        <f>AF206/AD206</f>
        <v>0.76576576576576572</v>
      </c>
      <c r="AH206" s="19">
        <v>200</v>
      </c>
      <c r="AI206" s="85">
        <f>(AF206*V206)/1000000</f>
        <v>2.4906699999999997E-2</v>
      </c>
      <c r="AJ206" s="18" t="s">
        <v>78</v>
      </c>
      <c r="AK206" s="18" t="s">
        <v>352</v>
      </c>
      <c r="AL206" s="18" t="s">
        <v>79</v>
      </c>
      <c r="AM206" s="18" t="s">
        <v>71</v>
      </c>
      <c r="AN206" s="18" t="s">
        <v>81</v>
      </c>
      <c r="AO206" s="18" t="s">
        <v>71</v>
      </c>
      <c r="AP206" s="18" t="s">
        <v>81</v>
      </c>
      <c r="AQ206" s="18" t="s">
        <v>71</v>
      </c>
      <c r="AR206" s="19">
        <v>0</v>
      </c>
      <c r="AS206" s="18"/>
      <c r="AT206" s="72">
        <v>60</v>
      </c>
      <c r="AU206" s="19">
        <v>90</v>
      </c>
      <c r="AV206" s="19">
        <v>65</v>
      </c>
      <c r="AW206" s="18" t="s">
        <v>77</v>
      </c>
      <c r="AX206" s="18" t="s">
        <v>98</v>
      </c>
      <c r="AY206" s="18"/>
      <c r="AZ206" s="18"/>
      <c r="BA206" s="19">
        <v>0</v>
      </c>
      <c r="BB206" s="20" t="s">
        <v>81</v>
      </c>
      <c r="BC206" s="18" t="s">
        <v>81</v>
      </c>
      <c r="BD206" s="18" t="s">
        <v>71</v>
      </c>
      <c r="BE206" s="18" t="s">
        <v>84</v>
      </c>
      <c r="BF206" s="18" t="s">
        <v>71</v>
      </c>
      <c r="BG206" s="18"/>
      <c r="BH206" s="21">
        <v>0</v>
      </c>
      <c r="BI206" s="19">
        <v>0.28000000000000003</v>
      </c>
      <c r="BJ206" s="18"/>
      <c r="BK206" s="19">
        <v>0.21</v>
      </c>
      <c r="BL206" s="18"/>
      <c r="BM206" s="18"/>
      <c r="BN206" s="19">
        <v>12.89</v>
      </c>
      <c r="BO206" s="21">
        <v>0.4</v>
      </c>
      <c r="BP206" s="20"/>
      <c r="BQ206" s="21">
        <v>0.3</v>
      </c>
      <c r="BR206" s="20"/>
      <c r="BS206" s="21">
        <v>0.24</v>
      </c>
      <c r="BT206" s="20"/>
      <c r="BU206" s="20"/>
      <c r="BV206" s="21">
        <v>12.93</v>
      </c>
      <c r="BW206" s="9">
        <f>IF(BA206=1,BN206-(Monitors!$B$17*Data!BZ206),Data!BN206)</f>
        <v>12.89</v>
      </c>
      <c r="BX206" s="32">
        <f>IF($AR206=1,$BW206-(Monitors!$C$17*BZ206),Data!$BW206)</f>
        <v>12.89</v>
      </c>
      <c r="BY206" s="32">
        <f>BX206-(AA206*Monitors!$C$13)</f>
        <v>10.010000000000002</v>
      </c>
      <c r="BZ206" s="86">
        <f>(Monitors!$C$13*Data!AA206)+(Monitors!$C$6*TANH(Monitors!$C$7*(Data!V206+Monitors!$C$8)+Monitors!$C$9)+Monitors!$C$10)</f>
        <v>11.790567886669894</v>
      </c>
      <c r="CA206" s="9">
        <f>BN206-(Signage!$C$13*AI206)</f>
        <v>11.021997500000001</v>
      </c>
      <c r="CB206" s="86">
        <f>(Signage!$C$13*Data!AI206)+(Signage!$C$6*TANH(Signage!$C$7*(Data!V206+Signage!$C$8)+Signage!$C$9)+Signage!$C$10)</f>
        <v>11.679074884234282</v>
      </c>
    </row>
    <row r="207" spans="1:80" s="4" customFormat="1" ht="12" customHeight="1">
      <c r="A207" s="83">
        <v>206</v>
      </c>
      <c r="B207" s="15" t="s">
        <v>2075</v>
      </c>
      <c r="C207" s="83" t="s">
        <v>1137</v>
      </c>
      <c r="D207" s="16">
        <v>41671</v>
      </c>
      <c r="E207" s="18" t="s">
        <v>78</v>
      </c>
      <c r="F207" s="15" t="s">
        <v>70</v>
      </c>
      <c r="G207" s="17">
        <v>6</v>
      </c>
      <c r="H207" s="15" t="s">
        <v>72</v>
      </c>
      <c r="I207" s="15" t="s">
        <v>90</v>
      </c>
      <c r="J207" s="18"/>
      <c r="K207" s="18" t="s">
        <v>74</v>
      </c>
      <c r="L207" s="18"/>
      <c r="M207" s="18" t="s">
        <v>78</v>
      </c>
      <c r="N207" s="18" t="s">
        <v>78</v>
      </c>
      <c r="O207" s="18" t="s">
        <v>82</v>
      </c>
      <c r="P207" s="18" t="s">
        <v>440</v>
      </c>
      <c r="Q207" s="18" t="s">
        <v>78</v>
      </c>
      <c r="R207" s="19">
        <v>1.78</v>
      </c>
      <c r="S207" s="19">
        <v>9.6</v>
      </c>
      <c r="T207" s="19">
        <v>17</v>
      </c>
      <c r="U207" s="19">
        <v>19.5</v>
      </c>
      <c r="V207" s="19">
        <v>162.69999999999999</v>
      </c>
      <c r="W207" s="19">
        <v>900</v>
      </c>
      <c r="X207" s="19">
        <v>1600</v>
      </c>
      <c r="Y207" s="18" t="s">
        <v>125</v>
      </c>
      <c r="Z207" s="69">
        <v>8850</v>
      </c>
      <c r="AA207" s="19">
        <v>1.44</v>
      </c>
      <c r="AB207" s="21">
        <v>200</v>
      </c>
      <c r="AC207" s="19">
        <v>12</v>
      </c>
      <c r="AD207" s="19">
        <v>201.3</v>
      </c>
      <c r="AE207" s="19">
        <v>200</v>
      </c>
      <c r="AF207" s="19">
        <v>170</v>
      </c>
      <c r="AG207" s="8">
        <f>AF207/AD207</f>
        <v>0.84451068057625434</v>
      </c>
      <c r="AH207" s="19">
        <v>200.4</v>
      </c>
      <c r="AI207" s="85">
        <f>(AF207*V207)/1000000</f>
        <v>2.7658999999999996E-2</v>
      </c>
      <c r="AJ207" s="18" t="s">
        <v>78</v>
      </c>
      <c r="AK207" s="18" t="s">
        <v>523</v>
      </c>
      <c r="AL207" s="18" t="s">
        <v>115</v>
      </c>
      <c r="AM207" s="18"/>
      <c r="AN207" s="18" t="s">
        <v>81</v>
      </c>
      <c r="AO207" s="18"/>
      <c r="AP207" s="18" t="s">
        <v>81</v>
      </c>
      <c r="AQ207" s="18"/>
      <c r="AR207" s="19">
        <v>0</v>
      </c>
      <c r="AS207" s="18"/>
      <c r="AT207" s="72">
        <v>60</v>
      </c>
      <c r="AU207" s="19">
        <v>170</v>
      </c>
      <c r="AV207" s="19">
        <v>160</v>
      </c>
      <c r="AW207" s="18" t="s">
        <v>78</v>
      </c>
      <c r="AX207" s="18" t="s">
        <v>109</v>
      </c>
      <c r="AY207" s="18"/>
      <c r="AZ207" s="18"/>
      <c r="BA207" s="19">
        <v>0</v>
      </c>
      <c r="BB207" s="20" t="s">
        <v>81</v>
      </c>
      <c r="BC207" s="18" t="s">
        <v>81</v>
      </c>
      <c r="BD207" s="18"/>
      <c r="BE207" s="18" t="s">
        <v>84</v>
      </c>
      <c r="BF207" s="18"/>
      <c r="BG207" s="19">
        <v>15</v>
      </c>
      <c r="BH207" s="21">
        <v>0</v>
      </c>
      <c r="BI207" s="19">
        <v>0.36</v>
      </c>
      <c r="BJ207" s="18"/>
      <c r="BK207" s="19">
        <v>0.16</v>
      </c>
      <c r="BL207" s="18"/>
      <c r="BM207" s="18"/>
      <c r="BN207" s="19">
        <v>13.94</v>
      </c>
      <c r="BO207" s="21">
        <v>0.5</v>
      </c>
      <c r="BP207" s="20"/>
      <c r="BQ207" s="21">
        <v>0.38</v>
      </c>
      <c r="BR207" s="20"/>
      <c r="BS207" s="21">
        <v>0.16</v>
      </c>
      <c r="BT207" s="20"/>
      <c r="BU207" s="20"/>
      <c r="BV207" s="21">
        <v>14.34</v>
      </c>
      <c r="BW207" s="9">
        <f>IF(BA207=1,BN207-(Monitors!$B$17*Data!BZ207),Data!BN207)</f>
        <v>13.94</v>
      </c>
      <c r="BX207" s="32">
        <f>IF($AR207=1,$BW207-(Monitors!$C$17*BZ207),Data!$BW207)</f>
        <v>13.94</v>
      </c>
      <c r="BY207" s="32">
        <f>BX207-(AA207*Monitors!$C$13)</f>
        <v>11.059999999999999</v>
      </c>
      <c r="BZ207" s="86">
        <f>(Monitors!$C$13*Data!AA207)+(Monitors!$C$6*TANH(Monitors!$C$7*(Data!V207+Monitors!$C$8)+Monitors!$C$9)+Monitors!$C$10)</f>
        <v>12.589992627687259</v>
      </c>
      <c r="CA207" s="9">
        <f>BN207-(Signage!$C$13*AI207)</f>
        <v>11.865575</v>
      </c>
      <c r="CB207" s="86">
        <f>(Signage!$C$13*Data!AI207)+(Signage!$C$6*TANH(Signage!$C$7*(Data!V207+Signage!$C$8)+Signage!$C$9)+Signage!$C$10)</f>
        <v>13.209098133105828</v>
      </c>
    </row>
    <row r="208" spans="1:80" s="4" customFormat="1" ht="12" customHeight="1">
      <c r="A208" s="82">
        <v>207</v>
      </c>
      <c r="B208" s="15" t="s">
        <v>2075</v>
      </c>
      <c r="C208" s="82" t="s">
        <v>1138</v>
      </c>
      <c r="D208" s="16">
        <v>41538</v>
      </c>
      <c r="E208" s="18" t="s">
        <v>77</v>
      </c>
      <c r="F208" s="15" t="s">
        <v>70</v>
      </c>
      <c r="G208" s="17">
        <v>6</v>
      </c>
      <c r="H208" s="15" t="s">
        <v>72</v>
      </c>
      <c r="I208" s="15" t="s">
        <v>73</v>
      </c>
      <c r="J208" s="18" t="s">
        <v>73</v>
      </c>
      <c r="K208" s="18" t="s">
        <v>74</v>
      </c>
      <c r="L208" s="18" t="s">
        <v>71</v>
      </c>
      <c r="M208" s="18" t="s">
        <v>78</v>
      </c>
      <c r="N208" s="18" t="s">
        <v>78</v>
      </c>
      <c r="O208" s="18" t="s">
        <v>82</v>
      </c>
      <c r="P208" s="18" t="s">
        <v>71</v>
      </c>
      <c r="Q208" s="18" t="s">
        <v>78</v>
      </c>
      <c r="R208" s="19">
        <v>1.78</v>
      </c>
      <c r="S208" s="19">
        <v>9.4</v>
      </c>
      <c r="T208" s="19">
        <v>17</v>
      </c>
      <c r="U208" s="19">
        <v>19.5</v>
      </c>
      <c r="V208" s="19">
        <v>159.80000000000001</v>
      </c>
      <c r="W208" s="19">
        <v>900</v>
      </c>
      <c r="X208" s="19">
        <v>1600</v>
      </c>
      <c r="Y208" s="18" t="s">
        <v>125</v>
      </c>
      <c r="Z208" s="69">
        <v>9011</v>
      </c>
      <c r="AA208" s="19">
        <v>1.44</v>
      </c>
      <c r="AB208" s="21">
        <v>235</v>
      </c>
      <c r="AC208" s="19">
        <v>9.6</v>
      </c>
      <c r="AD208" s="19">
        <v>235</v>
      </c>
      <c r="AE208" s="19">
        <v>235</v>
      </c>
      <c r="AF208" s="19">
        <v>170</v>
      </c>
      <c r="AG208" s="8">
        <f>AF208/AD208</f>
        <v>0.72340425531914898</v>
      </c>
      <c r="AH208" s="19">
        <v>200</v>
      </c>
      <c r="AI208" s="85">
        <f>(AF208*V208)/1000000</f>
        <v>2.7166000000000003E-2</v>
      </c>
      <c r="AJ208" s="18" t="s">
        <v>78</v>
      </c>
      <c r="AK208" s="18" t="s">
        <v>529</v>
      </c>
      <c r="AL208" s="18" t="s">
        <v>127</v>
      </c>
      <c r="AM208" s="18" t="s">
        <v>71</v>
      </c>
      <c r="AN208" s="18" t="s">
        <v>81</v>
      </c>
      <c r="AO208" s="18" t="s">
        <v>71</v>
      </c>
      <c r="AP208" s="18" t="s">
        <v>81</v>
      </c>
      <c r="AQ208" s="18" t="s">
        <v>71</v>
      </c>
      <c r="AR208" s="19">
        <v>0</v>
      </c>
      <c r="AS208" s="18"/>
      <c r="AT208" s="72">
        <v>60</v>
      </c>
      <c r="AU208" s="19">
        <v>170</v>
      </c>
      <c r="AV208" s="19">
        <v>160</v>
      </c>
      <c r="AW208" s="18" t="s">
        <v>77</v>
      </c>
      <c r="AX208" s="18" t="s">
        <v>151</v>
      </c>
      <c r="AY208" s="18" t="s">
        <v>71</v>
      </c>
      <c r="AZ208" s="18" t="s">
        <v>71</v>
      </c>
      <c r="BA208" s="19">
        <v>0</v>
      </c>
      <c r="BB208" s="20" t="s">
        <v>81</v>
      </c>
      <c r="BC208" s="18" t="s">
        <v>81</v>
      </c>
      <c r="BD208" s="18" t="s">
        <v>81</v>
      </c>
      <c r="BE208" s="18" t="s">
        <v>84</v>
      </c>
      <c r="BF208" s="18" t="s">
        <v>81</v>
      </c>
      <c r="BG208" s="18"/>
      <c r="BH208" s="21">
        <v>1</v>
      </c>
      <c r="BI208" s="19">
        <v>0.22</v>
      </c>
      <c r="BJ208" s="18"/>
      <c r="BK208" s="19">
        <v>0.14000000000000001</v>
      </c>
      <c r="BL208" s="18"/>
      <c r="BM208" s="18"/>
      <c r="BN208" s="19">
        <v>14.41</v>
      </c>
      <c r="BO208" s="21">
        <v>0.5</v>
      </c>
      <c r="BP208" s="20"/>
      <c r="BQ208" s="21">
        <v>0.25</v>
      </c>
      <c r="BR208" s="20"/>
      <c r="BS208" s="21">
        <v>0.19</v>
      </c>
      <c r="BT208" s="20"/>
      <c r="BU208" s="20"/>
      <c r="BV208" s="21">
        <v>14.53</v>
      </c>
      <c r="BW208" s="9">
        <f>IF(BA208=1,BN208-(Monitors!$B$17*Data!BZ208),Data!BN208)</f>
        <v>14.41</v>
      </c>
      <c r="BX208" s="32">
        <f>IF($AR208=1,$BW208-(Monitors!$C$17*BZ208),Data!$BW208)</f>
        <v>14.41</v>
      </c>
      <c r="BY208" s="32">
        <f>BX208-(AA208*Monitors!$C$13)</f>
        <v>11.530000000000001</v>
      </c>
      <c r="BZ208" s="86">
        <f>(Monitors!$C$13*Data!AA208)+(Monitors!$C$6*TANH(Monitors!$C$7*(Data!V208+Monitors!$C$8)+Monitors!$C$9)+Monitors!$C$10)</f>
        <v>12.450818087990427</v>
      </c>
      <c r="CA208" s="9">
        <f>BN208-(Signage!$C$13*AI208)</f>
        <v>12.37255</v>
      </c>
      <c r="CB208" s="86">
        <f>(Signage!$C$13*Data!AI208)+(Signage!$C$6*TANH(Signage!$C$7*(Data!V208+Signage!$C$8)+Signage!$C$9)+Signage!$C$10)</f>
        <v>12.935213192339583</v>
      </c>
    </row>
    <row r="209" spans="1:80" s="4" customFormat="1" ht="12" customHeight="1">
      <c r="A209" s="83">
        <v>208</v>
      </c>
      <c r="B209" s="15" t="s">
        <v>2064</v>
      </c>
      <c r="C209" s="83" t="s">
        <v>1139</v>
      </c>
      <c r="D209" s="16">
        <v>41514</v>
      </c>
      <c r="E209" s="18" t="s">
        <v>77</v>
      </c>
      <c r="F209" s="15" t="s">
        <v>70</v>
      </c>
      <c r="G209" s="17">
        <v>6</v>
      </c>
      <c r="H209" s="15" t="s">
        <v>72</v>
      </c>
      <c r="I209" s="15" t="s">
        <v>90</v>
      </c>
      <c r="J209" s="18"/>
      <c r="K209" s="18" t="s">
        <v>74</v>
      </c>
      <c r="L209" s="18"/>
      <c r="M209" s="18" t="s">
        <v>78</v>
      </c>
      <c r="N209" s="18" t="s">
        <v>78</v>
      </c>
      <c r="O209" s="18" t="s">
        <v>82</v>
      </c>
      <c r="P209" s="18"/>
      <c r="Q209" s="18" t="s">
        <v>78</v>
      </c>
      <c r="R209" s="19">
        <v>1.78</v>
      </c>
      <c r="S209" s="19">
        <v>9.6</v>
      </c>
      <c r="T209" s="19">
        <v>17</v>
      </c>
      <c r="U209" s="19">
        <v>19.5</v>
      </c>
      <c r="V209" s="19">
        <v>162.69999999999999</v>
      </c>
      <c r="W209" s="19">
        <v>900</v>
      </c>
      <c r="X209" s="19">
        <v>1600</v>
      </c>
      <c r="Y209" s="18" t="s">
        <v>125</v>
      </c>
      <c r="Z209" s="69">
        <v>8850</v>
      </c>
      <c r="AA209" s="19">
        <v>1.44</v>
      </c>
      <c r="AB209" s="21">
        <v>250</v>
      </c>
      <c r="AC209" s="19">
        <v>0</v>
      </c>
      <c r="AD209" s="19">
        <v>229.5</v>
      </c>
      <c r="AE209" s="19">
        <v>250</v>
      </c>
      <c r="AF209" s="19">
        <v>170.8</v>
      </c>
      <c r="AG209" s="8">
        <f>AF209/AD209</f>
        <v>0.74422657952069726</v>
      </c>
      <c r="AH209" s="19">
        <v>200.5</v>
      </c>
      <c r="AI209" s="85">
        <f>(AF209*V209)/1000000</f>
        <v>2.778916E-2</v>
      </c>
      <c r="AJ209" s="18" t="s">
        <v>78</v>
      </c>
      <c r="AK209" s="18" t="s">
        <v>277</v>
      </c>
      <c r="AL209" s="18" t="s">
        <v>152</v>
      </c>
      <c r="AM209" s="18"/>
      <c r="AN209" s="18" t="s">
        <v>121</v>
      </c>
      <c r="AO209" s="18"/>
      <c r="AP209" s="18" t="s">
        <v>81</v>
      </c>
      <c r="AQ209" s="18"/>
      <c r="AR209" s="19">
        <v>0</v>
      </c>
      <c r="AS209" s="18"/>
      <c r="AT209" s="72">
        <v>60</v>
      </c>
      <c r="AU209" s="19">
        <v>178</v>
      </c>
      <c r="AV209" s="19">
        <v>170</v>
      </c>
      <c r="AW209" s="18" t="s">
        <v>78</v>
      </c>
      <c r="AX209" s="18" t="s">
        <v>109</v>
      </c>
      <c r="AY209" s="18"/>
      <c r="AZ209" s="18"/>
      <c r="BA209" s="19">
        <v>0</v>
      </c>
      <c r="BB209" s="20" t="s">
        <v>121</v>
      </c>
      <c r="BC209" s="18" t="s">
        <v>144</v>
      </c>
      <c r="BD209" s="18"/>
      <c r="BE209" s="18" t="s">
        <v>84</v>
      </c>
      <c r="BF209" s="18"/>
      <c r="BG209" s="19">
        <v>1</v>
      </c>
      <c r="BH209" s="21">
        <v>0</v>
      </c>
      <c r="BI209" s="19">
        <v>0.7</v>
      </c>
      <c r="BJ209" s="19">
        <v>0.24</v>
      </c>
      <c r="BK209" s="19">
        <v>0.21</v>
      </c>
      <c r="BL209" s="18"/>
      <c r="BM209" s="18"/>
      <c r="BN209" s="19">
        <v>14.77</v>
      </c>
      <c r="BO209" s="21">
        <v>0.47</v>
      </c>
      <c r="BP209" s="20"/>
      <c r="BQ209" s="21">
        <v>0.87</v>
      </c>
      <c r="BR209" s="21">
        <v>0.3</v>
      </c>
      <c r="BS209" s="21">
        <v>0.25</v>
      </c>
      <c r="BT209" s="20"/>
      <c r="BU209" s="20"/>
      <c r="BV209" s="21">
        <v>14.94</v>
      </c>
      <c r="BW209" s="9">
        <f>IF(BA209=1,BN209-(Monitors!$B$17*Data!BZ209),Data!BN209)</f>
        <v>14.77</v>
      </c>
      <c r="BX209" s="32">
        <f>IF($AR209=1,$BW209-(Monitors!$C$17*BZ209),Data!$BW209)</f>
        <v>14.77</v>
      </c>
      <c r="BY209" s="32">
        <f>BX209-(AA209*Monitors!$C$13)</f>
        <v>11.89</v>
      </c>
      <c r="BZ209" s="86">
        <f>(Monitors!$C$13*Data!AA209)+(Monitors!$C$6*TANH(Monitors!$C$7*(Data!V209+Monitors!$C$8)+Monitors!$C$9)+Monitors!$C$10)</f>
        <v>12.589992627687259</v>
      </c>
      <c r="CA209" s="9">
        <f>BN209-(Signage!$C$13*AI209)</f>
        <v>12.685813</v>
      </c>
      <c r="CB209" s="86">
        <f>(Signage!$C$13*Data!AI209)+(Signage!$C$6*TANH(Signage!$C$7*(Data!V209+Signage!$C$8)+Signage!$C$9)+Signage!$C$10)</f>
        <v>13.218860133105828</v>
      </c>
    </row>
    <row r="210" spans="1:80" s="4" customFormat="1" ht="12" customHeight="1">
      <c r="A210" s="82">
        <v>209</v>
      </c>
      <c r="B210" s="15" t="s">
        <v>2103</v>
      </c>
      <c r="C210" s="82" t="s">
        <v>1140</v>
      </c>
      <c r="D210" s="16">
        <v>41726</v>
      </c>
      <c r="E210" s="18" t="s">
        <v>78</v>
      </c>
      <c r="F210" s="15" t="s">
        <v>70</v>
      </c>
      <c r="G210" s="17">
        <v>6</v>
      </c>
      <c r="H210" s="15" t="s">
        <v>72</v>
      </c>
      <c r="I210" s="15" t="s">
        <v>90</v>
      </c>
      <c r="J210" s="18"/>
      <c r="K210" s="18" t="s">
        <v>74</v>
      </c>
      <c r="L210" s="18"/>
      <c r="M210" s="18" t="s">
        <v>78</v>
      </c>
      <c r="N210" s="18" t="s">
        <v>78</v>
      </c>
      <c r="O210" s="18" t="s">
        <v>82</v>
      </c>
      <c r="P210" s="18"/>
      <c r="Q210" s="18" t="s">
        <v>78</v>
      </c>
      <c r="R210" s="19">
        <v>1.78</v>
      </c>
      <c r="S210" s="19">
        <v>9.8000000000000007</v>
      </c>
      <c r="T210" s="19">
        <v>17.399999999999999</v>
      </c>
      <c r="U210" s="19">
        <v>20</v>
      </c>
      <c r="V210" s="19">
        <v>171.21</v>
      </c>
      <c r="W210" s="19">
        <v>900</v>
      </c>
      <c r="X210" s="19">
        <v>1600</v>
      </c>
      <c r="Y210" s="18" t="s">
        <v>125</v>
      </c>
      <c r="Z210" s="69">
        <v>8410</v>
      </c>
      <c r="AA210" s="19">
        <v>1.44</v>
      </c>
      <c r="AB210" s="21">
        <v>242</v>
      </c>
      <c r="AC210" s="19">
        <v>0.1</v>
      </c>
      <c r="AD210" s="19">
        <v>242</v>
      </c>
      <c r="AE210" s="19">
        <v>242</v>
      </c>
      <c r="AF210" s="19">
        <v>172</v>
      </c>
      <c r="AG210" s="8">
        <f>AF210/AD210</f>
        <v>0.71074380165289253</v>
      </c>
      <c r="AH210" s="19">
        <v>201</v>
      </c>
      <c r="AI210" s="85">
        <f>(AF210*V210)/1000000</f>
        <v>2.9448120000000001E-2</v>
      </c>
      <c r="AJ210" s="18" t="s">
        <v>78</v>
      </c>
      <c r="AK210" s="18" t="s">
        <v>278</v>
      </c>
      <c r="AL210" s="18" t="s">
        <v>115</v>
      </c>
      <c r="AM210" s="18"/>
      <c r="AN210" s="18" t="s">
        <v>81</v>
      </c>
      <c r="AO210" s="18"/>
      <c r="AP210" s="18" t="s">
        <v>94</v>
      </c>
      <c r="AQ210" s="18"/>
      <c r="AR210" s="19">
        <v>0</v>
      </c>
      <c r="AS210" s="18"/>
      <c r="AT210" s="72">
        <v>60</v>
      </c>
      <c r="AU210" s="19">
        <v>170</v>
      </c>
      <c r="AV210" s="19">
        <v>160</v>
      </c>
      <c r="AW210" s="18" t="s">
        <v>78</v>
      </c>
      <c r="AX210" s="18" t="s">
        <v>114</v>
      </c>
      <c r="AY210" s="18"/>
      <c r="AZ210" s="18"/>
      <c r="BA210" s="19">
        <v>0</v>
      </c>
      <c r="BB210" s="20" t="s">
        <v>81</v>
      </c>
      <c r="BC210" s="18" t="s">
        <v>81</v>
      </c>
      <c r="BD210" s="18"/>
      <c r="BE210" s="18" t="s">
        <v>84</v>
      </c>
      <c r="BF210" s="18"/>
      <c r="BG210" s="18"/>
      <c r="BH210" s="21">
        <v>0</v>
      </c>
      <c r="BI210" s="19">
        <v>0.21</v>
      </c>
      <c r="BJ210" s="18"/>
      <c r="BK210" s="19">
        <v>0.17</v>
      </c>
      <c r="BL210" s="18"/>
      <c r="BM210" s="18"/>
      <c r="BN210" s="19">
        <v>12.58</v>
      </c>
      <c r="BO210" s="21">
        <v>0.52</v>
      </c>
      <c r="BP210" s="20"/>
      <c r="BQ210" s="21">
        <v>0.3</v>
      </c>
      <c r="BR210" s="20"/>
      <c r="BS210" s="21">
        <v>0.25</v>
      </c>
      <c r="BT210" s="20"/>
      <c r="BU210" s="20"/>
      <c r="BV210" s="21">
        <v>12.55</v>
      </c>
      <c r="BW210" s="9">
        <f>IF(BA210=1,BN210-(Monitors!$B$17*Data!BZ210),Data!BN210)</f>
        <v>12.58</v>
      </c>
      <c r="BX210" s="32">
        <f>IF($AR210=1,$BW210-(Monitors!$C$17*BZ210),Data!$BW210)</f>
        <v>12.58</v>
      </c>
      <c r="BY210" s="32">
        <f>BX210-(AA210*Monitors!$C$13)</f>
        <v>9.6999999999999993</v>
      </c>
      <c r="BZ210" s="86">
        <f>(Monitors!$C$13*Data!AA210)+(Monitors!$C$6*TANH(Monitors!$C$7*(Data!V210+Monitors!$C$8)+Monitors!$C$9)+Monitors!$C$10)</f>
        <v>12.988196306752027</v>
      </c>
      <c r="CA210" s="9">
        <f>BN210-(Signage!$C$13*AI210)</f>
        <v>10.371390999999999</v>
      </c>
      <c r="CB210" s="86">
        <f>(Signage!$C$13*Data!AI210)+(Signage!$C$6*TANH(Signage!$C$7*(Data!V210+Signage!$C$8)+Signage!$C$9)+Signage!$C$10)</f>
        <v>14.037979015001799</v>
      </c>
    </row>
    <row r="211" spans="1:80" s="4" customFormat="1" ht="12" customHeight="1">
      <c r="A211" s="83">
        <v>210</v>
      </c>
      <c r="B211" s="15" t="s">
        <v>2075</v>
      </c>
      <c r="C211" s="83" t="s">
        <v>1141</v>
      </c>
      <c r="D211" s="16">
        <v>41315</v>
      </c>
      <c r="E211" s="18" t="s">
        <v>77</v>
      </c>
      <c r="F211" s="15" t="s">
        <v>70</v>
      </c>
      <c r="G211" s="17">
        <v>6</v>
      </c>
      <c r="H211" s="15" t="s">
        <v>72</v>
      </c>
      <c r="I211" s="15" t="s">
        <v>90</v>
      </c>
      <c r="J211" s="18"/>
      <c r="K211" s="18" t="s">
        <v>74</v>
      </c>
      <c r="L211" s="18"/>
      <c r="M211" s="18" t="s">
        <v>78</v>
      </c>
      <c r="N211" s="18" t="s">
        <v>78</v>
      </c>
      <c r="O211" s="18" t="s">
        <v>82</v>
      </c>
      <c r="P211" s="18"/>
      <c r="Q211" s="18" t="s">
        <v>78</v>
      </c>
      <c r="R211" s="19">
        <v>1.78</v>
      </c>
      <c r="S211" s="19">
        <v>9.6</v>
      </c>
      <c r="T211" s="19">
        <v>17</v>
      </c>
      <c r="U211" s="19">
        <v>19.5</v>
      </c>
      <c r="V211" s="19">
        <v>162.71</v>
      </c>
      <c r="W211" s="19">
        <v>1600</v>
      </c>
      <c r="X211" s="19">
        <v>900</v>
      </c>
      <c r="Y211" s="18" t="s">
        <v>130</v>
      </c>
      <c r="Z211" s="69">
        <v>8850</v>
      </c>
      <c r="AA211" s="19">
        <v>1.44</v>
      </c>
      <c r="AB211" s="21">
        <v>250</v>
      </c>
      <c r="AC211" s="19">
        <v>2.2999999999999998</v>
      </c>
      <c r="AD211" s="19">
        <v>239.4</v>
      </c>
      <c r="AE211" s="19">
        <v>250</v>
      </c>
      <c r="AF211" s="19">
        <v>173.3</v>
      </c>
      <c r="AG211" s="8">
        <f>AF211/AD211</f>
        <v>0.72389306599832914</v>
      </c>
      <c r="AH211" s="19">
        <v>202.6</v>
      </c>
      <c r="AI211" s="85">
        <f>(AF211*V211)/1000000</f>
        <v>2.8197643000000005E-2</v>
      </c>
      <c r="AJ211" s="18" t="s">
        <v>78</v>
      </c>
      <c r="AK211" s="18" t="s">
        <v>354</v>
      </c>
      <c r="AL211" s="18" t="s">
        <v>159</v>
      </c>
      <c r="AM211" s="18"/>
      <c r="AN211" s="18" t="s">
        <v>121</v>
      </c>
      <c r="AO211" s="18"/>
      <c r="AP211" s="18" t="s">
        <v>81</v>
      </c>
      <c r="AQ211" s="18"/>
      <c r="AR211" s="19">
        <v>0</v>
      </c>
      <c r="AS211" s="18"/>
      <c r="AT211" s="72">
        <v>60</v>
      </c>
      <c r="AU211" s="19">
        <v>170</v>
      </c>
      <c r="AV211" s="19">
        <v>160</v>
      </c>
      <c r="AW211" s="18" t="s">
        <v>78</v>
      </c>
      <c r="AX211" s="18" t="s">
        <v>109</v>
      </c>
      <c r="AY211" s="18"/>
      <c r="AZ211" s="18"/>
      <c r="BA211" s="19">
        <v>0</v>
      </c>
      <c r="BB211" s="20" t="s">
        <v>121</v>
      </c>
      <c r="BC211" s="18" t="s">
        <v>144</v>
      </c>
      <c r="BD211" s="18"/>
      <c r="BE211" s="18" t="s">
        <v>84</v>
      </c>
      <c r="BF211" s="18"/>
      <c r="BG211" s="19">
        <v>1</v>
      </c>
      <c r="BH211" s="21">
        <v>0</v>
      </c>
      <c r="BI211" s="19">
        <v>0.36</v>
      </c>
      <c r="BJ211" s="19">
        <v>0.32</v>
      </c>
      <c r="BK211" s="19">
        <v>0.23</v>
      </c>
      <c r="BL211" s="18"/>
      <c r="BM211" s="18"/>
      <c r="BN211" s="19">
        <v>14.45</v>
      </c>
      <c r="BO211" s="21">
        <v>0.54</v>
      </c>
      <c r="BP211" s="20"/>
      <c r="BQ211" s="21">
        <v>0.41</v>
      </c>
      <c r="BR211" s="21">
        <v>0.37</v>
      </c>
      <c r="BS211" s="21">
        <v>0.27</v>
      </c>
      <c r="BT211" s="20"/>
      <c r="BU211" s="20"/>
      <c r="BV211" s="21">
        <v>14.51</v>
      </c>
      <c r="BW211" s="9">
        <f>IF(BA211=1,BN211-(Monitors!$B$17*Data!BZ211),Data!BN211)</f>
        <v>14.45</v>
      </c>
      <c r="BX211" s="32">
        <f>IF($AR211=1,$BW211-(Monitors!$C$17*BZ211),Data!$BW211)</f>
        <v>14.45</v>
      </c>
      <c r="BY211" s="32">
        <f>BX211-(AA211*Monitors!$C$13)</f>
        <v>11.57</v>
      </c>
      <c r="BZ211" s="86">
        <f>(Monitors!$C$13*Data!AA211)+(Monitors!$C$6*TANH(Monitors!$C$7*(Data!V211+Monitors!$C$8)+Monitors!$C$9)+Monitors!$C$10)</f>
        <v>12.590469487456595</v>
      </c>
      <c r="CA211" s="9">
        <f>BN211-(Signage!$C$13*AI211)</f>
        <v>12.335176774999999</v>
      </c>
      <c r="CB211" s="86">
        <f>(Signage!$C$13*Data!AI211)+(Signage!$C$6*TANH(Signage!$C$7*(Data!V211+Signage!$C$8)+Signage!$C$9)+Signage!$C$10)</f>
        <v>13.250313142366521</v>
      </c>
    </row>
    <row r="212" spans="1:80" s="4" customFormat="1" ht="12" customHeight="1">
      <c r="A212" s="82">
        <v>211</v>
      </c>
      <c r="B212" s="15" t="s">
        <v>2064</v>
      </c>
      <c r="C212" s="82" t="s">
        <v>1142</v>
      </c>
      <c r="D212" s="16">
        <v>41345</v>
      </c>
      <c r="E212" s="18" t="s">
        <v>77</v>
      </c>
      <c r="F212" s="15" t="s">
        <v>70</v>
      </c>
      <c r="G212" s="17">
        <v>6</v>
      </c>
      <c r="H212" s="15" t="s">
        <v>72</v>
      </c>
      <c r="I212" s="15" t="s">
        <v>73</v>
      </c>
      <c r="J212" s="18" t="s">
        <v>73</v>
      </c>
      <c r="K212" s="18" t="s">
        <v>74</v>
      </c>
      <c r="L212" s="18" t="s">
        <v>71</v>
      </c>
      <c r="M212" s="18" t="s">
        <v>78</v>
      </c>
      <c r="N212" s="18" t="s">
        <v>78</v>
      </c>
      <c r="O212" s="18" t="s">
        <v>82</v>
      </c>
      <c r="P212" s="18" t="s">
        <v>71</v>
      </c>
      <c r="Q212" s="18" t="s">
        <v>78</v>
      </c>
      <c r="R212" s="19">
        <v>1.78</v>
      </c>
      <c r="S212" s="19">
        <v>9.8000000000000007</v>
      </c>
      <c r="T212" s="19">
        <v>17.399999999999999</v>
      </c>
      <c r="U212" s="19">
        <v>20</v>
      </c>
      <c r="V212" s="19">
        <v>170.52</v>
      </c>
      <c r="W212" s="19">
        <v>900</v>
      </c>
      <c r="X212" s="19">
        <v>1600</v>
      </c>
      <c r="Y212" s="18" t="s">
        <v>125</v>
      </c>
      <c r="Z212" s="69">
        <v>8445</v>
      </c>
      <c r="AA212" s="19">
        <v>1.44</v>
      </c>
      <c r="AB212" s="21">
        <v>278</v>
      </c>
      <c r="AC212" s="19">
        <v>0.1</v>
      </c>
      <c r="AD212" s="19">
        <v>278</v>
      </c>
      <c r="AE212" s="19">
        <v>278</v>
      </c>
      <c r="AF212" s="19">
        <v>174</v>
      </c>
      <c r="AG212" s="8">
        <f>AF212/AD212</f>
        <v>0.62589928057553956</v>
      </c>
      <c r="AH212" s="19">
        <v>200</v>
      </c>
      <c r="AI212" s="85">
        <f>(AF212*V212)/1000000</f>
        <v>2.9670480000000003E-2</v>
      </c>
      <c r="AJ212" s="18" t="s">
        <v>78</v>
      </c>
      <c r="AK212" s="18" t="s">
        <v>131</v>
      </c>
      <c r="AL212" s="18" t="s">
        <v>127</v>
      </c>
      <c r="AM212" s="18" t="s">
        <v>71</v>
      </c>
      <c r="AN212" s="18" t="s">
        <v>81</v>
      </c>
      <c r="AO212" s="18" t="s">
        <v>71</v>
      </c>
      <c r="AP212" s="18" t="s">
        <v>81</v>
      </c>
      <c r="AQ212" s="18" t="s">
        <v>71</v>
      </c>
      <c r="AR212" s="19">
        <v>0</v>
      </c>
      <c r="AS212" s="18"/>
      <c r="AT212" s="72">
        <v>60</v>
      </c>
      <c r="AU212" s="19">
        <v>170</v>
      </c>
      <c r="AV212" s="19">
        <v>160</v>
      </c>
      <c r="AW212" s="18" t="s">
        <v>77</v>
      </c>
      <c r="AX212" s="18" t="s">
        <v>98</v>
      </c>
      <c r="AY212" s="18"/>
      <c r="AZ212" s="18"/>
      <c r="BA212" s="19">
        <v>0</v>
      </c>
      <c r="BB212" s="20" t="s">
        <v>81</v>
      </c>
      <c r="BC212" s="18" t="s">
        <v>81</v>
      </c>
      <c r="BD212" s="18" t="s">
        <v>71</v>
      </c>
      <c r="BE212" s="18" t="s">
        <v>84</v>
      </c>
      <c r="BF212" s="18" t="s">
        <v>71</v>
      </c>
      <c r="BG212" s="18"/>
      <c r="BH212" s="21">
        <v>0</v>
      </c>
      <c r="BI212" s="19">
        <v>0.17</v>
      </c>
      <c r="BJ212" s="18"/>
      <c r="BK212" s="19">
        <v>0.08</v>
      </c>
      <c r="BL212" s="18"/>
      <c r="BM212" s="18"/>
      <c r="BN212" s="19">
        <v>14.8</v>
      </c>
      <c r="BO212" s="21">
        <v>0.5</v>
      </c>
      <c r="BP212" s="20"/>
      <c r="BQ212" s="21">
        <v>0.23</v>
      </c>
      <c r="BR212" s="20"/>
      <c r="BS212" s="21">
        <v>0.13</v>
      </c>
      <c r="BT212" s="20"/>
      <c r="BU212" s="20"/>
      <c r="BV212" s="21">
        <v>15.1</v>
      </c>
      <c r="BW212" s="9">
        <f>IF(BA212=1,BN212-(Monitors!$B$17*Data!BZ212),Data!BN212)</f>
        <v>14.8</v>
      </c>
      <c r="BX212" s="32">
        <f>IF($AR212=1,$BW212-(Monitors!$C$17*BZ212),Data!$BW212)</f>
        <v>14.8</v>
      </c>
      <c r="BY212" s="32">
        <f>BX212-(AA212*Monitors!$C$13)</f>
        <v>11.920000000000002</v>
      </c>
      <c r="BZ212" s="86">
        <f>(Monitors!$C$13*Data!AA212)+(Monitors!$C$6*TANH(Monitors!$C$7*(Data!V212+Monitors!$C$8)+Monitors!$C$9)+Monitors!$C$10)</f>
        <v>12.956477306577522</v>
      </c>
      <c r="CA212" s="9">
        <f>BN212-(Signage!$C$13*AI212)</f>
        <v>12.574714</v>
      </c>
      <c r="CB212" s="86">
        <f>(Signage!$C$13*Data!AI212)+(Signage!$C$6*TANH(Signage!$C$7*(Data!V212+Signage!$C$8)+Signage!$C$9)+Signage!$C$10)</f>
        <v>13.998359204815198</v>
      </c>
    </row>
    <row r="213" spans="1:80" s="4" customFormat="1" ht="12" customHeight="1">
      <c r="A213" s="83">
        <v>212</v>
      </c>
      <c r="B213" s="15" t="s">
        <v>2064</v>
      </c>
      <c r="C213" s="83" t="s">
        <v>1143</v>
      </c>
      <c r="D213" s="16">
        <v>41815</v>
      </c>
      <c r="E213" s="18" t="s">
        <v>77</v>
      </c>
      <c r="F213" s="15"/>
      <c r="G213" s="17">
        <v>6</v>
      </c>
      <c r="H213" s="15" t="s">
        <v>72</v>
      </c>
      <c r="I213" s="15" t="s">
        <v>90</v>
      </c>
      <c r="J213" s="18" t="s">
        <v>71</v>
      </c>
      <c r="K213" s="18" t="s">
        <v>74</v>
      </c>
      <c r="L213" s="18" t="s">
        <v>71</v>
      </c>
      <c r="M213" s="18" t="s">
        <v>78</v>
      </c>
      <c r="N213" s="18" t="s">
        <v>78</v>
      </c>
      <c r="O213" s="18" t="s">
        <v>82</v>
      </c>
      <c r="P213" s="18" t="s">
        <v>71</v>
      </c>
      <c r="Q213" s="18" t="s">
        <v>78</v>
      </c>
      <c r="R213" s="19">
        <v>1.78</v>
      </c>
      <c r="S213" s="19">
        <v>9.3000000000000007</v>
      </c>
      <c r="T213" s="19">
        <v>17.100000000000001</v>
      </c>
      <c r="U213" s="19">
        <v>19.5</v>
      </c>
      <c r="V213" s="19">
        <v>158.96</v>
      </c>
      <c r="W213" s="19">
        <v>900</v>
      </c>
      <c r="X213" s="19">
        <v>1600</v>
      </c>
      <c r="Y213" s="18" t="s">
        <v>125</v>
      </c>
      <c r="Z213" s="69">
        <v>9059</v>
      </c>
      <c r="AA213" s="19">
        <v>1.44</v>
      </c>
      <c r="AB213" s="21">
        <v>200</v>
      </c>
      <c r="AC213" s="19">
        <v>0.1</v>
      </c>
      <c r="AD213" s="19">
        <v>209</v>
      </c>
      <c r="AE213" s="19">
        <v>200</v>
      </c>
      <c r="AF213" s="19">
        <v>175</v>
      </c>
      <c r="AG213" s="8">
        <f>AF213/AD213</f>
        <v>0.83732057416267947</v>
      </c>
      <c r="AH213" s="19">
        <v>200</v>
      </c>
      <c r="AI213" s="85">
        <f>(AF213*V213)/1000000</f>
        <v>2.7817999999999999E-2</v>
      </c>
      <c r="AJ213" s="18" t="s">
        <v>78</v>
      </c>
      <c r="AK213" s="18" t="s">
        <v>128</v>
      </c>
      <c r="AL213" s="18" t="s">
        <v>79</v>
      </c>
      <c r="AM213" s="18" t="s">
        <v>81</v>
      </c>
      <c r="AN213" s="18" t="s">
        <v>81</v>
      </c>
      <c r="AO213" s="18" t="s">
        <v>81</v>
      </c>
      <c r="AP213" s="18" t="s">
        <v>81</v>
      </c>
      <c r="AQ213" s="18" t="s">
        <v>81</v>
      </c>
      <c r="AR213" s="19">
        <v>0</v>
      </c>
      <c r="AS213" s="18"/>
      <c r="AT213" s="72">
        <v>60</v>
      </c>
      <c r="AU213" s="19">
        <v>90</v>
      </c>
      <c r="AV213" s="19">
        <v>50</v>
      </c>
      <c r="AW213" s="18" t="s">
        <v>77</v>
      </c>
      <c r="AX213" s="18" t="s">
        <v>93</v>
      </c>
      <c r="AY213" s="18" t="s">
        <v>71</v>
      </c>
      <c r="AZ213" s="18" t="s">
        <v>71</v>
      </c>
      <c r="BA213" s="19">
        <v>0</v>
      </c>
      <c r="BB213" s="20" t="s">
        <v>81</v>
      </c>
      <c r="BC213" s="18" t="s">
        <v>81</v>
      </c>
      <c r="BD213" s="18" t="s">
        <v>81</v>
      </c>
      <c r="BE213" s="18" t="s">
        <v>84</v>
      </c>
      <c r="BF213" s="18" t="s">
        <v>81</v>
      </c>
      <c r="BG213" s="18"/>
      <c r="BH213" s="21">
        <v>0</v>
      </c>
      <c r="BI213" s="19">
        <v>0.19</v>
      </c>
      <c r="BJ213" s="18"/>
      <c r="BK213" s="19">
        <v>0.14000000000000001</v>
      </c>
      <c r="BL213" s="18"/>
      <c r="BM213" s="18"/>
      <c r="BN213" s="19">
        <v>14.1</v>
      </c>
      <c r="BO213" s="21">
        <v>0.41</v>
      </c>
      <c r="BP213" s="20"/>
      <c r="BQ213" s="21">
        <v>0.25</v>
      </c>
      <c r="BR213" s="20"/>
      <c r="BS213" s="21">
        <v>0.21</v>
      </c>
      <c r="BT213" s="20"/>
      <c r="BU213" s="20"/>
      <c r="BV213" s="21">
        <v>14.7</v>
      </c>
      <c r="BW213" s="9">
        <f>IF(BA213=1,BN213-(Monitors!$B$17*Data!BZ213),Data!BN213)</f>
        <v>14.1</v>
      </c>
      <c r="BX213" s="32">
        <f>IF($AR213=1,$BW213-(Monitors!$C$17*BZ213),Data!$BW213)</f>
        <v>14.1</v>
      </c>
      <c r="BY213" s="32">
        <f>BX213-(AA213*Monitors!$C$13)</f>
        <v>11.219999999999999</v>
      </c>
      <c r="BZ213" s="86">
        <f>(Monitors!$C$13*Data!AA213)+(Monitors!$C$6*TANH(Monitors!$C$7*(Data!V213+Monitors!$C$8)+Monitors!$C$9)+Monitors!$C$10)</f>
        <v>12.410176247793856</v>
      </c>
      <c r="CA213" s="9">
        <f>BN213-(Signage!$C$13*AI213)</f>
        <v>12.01365</v>
      </c>
      <c r="CB213" s="86">
        <f>(Signage!$C$13*Data!AI213)+(Signage!$C$6*TANH(Signage!$C$7*(Data!V213+Signage!$C$8)+Signage!$C$9)+Signage!$C$10)</f>
        <v>12.915475496373535</v>
      </c>
    </row>
    <row r="214" spans="1:80" s="4" customFormat="1" ht="12" customHeight="1">
      <c r="A214" s="82">
        <v>213</v>
      </c>
      <c r="B214" s="15" t="s">
        <v>2100</v>
      </c>
      <c r="C214" s="82" t="s">
        <v>1144</v>
      </c>
      <c r="D214" s="16">
        <v>41438</v>
      </c>
      <c r="E214" s="18" t="s">
        <v>78</v>
      </c>
      <c r="F214" s="15" t="s">
        <v>70</v>
      </c>
      <c r="G214" s="17">
        <v>6</v>
      </c>
      <c r="H214" s="15" t="s">
        <v>72</v>
      </c>
      <c r="I214" s="15" t="s">
        <v>90</v>
      </c>
      <c r="J214" s="18"/>
      <c r="K214" s="18" t="s">
        <v>74</v>
      </c>
      <c r="L214" s="18"/>
      <c r="M214" s="18" t="s">
        <v>78</v>
      </c>
      <c r="N214" s="18" t="s">
        <v>78</v>
      </c>
      <c r="O214" s="18" t="s">
        <v>82</v>
      </c>
      <c r="P214" s="18"/>
      <c r="Q214" s="18" t="s">
        <v>78</v>
      </c>
      <c r="R214" s="19">
        <v>1.78</v>
      </c>
      <c r="S214" s="19">
        <v>9.6</v>
      </c>
      <c r="T214" s="19">
        <v>17</v>
      </c>
      <c r="U214" s="19">
        <v>19.600000000000001</v>
      </c>
      <c r="V214" s="19">
        <v>163.76</v>
      </c>
      <c r="W214" s="19">
        <v>900</v>
      </c>
      <c r="X214" s="19">
        <v>1600</v>
      </c>
      <c r="Y214" s="18" t="s">
        <v>125</v>
      </c>
      <c r="Z214" s="69">
        <v>8793</v>
      </c>
      <c r="AA214" s="19">
        <v>1.44</v>
      </c>
      <c r="AB214" s="21">
        <v>250</v>
      </c>
      <c r="AC214" s="19">
        <v>0.4</v>
      </c>
      <c r="AD214" s="19">
        <v>259.39999999999998</v>
      </c>
      <c r="AE214" s="19">
        <v>250</v>
      </c>
      <c r="AF214" s="19">
        <v>177</v>
      </c>
      <c r="AG214" s="8">
        <f>AF214/AD214</f>
        <v>0.68234387047031619</v>
      </c>
      <c r="AH214" s="19">
        <v>201</v>
      </c>
      <c r="AI214" s="85">
        <f>(AF214*V214)/1000000</f>
        <v>2.8985519999999997E-2</v>
      </c>
      <c r="AJ214" s="18" t="s">
        <v>77</v>
      </c>
      <c r="AK214" s="18" t="s">
        <v>525</v>
      </c>
      <c r="AL214" s="18" t="s">
        <v>120</v>
      </c>
      <c r="AM214" s="18"/>
      <c r="AN214" s="18" t="s">
        <v>81</v>
      </c>
      <c r="AO214" s="18"/>
      <c r="AP214" s="18" t="s">
        <v>81</v>
      </c>
      <c r="AQ214" s="18"/>
      <c r="AR214" s="19">
        <v>0</v>
      </c>
      <c r="AS214" s="18"/>
      <c r="AT214" s="72">
        <v>60</v>
      </c>
      <c r="AU214" s="19">
        <v>170</v>
      </c>
      <c r="AV214" s="19">
        <v>170</v>
      </c>
      <c r="AW214" s="18" t="s">
        <v>78</v>
      </c>
      <c r="AX214" s="18" t="s">
        <v>123</v>
      </c>
      <c r="AY214" s="18"/>
      <c r="AZ214" s="18"/>
      <c r="BA214" s="19">
        <v>0</v>
      </c>
      <c r="BB214" s="20" t="s">
        <v>81</v>
      </c>
      <c r="BC214" s="18" t="s">
        <v>81</v>
      </c>
      <c r="BD214" s="18"/>
      <c r="BE214" s="18" t="s">
        <v>84</v>
      </c>
      <c r="BF214" s="18"/>
      <c r="BG214" s="18"/>
      <c r="BH214" s="21">
        <v>0</v>
      </c>
      <c r="BI214" s="19">
        <v>0.22</v>
      </c>
      <c r="BJ214" s="18"/>
      <c r="BK214" s="19">
        <v>0.21</v>
      </c>
      <c r="BL214" s="18"/>
      <c r="BM214" s="18"/>
      <c r="BN214" s="19">
        <v>14.27</v>
      </c>
      <c r="BO214" s="21">
        <v>0.53</v>
      </c>
      <c r="BP214" s="20"/>
      <c r="BQ214" s="21">
        <v>0.27</v>
      </c>
      <c r="BR214" s="20"/>
      <c r="BS214" s="21">
        <v>0.24</v>
      </c>
      <c r="BT214" s="20"/>
      <c r="BU214" s="20"/>
      <c r="BV214" s="21">
        <v>14.14</v>
      </c>
      <c r="BW214" s="9">
        <f>IF(BA214=1,BN214-(Monitors!$B$17*Data!BZ214),Data!BN214)</f>
        <v>14.27</v>
      </c>
      <c r="BX214" s="32">
        <f>IF($AR214=1,$BW214-(Monitors!$C$17*BZ214),Data!$BW214)</f>
        <v>14.27</v>
      </c>
      <c r="BY214" s="32">
        <f>BX214-(AA214*Monitors!$C$13)</f>
        <v>11.39</v>
      </c>
      <c r="BZ214" s="86">
        <f>(Monitors!$C$13*Data!AA214)+(Monitors!$C$6*TANH(Monitors!$C$7*(Data!V214+Monitors!$C$8)+Monitors!$C$9)+Monitors!$C$10)</f>
        <v>12.640422907843497</v>
      </c>
      <c r="CA214" s="9">
        <f>BN214-(Signage!$C$13*AI214)</f>
        <v>12.096086</v>
      </c>
      <c r="CB214" s="86">
        <f>(Signage!$C$13*Data!AI214)+(Signage!$C$6*TANH(Signage!$C$7*(Data!V214+Signage!$C$8)+Signage!$C$9)+Signage!$C$10)</f>
        <v>13.395160540217896</v>
      </c>
    </row>
    <row r="215" spans="1:80" s="4" customFormat="1" ht="12" customHeight="1">
      <c r="A215" s="83">
        <v>214</v>
      </c>
      <c r="B215" s="15" t="s">
        <v>2068</v>
      </c>
      <c r="C215" s="83" t="s">
        <v>1145</v>
      </c>
      <c r="D215" s="16">
        <v>41521</v>
      </c>
      <c r="E215" s="18" t="s">
        <v>78</v>
      </c>
      <c r="F215" s="15" t="s">
        <v>70</v>
      </c>
      <c r="G215" s="17">
        <v>6</v>
      </c>
      <c r="H215" s="15" t="s">
        <v>72</v>
      </c>
      <c r="I215" s="15" t="s">
        <v>90</v>
      </c>
      <c r="J215" s="18"/>
      <c r="K215" s="18" t="s">
        <v>74</v>
      </c>
      <c r="L215" s="18"/>
      <c r="M215" s="18" t="s">
        <v>78</v>
      </c>
      <c r="N215" s="18" t="s">
        <v>78</v>
      </c>
      <c r="O215" s="18" t="s">
        <v>82</v>
      </c>
      <c r="P215" s="18"/>
      <c r="Q215" s="18" t="s">
        <v>78</v>
      </c>
      <c r="R215" s="19">
        <v>1.78</v>
      </c>
      <c r="S215" s="19">
        <v>9.3000000000000007</v>
      </c>
      <c r="T215" s="19">
        <v>17.100000000000001</v>
      </c>
      <c r="U215" s="19">
        <v>19.5</v>
      </c>
      <c r="V215" s="19">
        <v>158.96</v>
      </c>
      <c r="W215" s="19">
        <v>900</v>
      </c>
      <c r="X215" s="19">
        <v>1600</v>
      </c>
      <c r="Y215" s="18" t="s">
        <v>125</v>
      </c>
      <c r="Z215" s="69">
        <v>9059</v>
      </c>
      <c r="AA215" s="19">
        <v>1.44</v>
      </c>
      <c r="AB215" s="21">
        <v>250</v>
      </c>
      <c r="AC215" s="19">
        <v>0.4</v>
      </c>
      <c r="AD215" s="19">
        <v>209.1</v>
      </c>
      <c r="AE215" s="19">
        <v>250</v>
      </c>
      <c r="AF215" s="19">
        <v>179.1</v>
      </c>
      <c r="AG215" s="8">
        <f>AF215/AD215</f>
        <v>0.85652797704447636</v>
      </c>
      <c r="AH215" s="19">
        <v>200.1</v>
      </c>
      <c r="AI215" s="85">
        <f>(AF215*V215)/1000000</f>
        <v>2.8469736000000002E-2</v>
      </c>
      <c r="AJ215" s="18" t="s">
        <v>78</v>
      </c>
      <c r="AK215" s="18" t="s">
        <v>521</v>
      </c>
      <c r="AL215" s="18" t="s">
        <v>115</v>
      </c>
      <c r="AM215" s="18"/>
      <c r="AN215" s="18" t="s">
        <v>81</v>
      </c>
      <c r="AO215" s="18"/>
      <c r="AP215" s="18" t="s">
        <v>81</v>
      </c>
      <c r="AQ215" s="18"/>
      <c r="AR215" s="19">
        <v>0</v>
      </c>
      <c r="AS215" s="18"/>
      <c r="AT215" s="72">
        <v>60</v>
      </c>
      <c r="AU215" s="19">
        <v>170</v>
      </c>
      <c r="AV215" s="19">
        <v>160</v>
      </c>
      <c r="AW215" s="18" t="s">
        <v>78</v>
      </c>
      <c r="AX215" s="18" t="s">
        <v>520</v>
      </c>
      <c r="AY215" s="18"/>
      <c r="AZ215" s="18"/>
      <c r="BA215" s="19">
        <v>0</v>
      </c>
      <c r="BB215" s="20" t="s">
        <v>81</v>
      </c>
      <c r="BC215" s="18" t="s">
        <v>81</v>
      </c>
      <c r="BD215" s="18"/>
      <c r="BE215" s="18" t="s">
        <v>84</v>
      </c>
      <c r="BF215" s="18"/>
      <c r="BG215" s="18"/>
      <c r="BH215" s="21">
        <v>0</v>
      </c>
      <c r="BI215" s="19">
        <v>0.12</v>
      </c>
      <c r="BJ215" s="18"/>
      <c r="BK215" s="19">
        <v>0.09</v>
      </c>
      <c r="BL215" s="18"/>
      <c r="BM215" s="18"/>
      <c r="BN215" s="19">
        <v>13.84</v>
      </c>
      <c r="BO215" s="21">
        <v>0.52</v>
      </c>
      <c r="BP215" s="20"/>
      <c r="BQ215" s="21">
        <v>0.17</v>
      </c>
      <c r="BR215" s="20"/>
      <c r="BS215" s="21">
        <v>0.14000000000000001</v>
      </c>
      <c r="BT215" s="20"/>
      <c r="BU215" s="20"/>
      <c r="BV215" s="21">
        <v>13.79</v>
      </c>
      <c r="BW215" s="9">
        <f>IF(BA215=1,BN215-(Monitors!$B$17*Data!BZ215),Data!BN215)</f>
        <v>13.84</v>
      </c>
      <c r="BX215" s="32">
        <f>IF($AR215=1,$BW215-(Monitors!$C$17*BZ215),Data!$BW215)</f>
        <v>13.84</v>
      </c>
      <c r="BY215" s="32">
        <f>BX215-(AA215*Monitors!$C$13)</f>
        <v>10.96</v>
      </c>
      <c r="BZ215" s="86">
        <f>(Monitors!$C$13*Data!AA215)+(Monitors!$C$6*TANH(Monitors!$C$7*(Data!V215+Monitors!$C$8)+Monitors!$C$9)+Monitors!$C$10)</f>
        <v>12.410176247793856</v>
      </c>
      <c r="CA215" s="9">
        <f>BN215-(Signage!$C$13*AI215)</f>
        <v>11.704769799999999</v>
      </c>
      <c r="CB215" s="86">
        <f>(Signage!$C$13*Data!AI215)+(Signage!$C$6*TANH(Signage!$C$7*(Data!V215+Signage!$C$8)+Signage!$C$9)+Signage!$C$10)</f>
        <v>12.964355696373536</v>
      </c>
    </row>
    <row r="216" spans="1:80" s="4" customFormat="1" ht="12" customHeight="1">
      <c r="A216" s="82">
        <v>215</v>
      </c>
      <c r="B216" s="15" t="s">
        <v>2075</v>
      </c>
      <c r="C216" s="82" t="s">
        <v>1146</v>
      </c>
      <c r="D216" s="25">
        <v>41911</v>
      </c>
      <c r="E216" s="27" t="s">
        <v>77</v>
      </c>
      <c r="F216" s="24" t="s">
        <v>70</v>
      </c>
      <c r="G216" s="26">
        <v>6</v>
      </c>
      <c r="H216" s="24" t="s">
        <v>72</v>
      </c>
      <c r="I216" s="24" t="s">
        <v>90</v>
      </c>
      <c r="J216" s="27" t="s">
        <v>71</v>
      </c>
      <c r="K216" s="27" t="s">
        <v>74</v>
      </c>
      <c r="L216" s="27" t="s">
        <v>71</v>
      </c>
      <c r="M216" s="27" t="s">
        <v>78</v>
      </c>
      <c r="N216" s="27" t="s">
        <v>78</v>
      </c>
      <c r="O216" s="27" t="s">
        <v>82</v>
      </c>
      <c r="P216" s="27" t="s">
        <v>71</v>
      </c>
      <c r="Q216" s="27" t="s">
        <v>78</v>
      </c>
      <c r="R216" s="28">
        <v>1.78</v>
      </c>
      <c r="S216" s="28">
        <v>9.3000000000000007</v>
      </c>
      <c r="T216" s="28">
        <v>17.100000000000001</v>
      </c>
      <c r="U216" s="28">
        <v>19.5</v>
      </c>
      <c r="V216" s="28">
        <v>158.94</v>
      </c>
      <c r="W216" s="28">
        <v>900</v>
      </c>
      <c r="X216" s="28">
        <v>1600</v>
      </c>
      <c r="Y216" s="27" t="s">
        <v>125</v>
      </c>
      <c r="Z216" s="70">
        <v>9060</v>
      </c>
      <c r="AA216" s="28">
        <v>1.44</v>
      </c>
      <c r="AB216" s="30">
        <v>250</v>
      </c>
      <c r="AC216" s="28">
        <v>11.4</v>
      </c>
      <c r="AD216" s="28">
        <v>293</v>
      </c>
      <c r="AE216" s="28">
        <v>250</v>
      </c>
      <c r="AF216" s="28">
        <v>180.1</v>
      </c>
      <c r="AG216" s="8">
        <f>AF216/AD216</f>
        <v>0.61467576791808876</v>
      </c>
      <c r="AH216" s="28">
        <v>200</v>
      </c>
      <c r="AI216" s="85">
        <f>(AF216*V216)/1000000</f>
        <v>2.8625093999999997E-2</v>
      </c>
      <c r="AJ216" s="27" t="s">
        <v>78</v>
      </c>
      <c r="AK216" s="27" t="s">
        <v>838</v>
      </c>
      <c r="AL216" s="27" t="s">
        <v>127</v>
      </c>
      <c r="AM216" s="27" t="s">
        <v>71</v>
      </c>
      <c r="AN216" s="27" t="s">
        <v>81</v>
      </c>
      <c r="AO216" s="27" t="s">
        <v>71</v>
      </c>
      <c r="AP216" s="27" t="s">
        <v>81</v>
      </c>
      <c r="AQ216" s="27" t="s">
        <v>71</v>
      </c>
      <c r="AR216" s="28">
        <v>0</v>
      </c>
      <c r="AS216" s="27"/>
      <c r="AT216" s="74">
        <v>60</v>
      </c>
      <c r="AU216" s="28">
        <v>170</v>
      </c>
      <c r="AV216" s="28">
        <v>160</v>
      </c>
      <c r="AW216" s="31"/>
      <c r="AX216" s="27" t="s">
        <v>98</v>
      </c>
      <c r="AY216" s="27" t="s">
        <v>71</v>
      </c>
      <c r="AZ216" s="27" t="s">
        <v>71</v>
      </c>
      <c r="BA216" s="28">
        <v>0</v>
      </c>
      <c r="BB216" s="29" t="s">
        <v>81</v>
      </c>
      <c r="BC216" s="29" t="s">
        <v>81</v>
      </c>
      <c r="BD216" s="27" t="s">
        <v>71</v>
      </c>
      <c r="BE216" s="27" t="s">
        <v>84</v>
      </c>
      <c r="BF216" s="27" t="s">
        <v>71</v>
      </c>
      <c r="BG216" s="27"/>
      <c r="BH216" s="30">
        <v>0</v>
      </c>
      <c r="BI216" s="28">
        <v>0.25</v>
      </c>
      <c r="BJ216" s="27"/>
      <c r="BK216" s="28">
        <v>0.14000000000000001</v>
      </c>
      <c r="BL216" s="27"/>
      <c r="BM216" s="27"/>
      <c r="BN216" s="28">
        <v>12.96</v>
      </c>
      <c r="BO216" s="30">
        <v>0.5</v>
      </c>
      <c r="BP216" s="29"/>
      <c r="BQ216" s="30">
        <v>0.28999999999999998</v>
      </c>
      <c r="BR216" s="29"/>
      <c r="BS216" s="30">
        <v>0.19</v>
      </c>
      <c r="BT216" s="29"/>
      <c r="BU216" s="29"/>
      <c r="BV216" s="30">
        <v>13.19</v>
      </c>
      <c r="BW216" s="9">
        <f>IF(BA216=1,BN216-(Monitors!$B$17*Data!BZ216),Data!BN216)</f>
        <v>12.96</v>
      </c>
      <c r="BX216" s="32">
        <f>IF($AR216=1,$BW216-(Monitors!$C$17*BZ216),Data!$BW216)</f>
        <v>12.96</v>
      </c>
      <c r="BY216" s="32">
        <f>BX216-(AA216*Monitors!$C$13)</f>
        <v>10.080000000000002</v>
      </c>
      <c r="BZ216" s="86">
        <f>(Monitors!$C$13*Data!AA216)+(Monitors!$C$6*TANH(Monitors!$C$7*(Data!V216+Monitors!$C$8)+Monitors!$C$9)+Monitors!$C$10)</f>
        <v>12.409206784428662</v>
      </c>
      <c r="CA216" s="9">
        <f>BN216-(Signage!$C$13*AI216)</f>
        <v>10.813117950000001</v>
      </c>
      <c r="CB216" s="86">
        <f>(Signage!$C$13*Data!AI216)+(Signage!$C$6*TANH(Signage!$C$7*(Data!V216+Signage!$C$8)+Signage!$C$9)+Signage!$C$10)</f>
        <v>12.974373232364181</v>
      </c>
    </row>
    <row r="217" spans="1:80" s="4" customFormat="1" ht="12" customHeight="1">
      <c r="A217" s="83">
        <v>216</v>
      </c>
      <c r="B217" s="15" t="s">
        <v>2075</v>
      </c>
      <c r="C217" s="83" t="s">
        <v>1147</v>
      </c>
      <c r="D217" s="16">
        <v>41498</v>
      </c>
      <c r="E217" s="18" t="s">
        <v>78</v>
      </c>
      <c r="F217" s="15" t="s">
        <v>70</v>
      </c>
      <c r="G217" s="17">
        <v>6</v>
      </c>
      <c r="H217" s="15" t="s">
        <v>72</v>
      </c>
      <c r="I217" s="15" t="s">
        <v>90</v>
      </c>
      <c r="J217" s="18"/>
      <c r="K217" s="18" t="s">
        <v>74</v>
      </c>
      <c r="L217" s="18"/>
      <c r="M217" s="18" t="s">
        <v>78</v>
      </c>
      <c r="N217" s="18" t="s">
        <v>78</v>
      </c>
      <c r="O217" s="18" t="s">
        <v>82</v>
      </c>
      <c r="P217" s="18"/>
      <c r="Q217" s="18" t="s">
        <v>78</v>
      </c>
      <c r="R217" s="19">
        <v>1.78</v>
      </c>
      <c r="S217" s="19">
        <v>93</v>
      </c>
      <c r="T217" s="19">
        <v>171</v>
      </c>
      <c r="U217" s="19">
        <v>19.5</v>
      </c>
      <c r="V217" s="19">
        <v>159</v>
      </c>
      <c r="W217" s="19">
        <v>900</v>
      </c>
      <c r="X217" s="19">
        <v>1600</v>
      </c>
      <c r="Y217" s="18" t="s">
        <v>125</v>
      </c>
      <c r="Z217" s="69">
        <v>9059</v>
      </c>
      <c r="AA217" s="19">
        <v>1.44</v>
      </c>
      <c r="AB217" s="21">
        <v>200</v>
      </c>
      <c r="AC217" s="19">
        <v>0.2</v>
      </c>
      <c r="AD217" s="19">
        <v>259.39999999999998</v>
      </c>
      <c r="AE217" s="19">
        <v>200</v>
      </c>
      <c r="AF217" s="19">
        <v>181.3</v>
      </c>
      <c r="AG217" s="8">
        <f>AF217/AD217</f>
        <v>0.69892058596761764</v>
      </c>
      <c r="AH217" s="19">
        <v>200</v>
      </c>
      <c r="AI217" s="85">
        <f>(AF217*V217)/1000000</f>
        <v>2.88267E-2</v>
      </c>
      <c r="AJ217" s="18" t="s">
        <v>78</v>
      </c>
      <c r="AK217" s="18" t="s">
        <v>235</v>
      </c>
      <c r="AL217" s="18" t="s">
        <v>79</v>
      </c>
      <c r="AM217" s="18"/>
      <c r="AN217" s="18" t="s">
        <v>81</v>
      </c>
      <c r="AO217" s="18"/>
      <c r="AP217" s="18" t="s">
        <v>81</v>
      </c>
      <c r="AQ217" s="18"/>
      <c r="AR217" s="19">
        <v>0</v>
      </c>
      <c r="AS217" s="18"/>
      <c r="AT217" s="72">
        <v>60</v>
      </c>
      <c r="AU217" s="19">
        <v>170</v>
      </c>
      <c r="AV217" s="19">
        <v>160</v>
      </c>
      <c r="AW217" s="18" t="s">
        <v>78</v>
      </c>
      <c r="AX217" s="18" t="s">
        <v>109</v>
      </c>
      <c r="AY217" s="18"/>
      <c r="AZ217" s="18"/>
      <c r="BA217" s="19">
        <v>0</v>
      </c>
      <c r="BB217" s="20" t="s">
        <v>81</v>
      </c>
      <c r="BC217" s="18" t="s">
        <v>81</v>
      </c>
      <c r="BD217" s="18"/>
      <c r="BE217" s="18" t="s">
        <v>84</v>
      </c>
      <c r="BF217" s="18"/>
      <c r="BG217" s="19">
        <v>1</v>
      </c>
      <c r="BH217" s="21">
        <v>0</v>
      </c>
      <c r="BI217" s="19">
        <v>0.24</v>
      </c>
      <c r="BJ217" s="19">
        <v>0.24</v>
      </c>
      <c r="BK217" s="19">
        <v>0.19</v>
      </c>
      <c r="BL217" s="18"/>
      <c r="BM217" s="18"/>
      <c r="BN217" s="19">
        <v>14.98</v>
      </c>
      <c r="BO217" s="21">
        <v>0.52</v>
      </c>
      <c r="BP217" s="20"/>
      <c r="BQ217" s="21">
        <v>0.28000000000000003</v>
      </c>
      <c r="BR217" s="21">
        <v>0.28000000000000003</v>
      </c>
      <c r="BS217" s="21">
        <v>0.23</v>
      </c>
      <c r="BT217" s="20"/>
      <c r="BU217" s="20"/>
      <c r="BV217" s="21">
        <v>15.02</v>
      </c>
      <c r="BW217" s="9">
        <f>IF(BA217=1,BN217-(Monitors!$B$17*Data!BZ217),Data!BN217)</f>
        <v>14.98</v>
      </c>
      <c r="BX217" s="32">
        <f>IF($AR217=1,$BW217-(Monitors!$C$17*BZ217),Data!$BW217)</f>
        <v>14.98</v>
      </c>
      <c r="BY217" s="32">
        <f>BX217-(AA217*Monitors!$C$13)</f>
        <v>12.100000000000001</v>
      </c>
      <c r="BZ217" s="86">
        <f>(Monitors!$C$13*Data!AA217)+(Monitors!$C$6*TANH(Monitors!$C$7*(Data!V217+Monitors!$C$8)+Monitors!$C$9)+Monitors!$C$10)</f>
        <v>12.412114923352682</v>
      </c>
      <c r="CA217" s="9">
        <f>BN217-(Signage!$C$13*AI217)</f>
        <v>12.817997500000001</v>
      </c>
      <c r="CB217" s="86">
        <f>(Signage!$C$13*Data!AI217)+(Signage!$C$6*TANH(Signage!$C$7*(Data!V217+Signage!$C$8)+Signage!$C$9)+Signage!$C$10)</f>
        <v>12.994396612841246</v>
      </c>
    </row>
    <row r="218" spans="1:80" s="4" customFormat="1" ht="12" customHeight="1">
      <c r="A218" s="82">
        <v>217</v>
      </c>
      <c r="B218" s="15" t="s">
        <v>2064</v>
      </c>
      <c r="C218" s="82" t="s">
        <v>1148</v>
      </c>
      <c r="D218" s="16">
        <v>41294</v>
      </c>
      <c r="E218" s="18" t="s">
        <v>77</v>
      </c>
      <c r="F218" s="15" t="s">
        <v>70</v>
      </c>
      <c r="G218" s="17">
        <v>6</v>
      </c>
      <c r="H218" s="15" t="s">
        <v>72</v>
      </c>
      <c r="I218" s="15" t="s">
        <v>73</v>
      </c>
      <c r="J218" s="18" t="s">
        <v>73</v>
      </c>
      <c r="K218" s="18" t="s">
        <v>74</v>
      </c>
      <c r="L218" s="18" t="s">
        <v>71</v>
      </c>
      <c r="M218" s="18" t="s">
        <v>78</v>
      </c>
      <c r="N218" s="18" t="s">
        <v>78</v>
      </c>
      <c r="O218" s="18" t="s">
        <v>82</v>
      </c>
      <c r="P218" s="18" t="s">
        <v>71</v>
      </c>
      <c r="Q218" s="18" t="s">
        <v>78</v>
      </c>
      <c r="R218" s="19">
        <v>1.78</v>
      </c>
      <c r="S218" s="19">
        <v>9.8000000000000007</v>
      </c>
      <c r="T218" s="19">
        <v>17.399999999999999</v>
      </c>
      <c r="U218" s="19">
        <v>20</v>
      </c>
      <c r="V218" s="19">
        <v>170.52</v>
      </c>
      <c r="W218" s="19">
        <v>900</v>
      </c>
      <c r="X218" s="19">
        <v>1600</v>
      </c>
      <c r="Y218" s="18" t="s">
        <v>125</v>
      </c>
      <c r="Z218" s="69">
        <v>8445</v>
      </c>
      <c r="AA218" s="19">
        <v>1.44</v>
      </c>
      <c r="AB218" s="21">
        <v>250</v>
      </c>
      <c r="AC218" s="19">
        <v>0.2</v>
      </c>
      <c r="AD218" s="19">
        <v>289</v>
      </c>
      <c r="AE218" s="19">
        <v>250</v>
      </c>
      <c r="AF218" s="19">
        <v>184</v>
      </c>
      <c r="AG218" s="8">
        <f>AF218/AD218</f>
        <v>0.63667820069204151</v>
      </c>
      <c r="AH218" s="19">
        <v>200</v>
      </c>
      <c r="AI218" s="85">
        <f>(AF218*V218)/1000000</f>
        <v>3.1375680000000003E-2</v>
      </c>
      <c r="AJ218" s="18" t="s">
        <v>78</v>
      </c>
      <c r="AK218" s="18" t="s">
        <v>237</v>
      </c>
      <c r="AL218" s="18" t="s">
        <v>115</v>
      </c>
      <c r="AM218" s="18" t="s">
        <v>71</v>
      </c>
      <c r="AN218" s="18" t="s">
        <v>81</v>
      </c>
      <c r="AO218" s="18" t="s">
        <v>71</v>
      </c>
      <c r="AP218" s="18" t="s">
        <v>81</v>
      </c>
      <c r="AQ218" s="18" t="s">
        <v>71</v>
      </c>
      <c r="AR218" s="19">
        <v>0</v>
      </c>
      <c r="AS218" s="18"/>
      <c r="AT218" s="72">
        <v>60</v>
      </c>
      <c r="AU218" s="19">
        <v>170</v>
      </c>
      <c r="AV218" s="19">
        <v>160</v>
      </c>
      <c r="AW218" s="18" t="s">
        <v>77</v>
      </c>
      <c r="AX218" s="18" t="s">
        <v>98</v>
      </c>
      <c r="AY218" s="18" t="s">
        <v>71</v>
      </c>
      <c r="AZ218" s="18" t="s">
        <v>71</v>
      </c>
      <c r="BA218" s="19">
        <v>0</v>
      </c>
      <c r="BB218" s="20" t="s">
        <v>81</v>
      </c>
      <c r="BC218" s="18" t="s">
        <v>81</v>
      </c>
      <c r="BD218" s="18" t="s">
        <v>71</v>
      </c>
      <c r="BE218" s="18" t="s">
        <v>84</v>
      </c>
      <c r="BF218" s="18" t="s">
        <v>71</v>
      </c>
      <c r="BG218" s="18"/>
      <c r="BH218" s="21">
        <v>0</v>
      </c>
      <c r="BI218" s="19">
        <v>0.31</v>
      </c>
      <c r="BJ218" s="18"/>
      <c r="BK218" s="19">
        <v>0.26</v>
      </c>
      <c r="BL218" s="18"/>
      <c r="BM218" s="18"/>
      <c r="BN218" s="19">
        <v>14.4</v>
      </c>
      <c r="BO218" s="21">
        <v>0.5</v>
      </c>
      <c r="BP218" s="20"/>
      <c r="BQ218" s="21">
        <v>0.3</v>
      </c>
      <c r="BR218" s="20"/>
      <c r="BS218" s="21">
        <v>0.28000000000000003</v>
      </c>
      <c r="BT218" s="20"/>
      <c r="BU218" s="20"/>
      <c r="BV218" s="21">
        <v>14.75</v>
      </c>
      <c r="BW218" s="9">
        <f>IF(BA218=1,BN218-(Monitors!$B$17*Data!BZ218),Data!BN218)</f>
        <v>14.4</v>
      </c>
      <c r="BX218" s="32">
        <f>IF($AR218=1,$BW218-(Monitors!$C$17*BZ218),Data!$BW218)</f>
        <v>14.4</v>
      </c>
      <c r="BY218" s="32">
        <f>BX218-(AA218*Monitors!$C$13)</f>
        <v>11.52</v>
      </c>
      <c r="BZ218" s="86">
        <f>(Monitors!$C$13*Data!AA218)+(Monitors!$C$6*TANH(Monitors!$C$7*(Data!V218+Monitors!$C$8)+Monitors!$C$9)+Monitors!$C$10)</f>
        <v>12.956477306577522</v>
      </c>
      <c r="CA218" s="9">
        <f>BN218-(Signage!$C$13*AI218)</f>
        <v>12.046824000000001</v>
      </c>
      <c r="CB218" s="86">
        <f>(Signage!$C$13*Data!AI218)+(Signage!$C$6*TANH(Signage!$C$7*(Data!V218+Signage!$C$8)+Signage!$C$9)+Signage!$C$10)</f>
        <v>14.126249204815199</v>
      </c>
    </row>
    <row r="219" spans="1:80" s="4" customFormat="1" ht="12" customHeight="1">
      <c r="A219" s="83">
        <v>218</v>
      </c>
      <c r="B219" s="15" t="s">
        <v>2075</v>
      </c>
      <c r="C219" s="83" t="s">
        <v>1149</v>
      </c>
      <c r="D219" s="16">
        <v>40641</v>
      </c>
      <c r="E219" s="18" t="s">
        <v>77</v>
      </c>
      <c r="F219" s="15"/>
      <c r="G219" s="17">
        <v>6</v>
      </c>
      <c r="H219" s="15" t="s">
        <v>72</v>
      </c>
      <c r="I219" s="15" t="s">
        <v>90</v>
      </c>
      <c r="J219" s="18"/>
      <c r="K219" s="18" t="s">
        <v>74</v>
      </c>
      <c r="L219" s="18"/>
      <c r="M219" s="18" t="s">
        <v>78</v>
      </c>
      <c r="N219" s="18" t="s">
        <v>78</v>
      </c>
      <c r="O219" s="18" t="s">
        <v>82</v>
      </c>
      <c r="P219" s="18"/>
      <c r="Q219" s="18" t="s">
        <v>78</v>
      </c>
      <c r="R219" s="19">
        <v>1.78</v>
      </c>
      <c r="S219" s="19">
        <v>9.8000000000000007</v>
      </c>
      <c r="T219" s="19">
        <v>17.399999999999999</v>
      </c>
      <c r="U219" s="19">
        <v>20</v>
      </c>
      <c r="V219" s="19">
        <v>170.95</v>
      </c>
      <c r="W219" s="19">
        <v>1600</v>
      </c>
      <c r="X219" s="19">
        <v>900</v>
      </c>
      <c r="Y219" s="18" t="s">
        <v>130</v>
      </c>
      <c r="Z219" s="69">
        <v>8424</v>
      </c>
      <c r="AA219" s="19">
        <v>1.44</v>
      </c>
      <c r="AB219" s="21">
        <v>250</v>
      </c>
      <c r="AC219" s="19">
        <v>2</v>
      </c>
      <c r="AD219" s="19">
        <v>228.9</v>
      </c>
      <c r="AE219" s="19">
        <v>250</v>
      </c>
      <c r="AF219" s="19">
        <v>186.9</v>
      </c>
      <c r="AG219" s="8">
        <f>AF219/AD219</f>
        <v>0.8165137614678899</v>
      </c>
      <c r="AH219" s="19">
        <v>200</v>
      </c>
      <c r="AI219" s="85">
        <f>(AF219*V219)/1000000</f>
        <v>3.1950554999999999E-2</v>
      </c>
      <c r="AJ219" s="18" t="s">
        <v>77</v>
      </c>
      <c r="AK219" s="18" t="s">
        <v>136</v>
      </c>
      <c r="AL219" s="18" t="s">
        <v>115</v>
      </c>
      <c r="AM219" s="18"/>
      <c r="AN219" s="18" t="s">
        <v>81</v>
      </c>
      <c r="AO219" s="18"/>
      <c r="AP219" s="18" t="s">
        <v>81</v>
      </c>
      <c r="AQ219" s="18"/>
      <c r="AR219" s="19">
        <v>0</v>
      </c>
      <c r="AS219" s="18"/>
      <c r="AT219" s="72">
        <v>60</v>
      </c>
      <c r="AU219" s="19">
        <v>170</v>
      </c>
      <c r="AV219" s="19">
        <v>160</v>
      </c>
      <c r="AW219" s="18" t="s">
        <v>78</v>
      </c>
      <c r="AX219" s="18" t="s">
        <v>109</v>
      </c>
      <c r="AY219" s="18"/>
      <c r="AZ219" s="18"/>
      <c r="BA219" s="19">
        <v>0</v>
      </c>
      <c r="BB219" s="20" t="s">
        <v>81</v>
      </c>
      <c r="BC219" s="18" t="s">
        <v>81</v>
      </c>
      <c r="BD219" s="18"/>
      <c r="BE219" s="18" t="s">
        <v>84</v>
      </c>
      <c r="BF219" s="18"/>
      <c r="BG219" s="18"/>
      <c r="BH219" s="21">
        <v>0</v>
      </c>
      <c r="BI219" s="19">
        <v>0.2</v>
      </c>
      <c r="BJ219" s="18"/>
      <c r="BK219" s="19">
        <v>0.16</v>
      </c>
      <c r="BL219" s="18"/>
      <c r="BM219" s="18"/>
      <c r="BN219" s="19">
        <v>14.68</v>
      </c>
      <c r="BO219" s="21">
        <v>0.48</v>
      </c>
      <c r="BP219" s="20"/>
      <c r="BQ219" s="21">
        <v>0.22</v>
      </c>
      <c r="BR219" s="20"/>
      <c r="BS219" s="21">
        <v>0.17</v>
      </c>
      <c r="BT219" s="20"/>
      <c r="BU219" s="20"/>
      <c r="BV219" s="21">
        <v>14.77</v>
      </c>
      <c r="BW219" s="9">
        <f>IF(BA219=1,BN219-(Monitors!$B$17*Data!BZ219),Data!BN219)</f>
        <v>14.68</v>
      </c>
      <c r="BX219" s="32">
        <f>IF($AR219=1,$BW219-(Monitors!$C$17*BZ219),Data!$BW219)</f>
        <v>14.68</v>
      </c>
      <c r="BY219" s="32">
        <f>BX219-(AA219*Monitors!$C$13)</f>
        <v>11.8</v>
      </c>
      <c r="BZ219" s="86">
        <f>(Monitors!$C$13*Data!AA219)+(Monitors!$C$6*TANH(Monitors!$C$7*(Data!V219+Monitors!$C$8)+Monitors!$C$9)+Monitors!$C$10)</f>
        <v>12.976255992104591</v>
      </c>
      <c r="CA219" s="9">
        <f>BN219-(Signage!$C$13*AI219)</f>
        <v>12.283708375</v>
      </c>
      <c r="CB219" s="86">
        <f>(Signage!$C$13*Data!AI219)+(Signage!$C$6*TANH(Signage!$C$7*(Data!V219+Signage!$C$8)+Signage!$C$9)+Signage!$C$10)</f>
        <v>14.20444899479183</v>
      </c>
    </row>
    <row r="220" spans="1:80" s="4" customFormat="1" ht="12" customHeight="1">
      <c r="A220" s="82">
        <v>219</v>
      </c>
      <c r="B220" s="15" t="s">
        <v>2071</v>
      </c>
      <c r="C220" s="82" t="s">
        <v>1150</v>
      </c>
      <c r="D220" s="16">
        <v>41821</v>
      </c>
      <c r="E220" s="18" t="s">
        <v>77</v>
      </c>
      <c r="F220" s="15" t="s">
        <v>70</v>
      </c>
      <c r="G220" s="17">
        <v>6</v>
      </c>
      <c r="H220" s="15" t="s">
        <v>72</v>
      </c>
      <c r="I220" s="15" t="s">
        <v>90</v>
      </c>
      <c r="J220" s="18" t="s">
        <v>71</v>
      </c>
      <c r="K220" s="18" t="s">
        <v>74</v>
      </c>
      <c r="L220" s="18" t="s">
        <v>71</v>
      </c>
      <c r="M220" s="18" t="s">
        <v>78</v>
      </c>
      <c r="N220" s="18" t="s">
        <v>78</v>
      </c>
      <c r="O220" s="18" t="s">
        <v>82</v>
      </c>
      <c r="P220" s="18" t="s">
        <v>71</v>
      </c>
      <c r="Q220" s="18" t="s">
        <v>78</v>
      </c>
      <c r="R220" s="19">
        <v>1.78</v>
      </c>
      <c r="S220" s="19">
        <v>9.4</v>
      </c>
      <c r="T220" s="19">
        <v>17</v>
      </c>
      <c r="U220" s="19">
        <v>19.5</v>
      </c>
      <c r="V220" s="19">
        <v>160.5</v>
      </c>
      <c r="W220" s="19">
        <v>900</v>
      </c>
      <c r="X220" s="19">
        <v>1600</v>
      </c>
      <c r="Y220" s="18" t="s">
        <v>125</v>
      </c>
      <c r="Z220" s="69">
        <v>8973</v>
      </c>
      <c r="AA220" s="19">
        <v>1.44</v>
      </c>
      <c r="AB220" s="21">
        <v>200</v>
      </c>
      <c r="AC220" s="19">
        <v>0.9</v>
      </c>
      <c r="AD220" s="19">
        <v>245.5</v>
      </c>
      <c r="AE220" s="19">
        <v>200</v>
      </c>
      <c r="AF220" s="19">
        <v>187.5</v>
      </c>
      <c r="AG220" s="8">
        <f>AF220/AD220</f>
        <v>0.76374745417515277</v>
      </c>
      <c r="AH220" s="19">
        <v>200</v>
      </c>
      <c r="AI220" s="85">
        <f>(AF220*V220)/1000000</f>
        <v>3.0093749999999999E-2</v>
      </c>
      <c r="AJ220" s="18" t="s">
        <v>78</v>
      </c>
      <c r="AK220" s="18" t="s">
        <v>531</v>
      </c>
      <c r="AL220" s="18" t="s">
        <v>79</v>
      </c>
      <c r="AM220" s="18" t="s">
        <v>81</v>
      </c>
      <c r="AN220" s="18" t="s">
        <v>81</v>
      </c>
      <c r="AO220" s="18" t="s">
        <v>81</v>
      </c>
      <c r="AP220" s="18" t="s">
        <v>81</v>
      </c>
      <c r="AQ220" s="18" t="s">
        <v>81</v>
      </c>
      <c r="AR220" s="19">
        <v>0</v>
      </c>
      <c r="AS220" s="18"/>
      <c r="AT220" s="72">
        <v>60</v>
      </c>
      <c r="AU220" s="19">
        <v>90</v>
      </c>
      <c r="AV220" s="19">
        <v>50</v>
      </c>
      <c r="AW220" s="18" t="s">
        <v>77</v>
      </c>
      <c r="AX220" s="18" t="s">
        <v>93</v>
      </c>
      <c r="AY220" s="18" t="s">
        <v>71</v>
      </c>
      <c r="AZ220" s="18" t="s">
        <v>71</v>
      </c>
      <c r="BA220" s="19">
        <v>0</v>
      </c>
      <c r="BB220" s="20" t="s">
        <v>81</v>
      </c>
      <c r="BC220" s="18" t="s">
        <v>81</v>
      </c>
      <c r="BD220" s="18" t="s">
        <v>81</v>
      </c>
      <c r="BE220" s="18" t="s">
        <v>84</v>
      </c>
      <c r="BF220" s="18" t="s">
        <v>81</v>
      </c>
      <c r="BG220" s="18"/>
      <c r="BH220" s="21">
        <v>0</v>
      </c>
      <c r="BI220" s="19">
        <v>0.26</v>
      </c>
      <c r="BJ220" s="18"/>
      <c r="BK220" s="19">
        <v>0.18</v>
      </c>
      <c r="BL220" s="18"/>
      <c r="BM220" s="18"/>
      <c r="BN220" s="19">
        <v>15.4</v>
      </c>
      <c r="BO220" s="21">
        <v>0.5</v>
      </c>
      <c r="BP220" s="20"/>
      <c r="BQ220" s="21">
        <v>0.33</v>
      </c>
      <c r="BR220" s="20"/>
      <c r="BS220" s="21">
        <v>0.26</v>
      </c>
      <c r="BT220" s="20"/>
      <c r="BU220" s="20"/>
      <c r="BV220" s="21">
        <v>15.8</v>
      </c>
      <c r="BW220" s="9">
        <f>IF(BA220=1,BN220-(Monitors!$B$17*Data!BZ220),Data!BN220)</f>
        <v>15.4</v>
      </c>
      <c r="BX220" s="32">
        <f>IF($AR220=1,$BW220-(Monitors!$C$17*BZ220),Data!$BW220)</f>
        <v>15.4</v>
      </c>
      <c r="BY220" s="32">
        <f>BX220-(AA220*Monitors!$C$13)</f>
        <v>12.52</v>
      </c>
      <c r="BZ220" s="86">
        <f>(Monitors!$C$13*Data!AA220)+(Monitors!$C$6*TANH(Monitors!$C$7*(Data!V220+Monitors!$C$8)+Monitors!$C$9)+Monitors!$C$10)</f>
        <v>12.484573390396005</v>
      </c>
      <c r="CA220" s="9">
        <f>BN220-(Signage!$C$13*AI220)</f>
        <v>13.142968750000001</v>
      </c>
      <c r="CB220" s="86">
        <f>(Signage!$C$13*Data!AI220)+(Signage!$C$6*TANH(Signage!$C$7*(Data!V220+Signage!$C$8)+Signage!$C$9)+Signage!$C$10)</f>
        <v>13.211987265426938</v>
      </c>
    </row>
    <row r="221" spans="1:80" s="4" customFormat="1" ht="12" customHeight="1">
      <c r="A221" s="83">
        <v>220</v>
      </c>
      <c r="B221" s="15" t="s">
        <v>2075</v>
      </c>
      <c r="C221" s="83" t="s">
        <v>1151</v>
      </c>
      <c r="D221" s="16">
        <v>40969</v>
      </c>
      <c r="E221" s="18" t="s">
        <v>77</v>
      </c>
      <c r="F221" s="15" t="s">
        <v>70</v>
      </c>
      <c r="G221" s="17">
        <v>6</v>
      </c>
      <c r="H221" s="15" t="s">
        <v>72</v>
      </c>
      <c r="I221" s="15" t="s">
        <v>73</v>
      </c>
      <c r="J221" s="18" t="s">
        <v>73</v>
      </c>
      <c r="K221" s="18" t="s">
        <v>74</v>
      </c>
      <c r="L221" s="18"/>
      <c r="M221" s="18" t="s">
        <v>78</v>
      </c>
      <c r="N221" s="18" t="s">
        <v>78</v>
      </c>
      <c r="O221" s="18" t="s">
        <v>82</v>
      </c>
      <c r="P221" s="18"/>
      <c r="Q221" s="18" t="s">
        <v>78</v>
      </c>
      <c r="R221" s="19">
        <v>1.78</v>
      </c>
      <c r="S221" s="19">
        <v>9.8000000000000007</v>
      </c>
      <c r="T221" s="19">
        <v>17.399999999999999</v>
      </c>
      <c r="U221" s="19">
        <v>20</v>
      </c>
      <c r="V221" s="19">
        <v>171</v>
      </c>
      <c r="W221" s="19">
        <v>900</v>
      </c>
      <c r="X221" s="19">
        <v>1600</v>
      </c>
      <c r="Y221" s="18" t="s">
        <v>125</v>
      </c>
      <c r="Z221" s="69">
        <v>8424</v>
      </c>
      <c r="AA221" s="19">
        <v>1.44</v>
      </c>
      <c r="AB221" s="21">
        <v>250</v>
      </c>
      <c r="AC221" s="19">
        <v>12</v>
      </c>
      <c r="AD221" s="19">
        <v>215</v>
      </c>
      <c r="AE221" s="19">
        <v>250</v>
      </c>
      <c r="AF221" s="19">
        <v>188</v>
      </c>
      <c r="AG221" s="8">
        <f>AF221/AD221</f>
        <v>0.87441860465116283</v>
      </c>
      <c r="AH221" s="19">
        <v>200.4</v>
      </c>
      <c r="AI221" s="85">
        <f>(AF221*V221)/1000000</f>
        <v>3.2148000000000003E-2</v>
      </c>
      <c r="AJ221" s="18" t="s">
        <v>78</v>
      </c>
      <c r="AK221" s="18" t="s">
        <v>136</v>
      </c>
      <c r="AL221" s="18" t="s">
        <v>115</v>
      </c>
      <c r="AM221" s="18"/>
      <c r="AN221" s="18" t="s">
        <v>81</v>
      </c>
      <c r="AO221" s="18"/>
      <c r="AP221" s="18" t="s">
        <v>81</v>
      </c>
      <c r="AQ221" s="18"/>
      <c r="AR221" s="19">
        <v>0</v>
      </c>
      <c r="AS221" s="18"/>
      <c r="AT221" s="72">
        <v>60</v>
      </c>
      <c r="AU221" s="19">
        <v>170</v>
      </c>
      <c r="AV221" s="19">
        <v>160</v>
      </c>
      <c r="AW221" s="18" t="s">
        <v>78</v>
      </c>
      <c r="AX221" s="18" t="s">
        <v>109</v>
      </c>
      <c r="AY221" s="18"/>
      <c r="AZ221" s="18"/>
      <c r="BA221" s="19">
        <v>0</v>
      </c>
      <c r="BB221" s="20" t="s">
        <v>81</v>
      </c>
      <c r="BC221" s="18" t="s">
        <v>81</v>
      </c>
      <c r="BD221" s="18"/>
      <c r="BE221" s="18" t="s">
        <v>84</v>
      </c>
      <c r="BF221" s="18"/>
      <c r="BG221" s="19">
        <v>1</v>
      </c>
      <c r="BH221" s="21">
        <v>0</v>
      </c>
      <c r="BI221" s="19">
        <v>0.28000000000000003</v>
      </c>
      <c r="BJ221" s="18"/>
      <c r="BK221" s="19">
        <v>0.13</v>
      </c>
      <c r="BL221" s="18"/>
      <c r="BM221" s="18"/>
      <c r="BN221" s="19">
        <v>14.87</v>
      </c>
      <c r="BO221" s="21">
        <v>0.5</v>
      </c>
      <c r="BP221" s="20"/>
      <c r="BQ221" s="21">
        <v>0.28000000000000003</v>
      </c>
      <c r="BR221" s="20"/>
      <c r="BS221" s="21">
        <v>0.13</v>
      </c>
      <c r="BT221" s="20"/>
      <c r="BU221" s="20"/>
      <c r="BV221" s="21">
        <v>14.87</v>
      </c>
      <c r="BW221" s="9">
        <f>IF(BA221=1,BN221-(Monitors!$B$17*Data!BZ221),Data!BN221)</f>
        <v>14.87</v>
      </c>
      <c r="BX221" s="32">
        <f>IF($AR221=1,$BW221-(Monitors!$C$17*BZ221),Data!$BW221)</f>
        <v>14.87</v>
      </c>
      <c r="BY221" s="32">
        <f>BX221-(AA221*Monitors!$C$13)</f>
        <v>11.989999999999998</v>
      </c>
      <c r="BZ221" s="86">
        <f>(Monitors!$C$13*Data!AA221)+(Monitors!$C$6*TANH(Monitors!$C$7*(Data!V221+Monitors!$C$8)+Monitors!$C$9)+Monitors!$C$10)</f>
        <v>12.97855331211375</v>
      </c>
      <c r="CA221" s="9">
        <f>BN221-(Signage!$C$13*AI221)</f>
        <v>12.4589</v>
      </c>
      <c r="CB221" s="86">
        <f>(Signage!$C$13*Data!AI221)+(Signage!$C$6*TANH(Signage!$C$7*(Data!V221+Signage!$C$8)+Signage!$C$9)+Signage!$C$10)</f>
        <v>14.223336785406776</v>
      </c>
    </row>
    <row r="222" spans="1:80" s="4" customFormat="1" ht="12" customHeight="1">
      <c r="A222" s="82">
        <v>221</v>
      </c>
      <c r="B222" s="15" t="s">
        <v>2064</v>
      </c>
      <c r="C222" s="82" t="s">
        <v>1152</v>
      </c>
      <c r="D222" s="16">
        <v>41294</v>
      </c>
      <c r="E222" s="18" t="s">
        <v>77</v>
      </c>
      <c r="F222" s="15" t="s">
        <v>70</v>
      </c>
      <c r="G222" s="17">
        <v>6</v>
      </c>
      <c r="H222" s="15" t="s">
        <v>72</v>
      </c>
      <c r="I222" s="15" t="s">
        <v>73</v>
      </c>
      <c r="J222" s="18" t="s">
        <v>73</v>
      </c>
      <c r="K222" s="18" t="s">
        <v>74</v>
      </c>
      <c r="L222" s="18" t="s">
        <v>71</v>
      </c>
      <c r="M222" s="18" t="s">
        <v>78</v>
      </c>
      <c r="N222" s="18" t="s">
        <v>78</v>
      </c>
      <c r="O222" s="18" t="s">
        <v>82</v>
      </c>
      <c r="P222" s="18" t="s">
        <v>71</v>
      </c>
      <c r="Q222" s="18" t="s">
        <v>78</v>
      </c>
      <c r="R222" s="19">
        <v>1.78</v>
      </c>
      <c r="S222" s="19">
        <v>9.8000000000000007</v>
      </c>
      <c r="T222" s="19">
        <v>17.399999999999999</v>
      </c>
      <c r="U222" s="19">
        <v>20</v>
      </c>
      <c r="V222" s="19">
        <v>170.52</v>
      </c>
      <c r="W222" s="19">
        <v>900</v>
      </c>
      <c r="X222" s="19">
        <v>1600</v>
      </c>
      <c r="Y222" s="18" t="s">
        <v>125</v>
      </c>
      <c r="Z222" s="69">
        <v>8445</v>
      </c>
      <c r="AA222" s="19">
        <v>1.44</v>
      </c>
      <c r="AB222" s="21">
        <v>200</v>
      </c>
      <c r="AC222" s="19">
        <v>0.3</v>
      </c>
      <c r="AD222" s="19">
        <v>251</v>
      </c>
      <c r="AE222" s="19">
        <v>200</v>
      </c>
      <c r="AF222" s="19">
        <v>189</v>
      </c>
      <c r="AG222" s="8">
        <f>AF222/AD222</f>
        <v>0.75298804780876494</v>
      </c>
      <c r="AH222" s="19">
        <v>200</v>
      </c>
      <c r="AI222" s="85">
        <f>(AF222*V222)/1000000</f>
        <v>3.2228280000000005E-2</v>
      </c>
      <c r="AJ222" s="18" t="s">
        <v>78</v>
      </c>
      <c r="AK222" s="18" t="s">
        <v>237</v>
      </c>
      <c r="AL222" s="18" t="s">
        <v>115</v>
      </c>
      <c r="AM222" s="18" t="s">
        <v>71</v>
      </c>
      <c r="AN222" s="18" t="s">
        <v>81</v>
      </c>
      <c r="AO222" s="18" t="s">
        <v>71</v>
      </c>
      <c r="AP222" s="18" t="s">
        <v>81</v>
      </c>
      <c r="AQ222" s="18" t="s">
        <v>71</v>
      </c>
      <c r="AR222" s="19">
        <v>0</v>
      </c>
      <c r="AS222" s="18"/>
      <c r="AT222" s="72">
        <v>60</v>
      </c>
      <c r="AU222" s="19">
        <v>170</v>
      </c>
      <c r="AV222" s="19">
        <v>160</v>
      </c>
      <c r="AW222" s="18" t="s">
        <v>77</v>
      </c>
      <c r="AX222" s="18" t="s">
        <v>98</v>
      </c>
      <c r="AY222" s="18" t="s">
        <v>71</v>
      </c>
      <c r="AZ222" s="18" t="s">
        <v>71</v>
      </c>
      <c r="BA222" s="19">
        <v>0</v>
      </c>
      <c r="BB222" s="20" t="s">
        <v>81</v>
      </c>
      <c r="BC222" s="18" t="s">
        <v>81</v>
      </c>
      <c r="BD222" s="18" t="s">
        <v>71</v>
      </c>
      <c r="BE222" s="18" t="s">
        <v>84</v>
      </c>
      <c r="BF222" s="18" t="s">
        <v>71</v>
      </c>
      <c r="BG222" s="18"/>
      <c r="BH222" s="21">
        <v>0</v>
      </c>
      <c r="BI222" s="19">
        <v>0.41</v>
      </c>
      <c r="BJ222" s="18"/>
      <c r="BK222" s="19">
        <v>0.38</v>
      </c>
      <c r="BL222" s="18"/>
      <c r="BM222" s="18"/>
      <c r="BN222" s="19">
        <v>12.3</v>
      </c>
      <c r="BO222" s="21">
        <v>0.5</v>
      </c>
      <c r="BP222" s="20"/>
      <c r="BQ222" s="21">
        <v>0.42</v>
      </c>
      <c r="BR222" s="20"/>
      <c r="BS222" s="21">
        <v>0.39</v>
      </c>
      <c r="BT222" s="20"/>
      <c r="BU222" s="20"/>
      <c r="BV222" s="21">
        <v>12.5</v>
      </c>
      <c r="BW222" s="9">
        <f>IF(BA222=1,BN222-(Monitors!$B$17*Data!BZ222),Data!BN222)</f>
        <v>12.3</v>
      </c>
      <c r="BX222" s="32">
        <f>IF($AR222=1,$BW222-(Monitors!$C$17*BZ222),Data!$BW222)</f>
        <v>12.3</v>
      </c>
      <c r="BY222" s="32">
        <f>BX222-(AA222*Monitors!$C$13)</f>
        <v>9.4200000000000017</v>
      </c>
      <c r="BZ222" s="86">
        <f>(Monitors!$C$13*Data!AA222)+(Monitors!$C$6*TANH(Monitors!$C$7*(Data!V222+Monitors!$C$8)+Monitors!$C$9)+Monitors!$C$10)</f>
        <v>12.956477306577522</v>
      </c>
      <c r="CA222" s="9">
        <f>BN222-(Signage!$C$13*AI222)</f>
        <v>9.8828790000000009</v>
      </c>
      <c r="CB222" s="86">
        <f>(Signage!$C$13*Data!AI222)+(Signage!$C$6*TANH(Signage!$C$7*(Data!V222+Signage!$C$8)+Signage!$C$9)+Signage!$C$10)</f>
        <v>14.190194204815198</v>
      </c>
    </row>
    <row r="223" spans="1:80" s="4" customFormat="1" ht="12" customHeight="1">
      <c r="A223" s="83">
        <v>222</v>
      </c>
      <c r="B223" s="15" t="s">
        <v>2075</v>
      </c>
      <c r="C223" s="83" t="s">
        <v>1153</v>
      </c>
      <c r="D223" s="25">
        <v>41913</v>
      </c>
      <c r="E223" s="27" t="s">
        <v>78</v>
      </c>
      <c r="F223" s="24" t="s">
        <v>70</v>
      </c>
      <c r="G223" s="26">
        <v>6</v>
      </c>
      <c r="H223" s="24" t="s">
        <v>72</v>
      </c>
      <c r="I223" s="24" t="s">
        <v>90</v>
      </c>
      <c r="J223" s="27"/>
      <c r="K223" s="27" t="s">
        <v>74</v>
      </c>
      <c r="L223" s="27"/>
      <c r="M223" s="27" t="s">
        <v>78</v>
      </c>
      <c r="N223" s="27" t="s">
        <v>78</v>
      </c>
      <c r="O223" s="27" t="s">
        <v>82</v>
      </c>
      <c r="P223" s="27"/>
      <c r="Q223" s="27" t="s">
        <v>78</v>
      </c>
      <c r="R223" s="28">
        <v>1.78</v>
      </c>
      <c r="S223" s="28">
        <v>9.4</v>
      </c>
      <c r="T223" s="28">
        <v>17</v>
      </c>
      <c r="U223" s="28">
        <v>19.5</v>
      </c>
      <c r="V223" s="28">
        <v>160.54</v>
      </c>
      <c r="W223" s="28">
        <v>900</v>
      </c>
      <c r="X223" s="28">
        <v>1600</v>
      </c>
      <c r="Y223" s="27" t="s">
        <v>125</v>
      </c>
      <c r="Z223" s="70">
        <v>8970</v>
      </c>
      <c r="AA223" s="28">
        <v>1.44</v>
      </c>
      <c r="AB223" s="30">
        <v>250</v>
      </c>
      <c r="AC223" s="28">
        <v>0.2</v>
      </c>
      <c r="AD223" s="28">
        <v>208.2</v>
      </c>
      <c r="AE223" s="28">
        <v>250</v>
      </c>
      <c r="AF223" s="28">
        <v>189.6</v>
      </c>
      <c r="AG223" s="8">
        <f>AF223/AD223</f>
        <v>0.91066282420749278</v>
      </c>
      <c r="AH223" s="28">
        <v>200.7</v>
      </c>
      <c r="AI223" s="85">
        <f>(AF223*V223)/1000000</f>
        <v>3.0438383999999999E-2</v>
      </c>
      <c r="AJ223" s="27" t="s">
        <v>78</v>
      </c>
      <c r="AK223" s="27" t="s">
        <v>848</v>
      </c>
      <c r="AL223" s="27" t="s">
        <v>115</v>
      </c>
      <c r="AM223" s="27"/>
      <c r="AN223" s="27" t="s">
        <v>81</v>
      </c>
      <c r="AO223" s="27"/>
      <c r="AP223" s="27" t="s">
        <v>81</v>
      </c>
      <c r="AQ223" s="27"/>
      <c r="AR223" s="28">
        <v>0</v>
      </c>
      <c r="AS223" s="27"/>
      <c r="AT223" s="74">
        <v>60</v>
      </c>
      <c r="AU223" s="28">
        <v>178</v>
      </c>
      <c r="AV223" s="28">
        <v>170</v>
      </c>
      <c r="AW223" s="31"/>
      <c r="AX223" s="27" t="s">
        <v>609</v>
      </c>
      <c r="AY223" s="27"/>
      <c r="AZ223" s="27"/>
      <c r="BA223" s="28">
        <v>0</v>
      </c>
      <c r="BB223" s="29" t="s">
        <v>81</v>
      </c>
      <c r="BC223" s="29" t="s">
        <v>81</v>
      </c>
      <c r="BD223" s="27"/>
      <c r="BE223" s="27" t="s">
        <v>84</v>
      </c>
      <c r="BF223" s="27"/>
      <c r="BG223" s="27"/>
      <c r="BH223" s="30">
        <v>0</v>
      </c>
      <c r="BI223" s="28">
        <v>0.28000000000000003</v>
      </c>
      <c r="BJ223" s="27"/>
      <c r="BK223" s="28">
        <v>0.23</v>
      </c>
      <c r="BL223" s="27"/>
      <c r="BM223" s="27"/>
      <c r="BN223" s="28">
        <v>14.01</v>
      </c>
      <c r="BO223" s="30">
        <v>0.56999999999999995</v>
      </c>
      <c r="BP223" s="29"/>
      <c r="BQ223" s="30">
        <v>0.32</v>
      </c>
      <c r="BR223" s="29"/>
      <c r="BS223" s="30">
        <v>0.27</v>
      </c>
      <c r="BT223" s="29"/>
      <c r="BU223" s="29"/>
      <c r="BV223" s="30">
        <v>13.9</v>
      </c>
      <c r="BW223" s="9">
        <f>IF(BA223=1,BN223-(Monitors!$B$17*Data!BZ223),Data!BN223)</f>
        <v>14.01</v>
      </c>
      <c r="BX223" s="32">
        <f>IF($AR223=1,$BW223-(Monitors!$C$17*BZ223),Data!$BW223)</f>
        <v>14.01</v>
      </c>
      <c r="BY223" s="32">
        <f>BX223-(AA223*Monitors!$C$13)</f>
        <v>11.129999999999999</v>
      </c>
      <c r="BZ223" s="86">
        <f>(Monitors!$C$13*Data!AA223)+(Monitors!$C$6*TANH(Monitors!$C$7*(Data!V223+Monitors!$C$8)+Monitors!$C$9)+Monitors!$C$10)</f>
        <v>12.486499163437127</v>
      </c>
      <c r="CA223" s="9">
        <f>BN223-(Signage!$C$13*AI223)</f>
        <v>11.727121199999999</v>
      </c>
      <c r="CB223" s="86">
        <f>(Signage!$C$13*Data!AI223)+(Signage!$C$6*TANH(Signage!$C$7*(Data!V223+Signage!$C$8)+Signage!$C$9)+Signage!$C$10)</f>
        <v>13.241102831141294</v>
      </c>
    </row>
    <row r="224" spans="1:80" s="4" customFormat="1" ht="12" customHeight="1">
      <c r="A224" s="82">
        <v>223</v>
      </c>
      <c r="B224" s="15" t="s">
        <v>2056</v>
      </c>
      <c r="C224" s="82" t="s">
        <v>1154</v>
      </c>
      <c r="D224" s="16">
        <v>41590</v>
      </c>
      <c r="E224" s="18" t="s">
        <v>77</v>
      </c>
      <c r="F224" s="15" t="s">
        <v>70</v>
      </c>
      <c r="G224" s="17">
        <v>6</v>
      </c>
      <c r="H224" s="15" t="s">
        <v>72</v>
      </c>
      <c r="I224" s="15" t="s">
        <v>73</v>
      </c>
      <c r="J224" s="18" t="s">
        <v>73</v>
      </c>
      <c r="K224" s="18" t="s">
        <v>74</v>
      </c>
      <c r="L224" s="18" t="s">
        <v>71</v>
      </c>
      <c r="M224" s="18" t="s">
        <v>78</v>
      </c>
      <c r="N224" s="18" t="s">
        <v>78</v>
      </c>
      <c r="O224" s="18" t="s">
        <v>82</v>
      </c>
      <c r="P224" s="18" t="s">
        <v>71</v>
      </c>
      <c r="Q224" s="18" t="s">
        <v>78</v>
      </c>
      <c r="R224" s="19">
        <v>1.78</v>
      </c>
      <c r="S224" s="19">
        <v>9.4</v>
      </c>
      <c r="T224" s="19">
        <v>17</v>
      </c>
      <c r="U224" s="19">
        <v>19.5</v>
      </c>
      <c r="V224" s="19">
        <v>160.38</v>
      </c>
      <c r="W224" s="19">
        <v>900</v>
      </c>
      <c r="X224" s="19">
        <v>1600</v>
      </c>
      <c r="Y224" s="18" t="s">
        <v>125</v>
      </c>
      <c r="Z224" s="69">
        <v>8979</v>
      </c>
      <c r="AA224" s="19">
        <v>1.44</v>
      </c>
      <c r="AB224" s="21">
        <v>210</v>
      </c>
      <c r="AC224" s="19">
        <v>4.5</v>
      </c>
      <c r="AD224" s="19">
        <v>208.9</v>
      </c>
      <c r="AE224" s="19">
        <v>210</v>
      </c>
      <c r="AF224" s="19">
        <v>190</v>
      </c>
      <c r="AG224" s="8">
        <f>AF224/AD224</f>
        <v>0.90952608903781706</v>
      </c>
      <c r="AH224" s="19">
        <v>200</v>
      </c>
      <c r="AI224" s="85">
        <f>(AF224*V224)/1000000</f>
        <v>3.0472200000000001E-2</v>
      </c>
      <c r="AJ224" s="18" t="s">
        <v>78</v>
      </c>
      <c r="AK224" s="18" t="s">
        <v>344</v>
      </c>
      <c r="AL224" s="18" t="s">
        <v>115</v>
      </c>
      <c r="AM224" s="18" t="s">
        <v>81</v>
      </c>
      <c r="AN224" s="18" t="s">
        <v>81</v>
      </c>
      <c r="AO224" s="18" t="s">
        <v>81</v>
      </c>
      <c r="AP224" s="18" t="s">
        <v>283</v>
      </c>
      <c r="AQ224" s="18" t="s">
        <v>81</v>
      </c>
      <c r="AR224" s="19">
        <v>0</v>
      </c>
      <c r="AS224" s="18"/>
      <c r="AT224" s="72">
        <v>60</v>
      </c>
      <c r="AU224" s="19">
        <v>170</v>
      </c>
      <c r="AV224" s="19">
        <v>160</v>
      </c>
      <c r="AW224" s="18" t="s">
        <v>77</v>
      </c>
      <c r="AX224" s="18" t="s">
        <v>98</v>
      </c>
      <c r="AY224" s="18" t="s">
        <v>71</v>
      </c>
      <c r="AZ224" s="18" t="s">
        <v>71</v>
      </c>
      <c r="BA224" s="19">
        <v>0</v>
      </c>
      <c r="BB224" s="20" t="s">
        <v>81</v>
      </c>
      <c r="BC224" s="18" t="s">
        <v>144</v>
      </c>
      <c r="BD224" s="18" t="s">
        <v>71</v>
      </c>
      <c r="BE224" s="18" t="s">
        <v>84</v>
      </c>
      <c r="BF224" s="18" t="s">
        <v>81</v>
      </c>
      <c r="BG224" s="18"/>
      <c r="BH224" s="21">
        <v>0</v>
      </c>
      <c r="BI224" s="19">
        <v>0.15</v>
      </c>
      <c r="BJ224" s="18"/>
      <c r="BK224" s="19">
        <v>0.09</v>
      </c>
      <c r="BL224" s="18"/>
      <c r="BM224" s="18"/>
      <c r="BN224" s="19">
        <v>14.48</v>
      </c>
      <c r="BO224" s="21">
        <v>0.45</v>
      </c>
      <c r="BP224" s="20"/>
      <c r="BQ224" s="21">
        <v>0.2</v>
      </c>
      <c r="BR224" s="20"/>
      <c r="BS224" s="21">
        <v>0.14000000000000001</v>
      </c>
      <c r="BT224" s="20"/>
      <c r="BU224" s="20"/>
      <c r="BV224" s="21">
        <v>14.85</v>
      </c>
      <c r="BW224" s="9">
        <f>IF(BA224=1,BN224-(Monitors!$B$17*Data!BZ224),Data!BN224)</f>
        <v>14.48</v>
      </c>
      <c r="BX224" s="32">
        <f>IF($AR224=1,$BW224-(Monitors!$C$17*BZ224),Data!$BW224)</f>
        <v>14.48</v>
      </c>
      <c r="BY224" s="32">
        <f>BX224-(AA224*Monitors!$C$13)</f>
        <v>11.600000000000001</v>
      </c>
      <c r="BZ224" s="86">
        <f>(Monitors!$C$13*Data!AA224)+(Monitors!$C$6*TANH(Monitors!$C$7*(Data!V224+Monitors!$C$8)+Monitors!$C$9)+Monitors!$C$10)</f>
        <v>12.478794059240315</v>
      </c>
      <c r="CA224" s="9">
        <f>BN224-(Signage!$C$13*AI224)</f>
        <v>12.194585</v>
      </c>
      <c r="CB224" s="86">
        <f>(Signage!$C$13*Data!AI224)+(Signage!$C$6*TANH(Signage!$C$7*(Data!V224+Signage!$C$8)+Signage!$C$9)+Signage!$C$10)</f>
        <v>13.230566873537445</v>
      </c>
    </row>
    <row r="225" spans="1:80" s="4" customFormat="1" ht="12" customHeight="1">
      <c r="A225" s="83">
        <v>224</v>
      </c>
      <c r="B225" s="15" t="s">
        <v>2075</v>
      </c>
      <c r="C225" s="83" t="s">
        <v>1155</v>
      </c>
      <c r="D225" s="16">
        <v>41699</v>
      </c>
      <c r="E225" s="18" t="s">
        <v>78</v>
      </c>
      <c r="F225" s="15" t="s">
        <v>70</v>
      </c>
      <c r="G225" s="17">
        <v>6</v>
      </c>
      <c r="H225" s="15" t="s">
        <v>72</v>
      </c>
      <c r="I225" s="15" t="s">
        <v>90</v>
      </c>
      <c r="J225" s="18"/>
      <c r="K225" s="18" t="s">
        <v>74</v>
      </c>
      <c r="L225" s="18"/>
      <c r="M225" s="18" t="s">
        <v>78</v>
      </c>
      <c r="N225" s="18" t="s">
        <v>77</v>
      </c>
      <c r="O225" s="18" t="s">
        <v>82</v>
      </c>
      <c r="P225" s="18"/>
      <c r="Q225" s="18" t="s">
        <v>78</v>
      </c>
      <c r="R225" s="19">
        <v>1.78</v>
      </c>
      <c r="S225" s="19">
        <v>9</v>
      </c>
      <c r="T225" s="19">
        <v>17</v>
      </c>
      <c r="U225" s="19">
        <v>19.5</v>
      </c>
      <c r="V225" s="19">
        <v>159</v>
      </c>
      <c r="W225" s="19">
        <v>900</v>
      </c>
      <c r="X225" s="19">
        <v>1600</v>
      </c>
      <c r="Y225" s="18" t="s">
        <v>125</v>
      </c>
      <c r="Z225" s="69">
        <v>187</v>
      </c>
      <c r="AA225" s="19">
        <v>1.44</v>
      </c>
      <c r="AB225" s="21">
        <v>191.5</v>
      </c>
      <c r="AC225" s="19">
        <v>11.2</v>
      </c>
      <c r="AD225" s="19">
        <v>234.7</v>
      </c>
      <c r="AE225" s="19">
        <v>191.5</v>
      </c>
      <c r="AF225" s="19">
        <v>191.5</v>
      </c>
      <c r="AG225" s="8">
        <f>AF225/AD225</f>
        <v>0.8159352364720921</v>
      </c>
      <c r="AH225" s="19">
        <v>200.1</v>
      </c>
      <c r="AI225" s="85">
        <f>(AF225*V225)/1000000</f>
        <v>3.04485E-2</v>
      </c>
      <c r="AJ225" s="18" t="s">
        <v>78</v>
      </c>
      <c r="AK225" s="18" t="s">
        <v>235</v>
      </c>
      <c r="AL225" s="18" t="s">
        <v>115</v>
      </c>
      <c r="AM225" s="18"/>
      <c r="AN225" s="18" t="s">
        <v>81</v>
      </c>
      <c r="AO225" s="18"/>
      <c r="AP225" s="18" t="s">
        <v>81</v>
      </c>
      <c r="AQ225" s="18"/>
      <c r="AR225" s="19">
        <v>0</v>
      </c>
      <c r="AS225" s="18"/>
      <c r="AT225" s="72">
        <v>60</v>
      </c>
      <c r="AU225" s="19">
        <v>85</v>
      </c>
      <c r="AV225" s="19">
        <v>65</v>
      </c>
      <c r="AW225" s="18" t="s">
        <v>78</v>
      </c>
      <c r="AX225" s="18" t="s">
        <v>109</v>
      </c>
      <c r="AY225" s="18"/>
      <c r="AZ225" s="18"/>
      <c r="BA225" s="19">
        <v>0</v>
      </c>
      <c r="BB225" s="20" t="s">
        <v>81</v>
      </c>
      <c r="BC225" s="18" t="s">
        <v>81</v>
      </c>
      <c r="BD225" s="18"/>
      <c r="BE225" s="18" t="s">
        <v>84</v>
      </c>
      <c r="BF225" s="18"/>
      <c r="BG225" s="19">
        <v>1</v>
      </c>
      <c r="BH225" s="21">
        <v>0</v>
      </c>
      <c r="BI225" s="19">
        <v>0.33</v>
      </c>
      <c r="BJ225" s="18"/>
      <c r="BK225" s="19">
        <v>0.28000000000000003</v>
      </c>
      <c r="BL225" s="18"/>
      <c r="BM225" s="18"/>
      <c r="BN225" s="19">
        <v>14.93</v>
      </c>
      <c r="BO225" s="21">
        <v>0.5</v>
      </c>
      <c r="BP225" s="20"/>
      <c r="BQ225" s="21">
        <v>0.4</v>
      </c>
      <c r="BR225" s="20"/>
      <c r="BS225" s="21">
        <v>0.33</v>
      </c>
      <c r="BT225" s="20"/>
      <c r="BU225" s="20"/>
      <c r="BV225" s="21">
        <v>15.04</v>
      </c>
      <c r="BW225" s="9">
        <f>IF(BA225=1,BN225-(Monitors!$B$17*Data!BZ225),Data!BN225)</f>
        <v>14.93</v>
      </c>
      <c r="BX225" s="32">
        <f>IF($AR225=1,$BW225-(Monitors!$C$17*BZ225),Data!$BW225)</f>
        <v>14.93</v>
      </c>
      <c r="BY225" s="32">
        <f>BX225-(AA225*Monitors!$C$13)</f>
        <v>12.05</v>
      </c>
      <c r="BZ225" s="86">
        <f>(Monitors!$C$13*Data!AA225)+(Monitors!$C$6*TANH(Monitors!$C$7*(Data!V225+Monitors!$C$8)+Monitors!$C$9)+Monitors!$C$10)</f>
        <v>12.412114923352682</v>
      </c>
      <c r="CA225" s="9">
        <f>BN225-(Signage!$C$13*AI225)</f>
        <v>12.646362499999999</v>
      </c>
      <c r="CB225" s="86">
        <f>(Signage!$C$13*Data!AI225)+(Signage!$C$6*TANH(Signage!$C$7*(Data!V225+Signage!$C$8)+Signage!$C$9)+Signage!$C$10)</f>
        <v>13.116031612841248</v>
      </c>
    </row>
    <row r="226" spans="1:80" s="4" customFormat="1" ht="12" customHeight="1">
      <c r="A226" s="82">
        <v>225</v>
      </c>
      <c r="B226" s="15" t="s">
        <v>2096</v>
      </c>
      <c r="C226" s="82" t="s">
        <v>1156</v>
      </c>
      <c r="D226" s="16">
        <v>41656</v>
      </c>
      <c r="E226" s="18" t="s">
        <v>77</v>
      </c>
      <c r="F226" s="15" t="s">
        <v>70</v>
      </c>
      <c r="G226" s="17">
        <v>6</v>
      </c>
      <c r="H226" s="15" t="s">
        <v>72</v>
      </c>
      <c r="I226" s="15" t="s">
        <v>73</v>
      </c>
      <c r="J226" s="18" t="s">
        <v>73</v>
      </c>
      <c r="K226" s="18" t="s">
        <v>74</v>
      </c>
      <c r="L226" s="18" t="s">
        <v>71</v>
      </c>
      <c r="M226" s="18" t="s">
        <v>78</v>
      </c>
      <c r="N226" s="18" t="s">
        <v>78</v>
      </c>
      <c r="O226" s="18" t="s">
        <v>82</v>
      </c>
      <c r="P226" s="18" t="s">
        <v>81</v>
      </c>
      <c r="Q226" s="18" t="s">
        <v>78</v>
      </c>
      <c r="R226" s="19">
        <v>1.78</v>
      </c>
      <c r="S226" s="19">
        <v>9.4</v>
      </c>
      <c r="T226" s="19">
        <v>17</v>
      </c>
      <c r="U226" s="19">
        <v>19.5</v>
      </c>
      <c r="V226" s="19">
        <v>160.03</v>
      </c>
      <c r="W226" s="19">
        <v>900</v>
      </c>
      <c r="X226" s="19">
        <v>1600</v>
      </c>
      <c r="Y226" s="18" t="s">
        <v>125</v>
      </c>
      <c r="Z226" s="69">
        <v>8998</v>
      </c>
      <c r="AA226" s="19">
        <v>1.44</v>
      </c>
      <c r="AB226" s="21">
        <v>250</v>
      </c>
      <c r="AC226" s="19">
        <v>24.3</v>
      </c>
      <c r="AD226" s="19">
        <v>253</v>
      </c>
      <c r="AE226" s="19">
        <v>250</v>
      </c>
      <c r="AF226" s="19">
        <v>192</v>
      </c>
      <c r="AG226" s="8">
        <f>AF226/AD226</f>
        <v>0.75889328063241102</v>
      </c>
      <c r="AH226" s="19">
        <v>200</v>
      </c>
      <c r="AI226" s="85">
        <f>(AF226*V226)/1000000</f>
        <v>3.0725760000000001E-2</v>
      </c>
      <c r="AJ226" s="18" t="s">
        <v>78</v>
      </c>
      <c r="AK226" s="18" t="s">
        <v>236</v>
      </c>
      <c r="AL226" s="18" t="s">
        <v>127</v>
      </c>
      <c r="AM226" s="18" t="s">
        <v>81</v>
      </c>
      <c r="AN226" s="18" t="s">
        <v>81</v>
      </c>
      <c r="AO226" s="18" t="s">
        <v>81</v>
      </c>
      <c r="AP226" s="18" t="s">
        <v>283</v>
      </c>
      <c r="AQ226" s="18" t="s">
        <v>81</v>
      </c>
      <c r="AR226" s="19">
        <v>0</v>
      </c>
      <c r="AS226" s="18"/>
      <c r="AT226" s="72">
        <v>60</v>
      </c>
      <c r="AU226" s="19">
        <v>170</v>
      </c>
      <c r="AV226" s="19">
        <v>160</v>
      </c>
      <c r="AW226" s="18" t="s">
        <v>77</v>
      </c>
      <c r="AX226" s="18" t="s">
        <v>98</v>
      </c>
      <c r="AY226" s="18"/>
      <c r="AZ226" s="18"/>
      <c r="BA226" s="19">
        <v>0</v>
      </c>
      <c r="BB226" s="20" t="s">
        <v>81</v>
      </c>
      <c r="BC226" s="18" t="s">
        <v>81</v>
      </c>
      <c r="BD226" s="18" t="s">
        <v>81</v>
      </c>
      <c r="BE226" s="18" t="s">
        <v>84</v>
      </c>
      <c r="BF226" s="18" t="s">
        <v>81</v>
      </c>
      <c r="BG226" s="18"/>
      <c r="BH226" s="21">
        <v>0</v>
      </c>
      <c r="BI226" s="19">
        <v>0.31</v>
      </c>
      <c r="BJ226" s="18"/>
      <c r="BK226" s="19">
        <v>0.11</v>
      </c>
      <c r="BL226" s="18"/>
      <c r="BM226" s="18"/>
      <c r="BN226" s="19">
        <v>14.54</v>
      </c>
      <c r="BO226" s="21">
        <v>0.5</v>
      </c>
      <c r="BP226" s="20"/>
      <c r="BQ226" s="21">
        <v>0.32</v>
      </c>
      <c r="BR226" s="20"/>
      <c r="BS226" s="21">
        <v>0.13</v>
      </c>
      <c r="BT226" s="20"/>
      <c r="BU226" s="20"/>
      <c r="BV226" s="21">
        <v>14.48</v>
      </c>
      <c r="BW226" s="9">
        <f>IF(BA226=1,BN226-(Monitors!$B$17*Data!BZ226),Data!BN226)</f>
        <v>14.54</v>
      </c>
      <c r="BX226" s="32">
        <f>IF($AR226=1,$BW226-(Monitors!$C$17*BZ226),Data!$BW226)</f>
        <v>14.54</v>
      </c>
      <c r="BY226" s="32">
        <f>BX226-(AA226*Monitors!$C$13)</f>
        <v>11.66</v>
      </c>
      <c r="BZ226" s="86">
        <f>(Monitors!$C$13*Data!AA226)+(Monitors!$C$6*TANH(Monitors!$C$7*(Data!V226+Monitors!$C$8)+Monitors!$C$9)+Monitors!$C$10)</f>
        <v>12.461920440633559</v>
      </c>
      <c r="CA226" s="9">
        <f>BN226-(Signage!$C$13*AI226)</f>
        <v>12.235567999999999</v>
      </c>
      <c r="CB226" s="86">
        <f>(Signage!$C$13*Data!AI226)+(Signage!$C$6*TANH(Signage!$C$7*(Data!V226+Signage!$C$8)+Signage!$C$9)+Signage!$C$10)</f>
        <v>13.220987650193353</v>
      </c>
    </row>
    <row r="227" spans="1:80" s="4" customFormat="1" ht="12" customHeight="1">
      <c r="A227" s="83">
        <v>226</v>
      </c>
      <c r="B227" s="15" t="s">
        <v>2075</v>
      </c>
      <c r="C227" s="83" t="s">
        <v>1157</v>
      </c>
      <c r="D227" s="16">
        <v>41238</v>
      </c>
      <c r="E227" s="18" t="s">
        <v>77</v>
      </c>
      <c r="F227" s="15"/>
      <c r="G227" s="17">
        <v>6</v>
      </c>
      <c r="H227" s="15" t="s">
        <v>72</v>
      </c>
      <c r="I227" s="15" t="s">
        <v>90</v>
      </c>
      <c r="J227" s="18"/>
      <c r="K227" s="18" t="s">
        <v>74</v>
      </c>
      <c r="L227" s="18"/>
      <c r="M227" s="18" t="s">
        <v>78</v>
      </c>
      <c r="N227" s="18" t="s">
        <v>78</v>
      </c>
      <c r="O227" s="18" t="s">
        <v>82</v>
      </c>
      <c r="P227" s="18"/>
      <c r="Q227" s="18" t="s">
        <v>78</v>
      </c>
      <c r="R227" s="19">
        <v>1.78</v>
      </c>
      <c r="S227" s="19">
        <v>9.8000000000000007</v>
      </c>
      <c r="T227" s="19">
        <v>17.399999999999999</v>
      </c>
      <c r="U227" s="19">
        <v>20</v>
      </c>
      <c r="V227" s="19">
        <v>170.95</v>
      </c>
      <c r="W227" s="19">
        <v>1600</v>
      </c>
      <c r="X227" s="19">
        <v>900</v>
      </c>
      <c r="Y227" s="18" t="s">
        <v>130</v>
      </c>
      <c r="Z227" s="69">
        <v>8424</v>
      </c>
      <c r="AA227" s="19">
        <v>1.44</v>
      </c>
      <c r="AB227" s="21">
        <v>250</v>
      </c>
      <c r="AC227" s="19">
        <v>9</v>
      </c>
      <c r="AD227" s="19">
        <v>250</v>
      </c>
      <c r="AE227" s="19">
        <v>250</v>
      </c>
      <c r="AF227" s="19">
        <v>194</v>
      </c>
      <c r="AG227" s="8">
        <f>AF227/AD227</f>
        <v>0.77600000000000002</v>
      </c>
      <c r="AH227" s="19">
        <v>200</v>
      </c>
      <c r="AI227" s="85">
        <f>(AF227*V227)/1000000</f>
        <v>3.3164299999999994E-2</v>
      </c>
      <c r="AJ227" s="18" t="s">
        <v>77</v>
      </c>
      <c r="AK227" s="18" t="s">
        <v>412</v>
      </c>
      <c r="AL227" s="18" t="s">
        <v>115</v>
      </c>
      <c r="AM227" s="18"/>
      <c r="AN227" s="18" t="s">
        <v>81</v>
      </c>
      <c r="AO227" s="18"/>
      <c r="AP227" s="18" t="s">
        <v>81</v>
      </c>
      <c r="AQ227" s="18"/>
      <c r="AR227" s="19">
        <v>0</v>
      </c>
      <c r="AS227" s="18"/>
      <c r="AT227" s="72">
        <v>60</v>
      </c>
      <c r="AU227" s="19">
        <v>170</v>
      </c>
      <c r="AV227" s="19">
        <v>160</v>
      </c>
      <c r="AW227" s="18" t="s">
        <v>78</v>
      </c>
      <c r="AX227" s="18" t="s">
        <v>109</v>
      </c>
      <c r="AY227" s="18"/>
      <c r="AZ227" s="18"/>
      <c r="BA227" s="19">
        <v>0</v>
      </c>
      <c r="BB227" s="20" t="s">
        <v>81</v>
      </c>
      <c r="BC227" s="18" t="s">
        <v>81</v>
      </c>
      <c r="BD227" s="18"/>
      <c r="BE227" s="18" t="s">
        <v>84</v>
      </c>
      <c r="BF227" s="18"/>
      <c r="BG227" s="18"/>
      <c r="BH227" s="21">
        <v>0</v>
      </c>
      <c r="BI227" s="19">
        <v>0.26</v>
      </c>
      <c r="BJ227" s="18"/>
      <c r="BK227" s="19">
        <v>0.21</v>
      </c>
      <c r="BL227" s="18"/>
      <c r="BM227" s="18"/>
      <c r="BN227" s="19">
        <v>13.45</v>
      </c>
      <c r="BO227" s="21">
        <v>0.48</v>
      </c>
      <c r="BP227" s="20"/>
      <c r="BQ227" s="21">
        <v>0.27</v>
      </c>
      <c r="BR227" s="20"/>
      <c r="BS227" s="21">
        <v>0.22</v>
      </c>
      <c r="BT227" s="20"/>
      <c r="BU227" s="20"/>
      <c r="BV227" s="21">
        <v>13.39</v>
      </c>
      <c r="BW227" s="9">
        <f>IF(BA227=1,BN227-(Monitors!$B$17*Data!BZ227),Data!BN227)</f>
        <v>13.45</v>
      </c>
      <c r="BX227" s="32">
        <f>IF($AR227=1,$BW227-(Monitors!$C$17*BZ227),Data!$BW227)</f>
        <v>13.45</v>
      </c>
      <c r="BY227" s="32">
        <f>BX227-(AA227*Monitors!$C$13)</f>
        <v>10.57</v>
      </c>
      <c r="BZ227" s="86">
        <f>(Monitors!$C$13*Data!AA227)+(Monitors!$C$6*TANH(Monitors!$C$7*(Data!V227+Monitors!$C$8)+Monitors!$C$9)+Monitors!$C$10)</f>
        <v>12.976255992104591</v>
      </c>
      <c r="CA227" s="9">
        <f>BN227-(Signage!$C$13*AI227)</f>
        <v>10.9626775</v>
      </c>
      <c r="CB227" s="86">
        <f>(Signage!$C$13*Data!AI227)+(Signage!$C$6*TANH(Signage!$C$7*(Data!V227+Signage!$C$8)+Signage!$C$9)+Signage!$C$10)</f>
        <v>14.29547986979183</v>
      </c>
    </row>
    <row r="228" spans="1:80" s="4" customFormat="1" ht="12" customHeight="1">
      <c r="A228" s="82">
        <v>227</v>
      </c>
      <c r="B228" s="15" t="s">
        <v>2064</v>
      </c>
      <c r="C228" s="82" t="s">
        <v>1158</v>
      </c>
      <c r="D228" s="16">
        <v>41345</v>
      </c>
      <c r="E228" s="18" t="s">
        <v>77</v>
      </c>
      <c r="F228" s="15" t="s">
        <v>70</v>
      </c>
      <c r="G228" s="17">
        <v>6</v>
      </c>
      <c r="H228" s="15" t="s">
        <v>72</v>
      </c>
      <c r="I228" s="15" t="s">
        <v>73</v>
      </c>
      <c r="J228" s="18" t="s">
        <v>73</v>
      </c>
      <c r="K228" s="18" t="s">
        <v>74</v>
      </c>
      <c r="L228" s="18" t="s">
        <v>71</v>
      </c>
      <c r="M228" s="18" t="s">
        <v>78</v>
      </c>
      <c r="N228" s="18" t="s">
        <v>78</v>
      </c>
      <c r="O228" s="18" t="s">
        <v>82</v>
      </c>
      <c r="P228" s="18" t="s">
        <v>71</v>
      </c>
      <c r="Q228" s="18" t="s">
        <v>78</v>
      </c>
      <c r="R228" s="19">
        <v>1.78</v>
      </c>
      <c r="S228" s="19">
        <v>9.5</v>
      </c>
      <c r="T228" s="19">
        <v>17</v>
      </c>
      <c r="U228" s="19">
        <v>19.5</v>
      </c>
      <c r="V228" s="19">
        <v>161.5</v>
      </c>
      <c r="W228" s="19">
        <v>900</v>
      </c>
      <c r="X228" s="19">
        <v>1600</v>
      </c>
      <c r="Y228" s="18" t="s">
        <v>125</v>
      </c>
      <c r="Z228" s="69">
        <v>8916</v>
      </c>
      <c r="AA228" s="19">
        <v>1.44</v>
      </c>
      <c r="AB228" s="21">
        <v>284</v>
      </c>
      <c r="AC228" s="19">
        <v>0.2</v>
      </c>
      <c r="AD228" s="19">
        <v>284</v>
      </c>
      <c r="AE228" s="19">
        <v>284</v>
      </c>
      <c r="AF228" s="19">
        <v>195</v>
      </c>
      <c r="AG228" s="8">
        <f>AF228/AD228</f>
        <v>0.68661971830985913</v>
      </c>
      <c r="AH228" s="19">
        <v>200</v>
      </c>
      <c r="AI228" s="85">
        <f>(AF228*V228)/1000000</f>
        <v>3.14925E-2</v>
      </c>
      <c r="AJ228" s="18" t="s">
        <v>78</v>
      </c>
      <c r="AK228" s="18" t="s">
        <v>522</v>
      </c>
      <c r="AL228" s="18" t="s">
        <v>127</v>
      </c>
      <c r="AM228" s="18" t="s">
        <v>71</v>
      </c>
      <c r="AN228" s="18" t="s">
        <v>81</v>
      </c>
      <c r="AO228" s="18" t="s">
        <v>71</v>
      </c>
      <c r="AP228" s="18" t="s">
        <v>81</v>
      </c>
      <c r="AQ228" s="18" t="s">
        <v>71</v>
      </c>
      <c r="AR228" s="19">
        <v>0</v>
      </c>
      <c r="AS228" s="18"/>
      <c r="AT228" s="72">
        <v>60</v>
      </c>
      <c r="AU228" s="19">
        <v>170</v>
      </c>
      <c r="AV228" s="19">
        <v>160</v>
      </c>
      <c r="AW228" s="18" t="s">
        <v>77</v>
      </c>
      <c r="AX228" s="18" t="s">
        <v>98</v>
      </c>
      <c r="AY228" s="18"/>
      <c r="AZ228" s="18"/>
      <c r="BA228" s="19">
        <v>0</v>
      </c>
      <c r="BB228" s="20" t="s">
        <v>81</v>
      </c>
      <c r="BC228" s="18" t="s">
        <v>81</v>
      </c>
      <c r="BD228" s="18" t="s">
        <v>71</v>
      </c>
      <c r="BE228" s="18" t="s">
        <v>84</v>
      </c>
      <c r="BF228" s="18" t="s">
        <v>71</v>
      </c>
      <c r="BG228" s="18"/>
      <c r="BH228" s="21">
        <v>0</v>
      </c>
      <c r="BI228" s="19">
        <v>0.15</v>
      </c>
      <c r="BJ228" s="18"/>
      <c r="BK228" s="19">
        <v>0.12</v>
      </c>
      <c r="BL228" s="18"/>
      <c r="BM228" s="18"/>
      <c r="BN228" s="19">
        <v>13.94</v>
      </c>
      <c r="BO228" s="21">
        <v>0.5</v>
      </c>
      <c r="BP228" s="20"/>
      <c r="BQ228" s="21">
        <v>0.19</v>
      </c>
      <c r="BR228" s="20"/>
      <c r="BS228" s="21">
        <v>0.17</v>
      </c>
      <c r="BT228" s="20"/>
      <c r="BU228" s="20"/>
      <c r="BV228" s="21">
        <v>14.14</v>
      </c>
      <c r="BW228" s="9">
        <f>IF(BA228=1,BN228-(Monitors!$B$17*Data!BZ228),Data!BN228)</f>
        <v>13.94</v>
      </c>
      <c r="BX228" s="32">
        <f>IF($AR228=1,$BW228-(Monitors!$C$17*BZ228),Data!$BW228)</f>
        <v>13.94</v>
      </c>
      <c r="BY228" s="32">
        <f>BX228-(AA228*Monitors!$C$13)</f>
        <v>11.059999999999999</v>
      </c>
      <c r="BZ228" s="86">
        <f>(Monitors!$C$13*Data!AA228)+(Monitors!$C$6*TANH(Monitors!$C$7*(Data!V228+Monitors!$C$8)+Monitors!$C$9)+Monitors!$C$10)</f>
        <v>12.532617084559604</v>
      </c>
      <c r="CA228" s="9">
        <f>BN228-(Signage!$C$13*AI228)</f>
        <v>11.5780625</v>
      </c>
      <c r="CB228" s="86">
        <f>(Signage!$C$13*Data!AI228)+(Signage!$C$6*TANH(Signage!$C$7*(Data!V228+Signage!$C$8)+Signage!$C$9)+Signage!$C$10)</f>
        <v>13.398589142007854</v>
      </c>
    </row>
    <row r="229" spans="1:80" s="4" customFormat="1" ht="12" customHeight="1">
      <c r="A229" s="83">
        <v>228</v>
      </c>
      <c r="B229" s="15" t="s">
        <v>2096</v>
      </c>
      <c r="C229" s="83" t="s">
        <v>1159</v>
      </c>
      <c r="D229" s="25">
        <v>41828</v>
      </c>
      <c r="E229" s="27" t="s">
        <v>77</v>
      </c>
      <c r="F229" s="24" t="s">
        <v>70</v>
      </c>
      <c r="G229" s="26">
        <v>6</v>
      </c>
      <c r="H229" s="24" t="s">
        <v>72</v>
      </c>
      <c r="I229" s="24" t="s">
        <v>73</v>
      </c>
      <c r="J229" s="27" t="s">
        <v>73</v>
      </c>
      <c r="K229" s="27" t="s">
        <v>74</v>
      </c>
      <c r="L229" s="27" t="s">
        <v>71</v>
      </c>
      <c r="M229" s="27" t="s">
        <v>78</v>
      </c>
      <c r="N229" s="27" t="s">
        <v>78</v>
      </c>
      <c r="O229" s="27" t="s">
        <v>33</v>
      </c>
      <c r="P229" s="27" t="s">
        <v>71</v>
      </c>
      <c r="Q229" s="27" t="s">
        <v>78</v>
      </c>
      <c r="R229" s="28">
        <v>1.78</v>
      </c>
      <c r="S229" s="28">
        <v>8.5</v>
      </c>
      <c r="T229" s="28">
        <v>15</v>
      </c>
      <c r="U229" s="28">
        <v>17.3</v>
      </c>
      <c r="V229" s="28">
        <v>127.5</v>
      </c>
      <c r="W229" s="28">
        <v>900</v>
      </c>
      <c r="X229" s="28">
        <v>1600</v>
      </c>
      <c r="Y229" s="27" t="s">
        <v>125</v>
      </c>
      <c r="Z229" s="70">
        <v>11294</v>
      </c>
      <c r="AA229" s="28">
        <v>1.44</v>
      </c>
      <c r="AB229" s="30">
        <v>230</v>
      </c>
      <c r="AC229" s="28">
        <v>14.8</v>
      </c>
      <c r="AD229" s="28">
        <v>230</v>
      </c>
      <c r="AE229" s="28">
        <v>230</v>
      </c>
      <c r="AF229" s="28">
        <v>200</v>
      </c>
      <c r="AG229" s="8">
        <f>AF229/AD229</f>
        <v>0.86956521739130432</v>
      </c>
      <c r="AH229" s="28">
        <v>200</v>
      </c>
      <c r="AI229" s="85">
        <f>(AF229*V229)/1000000</f>
        <v>2.5499999999999998E-2</v>
      </c>
      <c r="AJ229" s="27" t="s">
        <v>78</v>
      </c>
      <c r="AK229" s="27" t="s">
        <v>883</v>
      </c>
      <c r="AL229" s="27" t="s">
        <v>96</v>
      </c>
      <c r="AM229" s="27" t="s">
        <v>71</v>
      </c>
      <c r="AN229" s="27" t="s">
        <v>121</v>
      </c>
      <c r="AO229" s="27" t="s">
        <v>81</v>
      </c>
      <c r="AP229" s="27" t="s">
        <v>81</v>
      </c>
      <c r="AQ229" s="27" t="s">
        <v>81</v>
      </c>
      <c r="AR229" s="28">
        <v>0</v>
      </c>
      <c r="AS229" s="27"/>
      <c r="AT229" s="74">
        <v>60</v>
      </c>
      <c r="AU229" s="28">
        <v>160</v>
      </c>
      <c r="AV229" s="28">
        <v>160</v>
      </c>
      <c r="AW229" s="31"/>
      <c r="AX229" s="27" t="s">
        <v>93</v>
      </c>
      <c r="AY229" s="27" t="s">
        <v>71</v>
      </c>
      <c r="AZ229" s="27" t="s">
        <v>71</v>
      </c>
      <c r="BA229" s="28">
        <v>0</v>
      </c>
      <c r="BB229" s="29" t="s">
        <v>121</v>
      </c>
      <c r="BC229" s="29" t="s">
        <v>81</v>
      </c>
      <c r="BD229" s="27" t="s">
        <v>81</v>
      </c>
      <c r="BE229" s="27" t="s">
        <v>84</v>
      </c>
      <c r="BF229" s="27" t="s">
        <v>81</v>
      </c>
      <c r="BG229" s="27"/>
      <c r="BH229" s="30">
        <v>0</v>
      </c>
      <c r="BI229" s="28">
        <v>0.41</v>
      </c>
      <c r="BJ229" s="27"/>
      <c r="BK229" s="27"/>
      <c r="BL229" s="27"/>
      <c r="BM229" s="27"/>
      <c r="BN229" s="28">
        <v>8.0299999999999994</v>
      </c>
      <c r="BO229" s="30">
        <v>0.5</v>
      </c>
      <c r="BP229" s="29"/>
      <c r="BQ229" s="30">
        <v>0.42</v>
      </c>
      <c r="BR229" s="29"/>
      <c r="BS229" s="29"/>
      <c r="BT229" s="29"/>
      <c r="BU229" s="29"/>
      <c r="BV229" s="30">
        <v>8.14</v>
      </c>
      <c r="BW229" s="9">
        <f>IF(BA229=1,BN229-(Monitors!$B$17*Data!BZ229),Data!BN229)</f>
        <v>8.0299999999999994</v>
      </c>
      <c r="BX229" s="32">
        <f>IF($AR229=1,$BW229-(Monitors!$C$17*BZ229),Data!$BW229)</f>
        <v>8.0299999999999994</v>
      </c>
      <c r="BY229" s="32">
        <f>BX229-(AA229*Monitors!$C$13)</f>
        <v>5.1499999999999995</v>
      </c>
      <c r="BZ229" s="86">
        <f>(Monitors!$C$13*Data!AA229)+(Monitors!$C$6*TANH(Monitors!$C$7*(Data!V229+Monitors!$C$8)+Monitors!$C$9)+Monitors!$C$10)</f>
        <v>10.783351666001071</v>
      </c>
      <c r="CA229" s="9">
        <f>BN229-(Signage!$C$13*AI229)</f>
        <v>6.1174999999999997</v>
      </c>
      <c r="CB229" s="86">
        <f>(Signage!$C$13*Data!AI229)+(Signage!$C$6*TANH(Signage!$C$7*(Data!V229+Signage!$C$8)+Signage!$C$9)+Signage!$C$10)</f>
        <v>10.166931723986208</v>
      </c>
    </row>
    <row r="230" spans="1:80" s="4" customFormat="1" ht="12" customHeight="1">
      <c r="A230" s="82">
        <v>229</v>
      </c>
      <c r="B230" s="15" t="s">
        <v>2052</v>
      </c>
      <c r="C230" s="82" t="s">
        <v>1160</v>
      </c>
      <c r="D230" s="16">
        <v>41290</v>
      </c>
      <c r="E230" s="18" t="s">
        <v>78</v>
      </c>
      <c r="F230" s="15" t="s">
        <v>70</v>
      </c>
      <c r="G230" s="17">
        <v>6</v>
      </c>
      <c r="H230" s="15" t="s">
        <v>72</v>
      </c>
      <c r="I230" s="15" t="s">
        <v>90</v>
      </c>
      <c r="J230" s="18"/>
      <c r="K230" s="18" t="s">
        <v>74</v>
      </c>
      <c r="L230" s="18"/>
      <c r="M230" s="18" t="s">
        <v>78</v>
      </c>
      <c r="N230" s="18" t="s">
        <v>78</v>
      </c>
      <c r="O230" s="18" t="s">
        <v>82</v>
      </c>
      <c r="P230" s="18"/>
      <c r="Q230" s="18" t="s">
        <v>78</v>
      </c>
      <c r="R230" s="19">
        <v>1.78</v>
      </c>
      <c r="S230" s="19">
        <v>96</v>
      </c>
      <c r="T230" s="19">
        <v>170</v>
      </c>
      <c r="U230" s="19">
        <v>19.5</v>
      </c>
      <c r="V230" s="19">
        <v>163</v>
      </c>
      <c r="W230" s="19">
        <v>900</v>
      </c>
      <c r="X230" s="19">
        <v>1600</v>
      </c>
      <c r="Y230" s="18" t="s">
        <v>125</v>
      </c>
      <c r="Z230" s="69">
        <v>8850</v>
      </c>
      <c r="AA230" s="19">
        <v>1.44</v>
      </c>
      <c r="AB230" s="21">
        <v>300</v>
      </c>
      <c r="AC230" s="19">
        <v>30.1</v>
      </c>
      <c r="AD230" s="19">
        <v>224.1</v>
      </c>
      <c r="AE230" s="19">
        <v>300</v>
      </c>
      <c r="AF230" s="19">
        <v>202.1</v>
      </c>
      <c r="AG230" s="8">
        <f>AF230/AD230</f>
        <v>0.90182954038375729</v>
      </c>
      <c r="AH230" s="19">
        <v>202.1</v>
      </c>
      <c r="AI230" s="85">
        <f>(AF230*V230)/1000000</f>
        <v>3.2942299999999994E-2</v>
      </c>
      <c r="AJ230" s="18" t="s">
        <v>78</v>
      </c>
      <c r="AK230" s="18" t="s">
        <v>277</v>
      </c>
      <c r="AL230" s="18" t="s">
        <v>115</v>
      </c>
      <c r="AM230" s="18"/>
      <c r="AN230" s="18" t="s">
        <v>81</v>
      </c>
      <c r="AO230" s="18"/>
      <c r="AP230" s="18" t="s">
        <v>81</v>
      </c>
      <c r="AQ230" s="18"/>
      <c r="AR230" s="19">
        <v>0</v>
      </c>
      <c r="AS230" s="18"/>
      <c r="AT230" s="72">
        <v>60</v>
      </c>
      <c r="AU230" s="19">
        <v>170</v>
      </c>
      <c r="AV230" s="19">
        <v>160</v>
      </c>
      <c r="AW230" s="18" t="s">
        <v>78</v>
      </c>
      <c r="AX230" s="18" t="s">
        <v>109</v>
      </c>
      <c r="AY230" s="18"/>
      <c r="AZ230" s="18"/>
      <c r="BA230" s="19">
        <v>0</v>
      </c>
      <c r="BB230" s="20" t="s">
        <v>81</v>
      </c>
      <c r="BC230" s="18" t="s">
        <v>81</v>
      </c>
      <c r="BD230" s="18"/>
      <c r="BE230" s="18" t="s">
        <v>84</v>
      </c>
      <c r="BF230" s="18"/>
      <c r="BG230" s="19">
        <v>1</v>
      </c>
      <c r="BH230" s="21">
        <v>0</v>
      </c>
      <c r="BI230" s="19">
        <v>0.26</v>
      </c>
      <c r="BJ230" s="18"/>
      <c r="BK230" s="19">
        <v>0.1</v>
      </c>
      <c r="BL230" s="18"/>
      <c r="BM230" s="18"/>
      <c r="BN230" s="19">
        <v>13.11</v>
      </c>
      <c r="BO230" s="21">
        <v>0.52</v>
      </c>
      <c r="BP230" s="20"/>
      <c r="BQ230" s="21">
        <v>0.31</v>
      </c>
      <c r="BR230" s="20"/>
      <c r="BS230" s="21">
        <v>0.15</v>
      </c>
      <c r="BT230" s="20"/>
      <c r="BU230" s="20"/>
      <c r="BV230" s="21">
        <v>13.04</v>
      </c>
      <c r="BW230" s="9">
        <f>IF(BA230=1,BN230-(Monitors!$B$17*Data!BZ230),Data!BN230)</f>
        <v>13.11</v>
      </c>
      <c r="BX230" s="32">
        <f>IF($AR230=1,$BW230-(Monitors!$C$17*BZ230),Data!$BW230)</f>
        <v>13.11</v>
      </c>
      <c r="BY230" s="32">
        <f>BX230-(AA230*Monitors!$C$13)</f>
        <v>10.23</v>
      </c>
      <c r="BZ230" s="86">
        <f>(Monitors!$C$13*Data!AA230)+(Monitors!$C$6*TANH(Monitors!$C$7*(Data!V230+Monitors!$C$8)+Monitors!$C$9)+Monitors!$C$10)</f>
        <v>12.604289288002317</v>
      </c>
      <c r="CA230" s="9">
        <f>BN230-(Signage!$C$13*AI230)</f>
        <v>10.6393275</v>
      </c>
      <c r="CB230" s="86">
        <f>(Signage!$C$13*Data!AI230)+(Signage!$C$6*TANH(Signage!$C$7*(Data!V230+Signage!$C$8)+Signage!$C$9)+Signage!$C$10)</f>
        <v>13.629848715235976</v>
      </c>
    </row>
    <row r="231" spans="1:80" s="4" customFormat="1" ht="12" customHeight="1">
      <c r="A231" s="83">
        <v>230</v>
      </c>
      <c r="B231" s="15" t="s">
        <v>2052</v>
      </c>
      <c r="C231" s="83" t="s">
        <v>1161</v>
      </c>
      <c r="D231" s="16">
        <v>41455</v>
      </c>
      <c r="E231" s="18" t="s">
        <v>78</v>
      </c>
      <c r="F231" s="15" t="s">
        <v>70</v>
      </c>
      <c r="G231" s="17">
        <v>6</v>
      </c>
      <c r="H231" s="15" t="s">
        <v>72</v>
      </c>
      <c r="I231" s="15" t="s">
        <v>90</v>
      </c>
      <c r="J231" s="18"/>
      <c r="K231" s="18" t="s">
        <v>74</v>
      </c>
      <c r="L231" s="18"/>
      <c r="M231" s="18" t="s">
        <v>78</v>
      </c>
      <c r="N231" s="18" t="s">
        <v>78</v>
      </c>
      <c r="O231" s="18" t="s">
        <v>82</v>
      </c>
      <c r="P231" s="18"/>
      <c r="Q231" s="18" t="s">
        <v>78</v>
      </c>
      <c r="R231" s="19">
        <v>1.78</v>
      </c>
      <c r="S231" s="19">
        <v>96</v>
      </c>
      <c r="T231" s="19">
        <v>170</v>
      </c>
      <c r="U231" s="19">
        <v>19.5</v>
      </c>
      <c r="V231" s="19">
        <v>163</v>
      </c>
      <c r="W231" s="19">
        <v>900</v>
      </c>
      <c r="X231" s="19">
        <v>1600</v>
      </c>
      <c r="Y231" s="18" t="s">
        <v>125</v>
      </c>
      <c r="Z231" s="69">
        <v>8850</v>
      </c>
      <c r="AA231" s="19">
        <v>1.44</v>
      </c>
      <c r="AB231" s="21">
        <v>300</v>
      </c>
      <c r="AC231" s="19">
        <v>30.1</v>
      </c>
      <c r="AD231" s="19">
        <v>224.1</v>
      </c>
      <c r="AE231" s="19">
        <v>300</v>
      </c>
      <c r="AF231" s="19">
        <v>202.1</v>
      </c>
      <c r="AG231" s="8">
        <f>AF231/AD231</f>
        <v>0.90182954038375729</v>
      </c>
      <c r="AH231" s="19">
        <v>202.1</v>
      </c>
      <c r="AI231" s="85">
        <f>(AF231*V231)/1000000</f>
        <v>3.2942299999999994E-2</v>
      </c>
      <c r="AJ231" s="18" t="s">
        <v>78</v>
      </c>
      <c r="AK231" s="18" t="s">
        <v>277</v>
      </c>
      <c r="AL231" s="18" t="s">
        <v>115</v>
      </c>
      <c r="AM231" s="18"/>
      <c r="AN231" s="18" t="s">
        <v>81</v>
      </c>
      <c r="AO231" s="18"/>
      <c r="AP231" s="18" t="s">
        <v>81</v>
      </c>
      <c r="AQ231" s="18"/>
      <c r="AR231" s="19">
        <v>0</v>
      </c>
      <c r="AS231" s="18"/>
      <c r="AT231" s="72">
        <v>60</v>
      </c>
      <c r="AU231" s="19">
        <v>170</v>
      </c>
      <c r="AV231" s="19">
        <v>160</v>
      </c>
      <c r="AW231" s="18" t="s">
        <v>78</v>
      </c>
      <c r="AX231" s="18" t="s">
        <v>109</v>
      </c>
      <c r="AY231" s="18"/>
      <c r="AZ231" s="18"/>
      <c r="BA231" s="19">
        <v>0</v>
      </c>
      <c r="BB231" s="20" t="s">
        <v>81</v>
      </c>
      <c r="BC231" s="18" t="s">
        <v>81</v>
      </c>
      <c r="BD231" s="18"/>
      <c r="BE231" s="18" t="s">
        <v>84</v>
      </c>
      <c r="BF231" s="18"/>
      <c r="BG231" s="19">
        <v>1</v>
      </c>
      <c r="BH231" s="21">
        <v>0</v>
      </c>
      <c r="BI231" s="19">
        <v>0.26</v>
      </c>
      <c r="BJ231" s="19">
        <v>0</v>
      </c>
      <c r="BK231" s="19">
        <v>0.1</v>
      </c>
      <c r="BL231" s="18"/>
      <c r="BM231" s="18"/>
      <c r="BN231" s="19">
        <v>13.11</v>
      </c>
      <c r="BO231" s="21">
        <v>0.52</v>
      </c>
      <c r="BP231" s="20"/>
      <c r="BQ231" s="21">
        <v>0.31</v>
      </c>
      <c r="BR231" s="21">
        <v>0</v>
      </c>
      <c r="BS231" s="21">
        <v>0.15</v>
      </c>
      <c r="BT231" s="20"/>
      <c r="BU231" s="20"/>
      <c r="BV231" s="21">
        <v>13.04</v>
      </c>
      <c r="BW231" s="9">
        <f>IF(BA231=1,BN231-(Monitors!$B$17*Data!BZ231),Data!BN231)</f>
        <v>13.11</v>
      </c>
      <c r="BX231" s="32">
        <f>IF($AR231=1,$BW231-(Monitors!$C$17*BZ231),Data!$BW231)</f>
        <v>13.11</v>
      </c>
      <c r="BY231" s="32">
        <f>BX231-(AA231*Monitors!$C$13)</f>
        <v>10.23</v>
      </c>
      <c r="BZ231" s="86">
        <f>(Monitors!$C$13*Data!AA231)+(Monitors!$C$6*TANH(Monitors!$C$7*(Data!V231+Monitors!$C$8)+Monitors!$C$9)+Monitors!$C$10)</f>
        <v>12.604289288002317</v>
      </c>
      <c r="CA231" s="9">
        <f>BN231-(Signage!$C$13*AI231)</f>
        <v>10.6393275</v>
      </c>
      <c r="CB231" s="86">
        <f>(Signage!$C$13*Data!AI231)+(Signage!$C$6*TANH(Signage!$C$7*(Data!V231+Signage!$C$8)+Signage!$C$9)+Signage!$C$10)</f>
        <v>13.629848715235976</v>
      </c>
    </row>
    <row r="232" spans="1:80" s="4" customFormat="1" ht="12" customHeight="1">
      <c r="A232" s="82">
        <v>231</v>
      </c>
      <c r="B232" s="15" t="s">
        <v>2052</v>
      </c>
      <c r="C232" s="82" t="s">
        <v>1162</v>
      </c>
      <c r="D232" s="16">
        <v>41455</v>
      </c>
      <c r="E232" s="18" t="s">
        <v>78</v>
      </c>
      <c r="F232" s="15" t="s">
        <v>70</v>
      </c>
      <c r="G232" s="17">
        <v>6</v>
      </c>
      <c r="H232" s="15" t="s">
        <v>72</v>
      </c>
      <c r="I232" s="15" t="s">
        <v>90</v>
      </c>
      <c r="J232" s="18"/>
      <c r="K232" s="18" t="s">
        <v>74</v>
      </c>
      <c r="L232" s="18"/>
      <c r="M232" s="18" t="s">
        <v>78</v>
      </c>
      <c r="N232" s="18" t="s">
        <v>78</v>
      </c>
      <c r="O232" s="18" t="s">
        <v>82</v>
      </c>
      <c r="P232" s="18"/>
      <c r="Q232" s="18" t="s">
        <v>78</v>
      </c>
      <c r="R232" s="19">
        <v>1.78</v>
      </c>
      <c r="S232" s="19">
        <v>96</v>
      </c>
      <c r="T232" s="19">
        <v>170</v>
      </c>
      <c r="U232" s="19">
        <v>19.5</v>
      </c>
      <c r="V232" s="19">
        <v>163</v>
      </c>
      <c r="W232" s="19">
        <v>900</v>
      </c>
      <c r="X232" s="19">
        <v>1600</v>
      </c>
      <c r="Y232" s="18" t="s">
        <v>125</v>
      </c>
      <c r="Z232" s="69">
        <v>8850</v>
      </c>
      <c r="AA232" s="19">
        <v>1.44</v>
      </c>
      <c r="AB232" s="21">
        <v>300</v>
      </c>
      <c r="AC232" s="19">
        <v>30.1</v>
      </c>
      <c r="AD232" s="19">
        <v>224.1</v>
      </c>
      <c r="AE232" s="19">
        <v>300</v>
      </c>
      <c r="AF232" s="19">
        <v>202.1</v>
      </c>
      <c r="AG232" s="8">
        <f>AF232/AD232</f>
        <v>0.90182954038375729</v>
      </c>
      <c r="AH232" s="19">
        <v>202.1</v>
      </c>
      <c r="AI232" s="85">
        <f>(AF232*V232)/1000000</f>
        <v>3.2942299999999994E-2</v>
      </c>
      <c r="AJ232" s="18" t="s">
        <v>78</v>
      </c>
      <c r="AK232" s="18" t="s">
        <v>277</v>
      </c>
      <c r="AL232" s="18" t="s">
        <v>115</v>
      </c>
      <c r="AM232" s="18"/>
      <c r="AN232" s="18" t="s">
        <v>81</v>
      </c>
      <c r="AO232" s="18"/>
      <c r="AP232" s="18" t="s">
        <v>81</v>
      </c>
      <c r="AQ232" s="18"/>
      <c r="AR232" s="19">
        <v>0</v>
      </c>
      <c r="AS232" s="18"/>
      <c r="AT232" s="72">
        <v>60</v>
      </c>
      <c r="AU232" s="19">
        <v>170</v>
      </c>
      <c r="AV232" s="19">
        <v>160</v>
      </c>
      <c r="AW232" s="18" t="s">
        <v>78</v>
      </c>
      <c r="AX232" s="18" t="s">
        <v>109</v>
      </c>
      <c r="AY232" s="18"/>
      <c r="AZ232" s="18"/>
      <c r="BA232" s="19">
        <v>0</v>
      </c>
      <c r="BB232" s="20" t="s">
        <v>81</v>
      </c>
      <c r="BC232" s="18" t="s">
        <v>81</v>
      </c>
      <c r="BD232" s="18"/>
      <c r="BE232" s="18" t="s">
        <v>84</v>
      </c>
      <c r="BF232" s="18"/>
      <c r="BG232" s="19">
        <v>1</v>
      </c>
      <c r="BH232" s="21">
        <v>0</v>
      </c>
      <c r="BI232" s="19">
        <v>0.26</v>
      </c>
      <c r="BJ232" s="19">
        <v>0</v>
      </c>
      <c r="BK232" s="19">
        <v>0.1</v>
      </c>
      <c r="BL232" s="18"/>
      <c r="BM232" s="18"/>
      <c r="BN232" s="19">
        <v>13.11</v>
      </c>
      <c r="BO232" s="21">
        <v>0.52</v>
      </c>
      <c r="BP232" s="20"/>
      <c r="BQ232" s="21">
        <v>0.31</v>
      </c>
      <c r="BR232" s="21">
        <v>0</v>
      </c>
      <c r="BS232" s="21">
        <v>0.15</v>
      </c>
      <c r="BT232" s="20"/>
      <c r="BU232" s="20"/>
      <c r="BV232" s="21">
        <v>13.04</v>
      </c>
      <c r="BW232" s="9">
        <f>IF(BA232=1,BN232-(Monitors!$B$17*Data!BZ232),Data!BN232)</f>
        <v>13.11</v>
      </c>
      <c r="BX232" s="32">
        <f>IF($AR232=1,$BW232-(Monitors!$C$17*BZ232),Data!$BW232)</f>
        <v>13.11</v>
      </c>
      <c r="BY232" s="32">
        <f>BX232-(AA232*Monitors!$C$13)</f>
        <v>10.23</v>
      </c>
      <c r="BZ232" s="86">
        <f>(Monitors!$C$13*Data!AA232)+(Monitors!$C$6*TANH(Monitors!$C$7*(Data!V232+Monitors!$C$8)+Monitors!$C$9)+Monitors!$C$10)</f>
        <v>12.604289288002317</v>
      </c>
      <c r="CA232" s="9">
        <f>BN232-(Signage!$C$13*AI232)</f>
        <v>10.6393275</v>
      </c>
      <c r="CB232" s="86">
        <f>(Signage!$C$13*Data!AI232)+(Signage!$C$6*TANH(Signage!$C$7*(Data!V232+Signage!$C$8)+Signage!$C$9)+Signage!$C$10)</f>
        <v>13.629848715235976</v>
      </c>
    </row>
    <row r="233" spans="1:80" s="4" customFormat="1" ht="12" customHeight="1">
      <c r="A233" s="83">
        <v>232</v>
      </c>
      <c r="B233" s="15" t="s">
        <v>2075</v>
      </c>
      <c r="C233" s="83" t="s">
        <v>1163</v>
      </c>
      <c r="D233" s="16">
        <v>41362</v>
      </c>
      <c r="E233" s="18" t="s">
        <v>77</v>
      </c>
      <c r="F233" s="15"/>
      <c r="G233" s="17">
        <v>6</v>
      </c>
      <c r="H233" s="15" t="s">
        <v>72</v>
      </c>
      <c r="I233" s="15" t="s">
        <v>90</v>
      </c>
      <c r="J233" s="18"/>
      <c r="K233" s="18" t="s">
        <v>74</v>
      </c>
      <c r="L233" s="18"/>
      <c r="M233" s="18" t="s">
        <v>78</v>
      </c>
      <c r="N233" s="18" t="s">
        <v>78</v>
      </c>
      <c r="O233" s="18" t="s">
        <v>82</v>
      </c>
      <c r="P233" s="18"/>
      <c r="Q233" s="18" t="s">
        <v>78</v>
      </c>
      <c r="R233" s="19">
        <v>1.78</v>
      </c>
      <c r="S233" s="19">
        <v>9.6</v>
      </c>
      <c r="T233" s="19">
        <v>17</v>
      </c>
      <c r="U233" s="19">
        <v>19.5</v>
      </c>
      <c r="V233" s="19">
        <v>162.71</v>
      </c>
      <c r="W233" s="19">
        <v>1600</v>
      </c>
      <c r="X233" s="19">
        <v>900</v>
      </c>
      <c r="Y233" s="18" t="s">
        <v>130</v>
      </c>
      <c r="Z233" s="69">
        <v>8850</v>
      </c>
      <c r="AA233" s="19">
        <v>1.44</v>
      </c>
      <c r="AB233" s="21">
        <v>250</v>
      </c>
      <c r="AC233" s="19">
        <v>0.7</v>
      </c>
      <c r="AD233" s="19">
        <v>253</v>
      </c>
      <c r="AE233" s="19">
        <v>250</v>
      </c>
      <c r="AF233" s="19">
        <v>203</v>
      </c>
      <c r="AG233" s="8">
        <f>AF233/AD233</f>
        <v>0.80237154150197632</v>
      </c>
      <c r="AH233" s="19">
        <v>200</v>
      </c>
      <c r="AI233" s="85">
        <f>(AF233*V233)/1000000</f>
        <v>3.3030130000000005E-2</v>
      </c>
      <c r="AJ233" s="18" t="s">
        <v>77</v>
      </c>
      <c r="AK233" s="18" t="s">
        <v>354</v>
      </c>
      <c r="AL233" s="18" t="s">
        <v>115</v>
      </c>
      <c r="AM233" s="18"/>
      <c r="AN233" s="18" t="s">
        <v>81</v>
      </c>
      <c r="AO233" s="18"/>
      <c r="AP233" s="18" t="s">
        <v>81</v>
      </c>
      <c r="AQ233" s="18"/>
      <c r="AR233" s="19">
        <v>0</v>
      </c>
      <c r="AS233" s="18"/>
      <c r="AT233" s="72">
        <v>60</v>
      </c>
      <c r="AU233" s="19">
        <v>170</v>
      </c>
      <c r="AV233" s="19">
        <v>160</v>
      </c>
      <c r="AW233" s="18" t="s">
        <v>78</v>
      </c>
      <c r="AX233" s="18" t="s">
        <v>109</v>
      </c>
      <c r="AY233" s="18"/>
      <c r="AZ233" s="18"/>
      <c r="BA233" s="19">
        <v>0</v>
      </c>
      <c r="BB233" s="20" t="s">
        <v>81</v>
      </c>
      <c r="BC233" s="18" t="s">
        <v>81</v>
      </c>
      <c r="BD233" s="18"/>
      <c r="BE233" s="18" t="s">
        <v>84</v>
      </c>
      <c r="BF233" s="18"/>
      <c r="BG233" s="18"/>
      <c r="BH233" s="21">
        <v>0</v>
      </c>
      <c r="BI233" s="19">
        <v>0.18</v>
      </c>
      <c r="BJ233" s="18"/>
      <c r="BK233" s="19">
        <v>0.11</v>
      </c>
      <c r="BL233" s="18"/>
      <c r="BM233" s="18"/>
      <c r="BN233" s="19">
        <v>13.11</v>
      </c>
      <c r="BO233" s="21">
        <v>0.48</v>
      </c>
      <c r="BP233" s="20"/>
      <c r="BQ233" s="21">
        <v>0.18</v>
      </c>
      <c r="BR233" s="20"/>
      <c r="BS233" s="21">
        <v>0.11</v>
      </c>
      <c r="BT233" s="20"/>
      <c r="BU233" s="20"/>
      <c r="BV233" s="21">
        <v>13.12</v>
      </c>
      <c r="BW233" s="9">
        <f>IF(BA233=1,BN233-(Monitors!$B$17*Data!BZ233),Data!BN233)</f>
        <v>13.11</v>
      </c>
      <c r="BX233" s="32">
        <f>IF($AR233=1,$BW233-(Monitors!$C$17*BZ233),Data!$BW233)</f>
        <v>13.11</v>
      </c>
      <c r="BY233" s="32">
        <f>BX233-(AA233*Monitors!$C$13)</f>
        <v>10.23</v>
      </c>
      <c r="BZ233" s="86">
        <f>(Monitors!$C$13*Data!AA233)+(Monitors!$C$6*TANH(Monitors!$C$7*(Data!V233+Monitors!$C$8)+Monitors!$C$9)+Monitors!$C$10)</f>
        <v>12.590469487456595</v>
      </c>
      <c r="CA233" s="9">
        <f>BN233-(Signage!$C$13*AI233)</f>
        <v>10.632740249999999</v>
      </c>
      <c r="CB233" s="86">
        <f>(Signage!$C$13*Data!AI233)+(Signage!$C$6*TANH(Signage!$C$7*(Data!V233+Signage!$C$8)+Signage!$C$9)+Signage!$C$10)</f>
        <v>13.61274966736652</v>
      </c>
    </row>
    <row r="234" spans="1:80" s="4" customFormat="1" ht="12" customHeight="1">
      <c r="A234" s="82">
        <v>233</v>
      </c>
      <c r="B234" s="15" t="s">
        <v>2075</v>
      </c>
      <c r="C234" s="82" t="s">
        <v>1164</v>
      </c>
      <c r="D234" s="16">
        <v>41358</v>
      </c>
      <c r="E234" s="18" t="s">
        <v>77</v>
      </c>
      <c r="F234" s="15" t="s">
        <v>70</v>
      </c>
      <c r="G234" s="17">
        <v>6</v>
      </c>
      <c r="H234" s="15" t="s">
        <v>72</v>
      </c>
      <c r="I234" s="15" t="s">
        <v>90</v>
      </c>
      <c r="J234" s="18"/>
      <c r="K234" s="18" t="s">
        <v>74</v>
      </c>
      <c r="L234" s="18"/>
      <c r="M234" s="18" t="s">
        <v>78</v>
      </c>
      <c r="N234" s="18" t="s">
        <v>78</v>
      </c>
      <c r="O234" s="18" t="s">
        <v>82</v>
      </c>
      <c r="P234" s="18"/>
      <c r="Q234" s="18" t="s">
        <v>78</v>
      </c>
      <c r="R234" s="19">
        <v>1.78</v>
      </c>
      <c r="S234" s="19">
        <v>9.6</v>
      </c>
      <c r="T234" s="19">
        <v>17</v>
      </c>
      <c r="U234" s="19">
        <v>19.5</v>
      </c>
      <c r="V234" s="19">
        <v>162.71</v>
      </c>
      <c r="W234" s="19">
        <v>1600</v>
      </c>
      <c r="X234" s="19">
        <v>900</v>
      </c>
      <c r="Y234" s="18" t="s">
        <v>130</v>
      </c>
      <c r="Z234" s="69">
        <v>8850</v>
      </c>
      <c r="AA234" s="19">
        <v>1.44</v>
      </c>
      <c r="AB234" s="21">
        <v>250</v>
      </c>
      <c r="AC234" s="19">
        <v>0.7</v>
      </c>
      <c r="AD234" s="19">
        <v>258.3</v>
      </c>
      <c r="AE234" s="19">
        <v>250</v>
      </c>
      <c r="AF234" s="19">
        <v>204.3</v>
      </c>
      <c r="AG234" s="8">
        <f>AF234/AD234</f>
        <v>0.7909407665505227</v>
      </c>
      <c r="AH234" s="19">
        <v>200</v>
      </c>
      <c r="AI234" s="85">
        <f>(AF234*V234)/1000000</f>
        <v>3.3241653000000003E-2</v>
      </c>
      <c r="AJ234" s="18" t="s">
        <v>77</v>
      </c>
      <c r="AK234" s="18" t="s">
        <v>354</v>
      </c>
      <c r="AL234" s="18" t="s">
        <v>115</v>
      </c>
      <c r="AM234" s="18"/>
      <c r="AN234" s="18" t="s">
        <v>81</v>
      </c>
      <c r="AO234" s="18"/>
      <c r="AP234" s="18" t="s">
        <v>81</v>
      </c>
      <c r="AQ234" s="18"/>
      <c r="AR234" s="19">
        <v>0</v>
      </c>
      <c r="AS234" s="18"/>
      <c r="AT234" s="72">
        <v>60</v>
      </c>
      <c r="AU234" s="19">
        <v>170</v>
      </c>
      <c r="AV234" s="19">
        <v>160</v>
      </c>
      <c r="AW234" s="18" t="s">
        <v>78</v>
      </c>
      <c r="AX234" s="18" t="s">
        <v>109</v>
      </c>
      <c r="AY234" s="18"/>
      <c r="AZ234" s="18"/>
      <c r="BA234" s="19">
        <v>0</v>
      </c>
      <c r="BB234" s="20" t="s">
        <v>81</v>
      </c>
      <c r="BC234" s="18" t="s">
        <v>81</v>
      </c>
      <c r="BD234" s="18"/>
      <c r="BE234" s="18" t="s">
        <v>84</v>
      </c>
      <c r="BF234" s="18"/>
      <c r="BG234" s="18"/>
      <c r="BH234" s="21">
        <v>0</v>
      </c>
      <c r="BI234" s="19">
        <v>0.18</v>
      </c>
      <c r="BJ234" s="18"/>
      <c r="BK234" s="19">
        <v>0.11</v>
      </c>
      <c r="BL234" s="18"/>
      <c r="BM234" s="18"/>
      <c r="BN234" s="19">
        <v>12.72</v>
      </c>
      <c r="BO234" s="21">
        <v>0.48</v>
      </c>
      <c r="BP234" s="20"/>
      <c r="BQ234" s="21">
        <v>0.18</v>
      </c>
      <c r="BR234" s="20"/>
      <c r="BS234" s="21">
        <v>0.11</v>
      </c>
      <c r="BT234" s="20"/>
      <c r="BU234" s="20"/>
      <c r="BV234" s="21">
        <v>12.7</v>
      </c>
      <c r="BW234" s="9">
        <f>IF(BA234=1,BN234-(Monitors!$B$17*Data!BZ234),Data!BN234)</f>
        <v>12.72</v>
      </c>
      <c r="BX234" s="32">
        <f>IF($AR234=1,$BW234-(Monitors!$C$17*BZ234),Data!$BW234)</f>
        <v>12.72</v>
      </c>
      <c r="BY234" s="32">
        <f>BX234-(AA234*Monitors!$C$13)</f>
        <v>9.84</v>
      </c>
      <c r="BZ234" s="86">
        <f>(Monitors!$C$13*Data!AA234)+(Monitors!$C$6*TANH(Monitors!$C$7*(Data!V234+Monitors!$C$8)+Monitors!$C$9)+Monitors!$C$10)</f>
        <v>12.590469487456595</v>
      </c>
      <c r="CA234" s="9">
        <f>BN234-(Signage!$C$13*AI234)</f>
        <v>10.226876025000001</v>
      </c>
      <c r="CB234" s="86">
        <f>(Signage!$C$13*Data!AI234)+(Signage!$C$6*TANH(Signage!$C$7*(Data!V234+Signage!$C$8)+Signage!$C$9)+Signage!$C$10)</f>
        <v>13.62861389236652</v>
      </c>
    </row>
    <row r="235" spans="1:80" s="4" customFormat="1" ht="12" customHeight="1">
      <c r="A235" s="83">
        <v>234</v>
      </c>
      <c r="B235" s="15" t="s">
        <v>2079</v>
      </c>
      <c r="C235" s="83" t="s">
        <v>1165</v>
      </c>
      <c r="D235" s="16">
        <v>41419</v>
      </c>
      <c r="E235" s="18" t="s">
        <v>77</v>
      </c>
      <c r="F235" s="15"/>
      <c r="G235" s="17">
        <v>6</v>
      </c>
      <c r="H235" s="15" t="s">
        <v>72</v>
      </c>
      <c r="I235" s="15" t="s">
        <v>90</v>
      </c>
      <c r="J235" s="18" t="s">
        <v>71</v>
      </c>
      <c r="K235" s="18" t="s">
        <v>74</v>
      </c>
      <c r="L235" s="18" t="s">
        <v>71</v>
      </c>
      <c r="M235" s="18" t="s">
        <v>78</v>
      </c>
      <c r="N235" s="18" t="s">
        <v>78</v>
      </c>
      <c r="O235" s="18" t="s">
        <v>82</v>
      </c>
      <c r="P235" s="18" t="s">
        <v>71</v>
      </c>
      <c r="Q235" s="18" t="s">
        <v>78</v>
      </c>
      <c r="R235" s="19">
        <v>1.78</v>
      </c>
      <c r="S235" s="19">
        <v>9.8000000000000007</v>
      </c>
      <c r="T235" s="19">
        <v>17.399999999999999</v>
      </c>
      <c r="U235" s="19">
        <v>20</v>
      </c>
      <c r="V235" s="19">
        <v>158.34</v>
      </c>
      <c r="W235" s="19">
        <v>900</v>
      </c>
      <c r="X235" s="19">
        <v>1600</v>
      </c>
      <c r="Y235" s="18" t="s">
        <v>125</v>
      </c>
      <c r="Z235" s="69">
        <v>8436</v>
      </c>
      <c r="AA235" s="19">
        <v>1.44</v>
      </c>
      <c r="AB235" s="21">
        <v>200</v>
      </c>
      <c r="AC235" s="19">
        <v>53.5</v>
      </c>
      <c r="AD235" s="19">
        <v>216</v>
      </c>
      <c r="AE235" s="19">
        <v>200</v>
      </c>
      <c r="AF235" s="19">
        <v>206</v>
      </c>
      <c r="AG235" s="8">
        <f>AF235/AD235</f>
        <v>0.95370370370370372</v>
      </c>
      <c r="AH235" s="19">
        <v>200</v>
      </c>
      <c r="AI235" s="85">
        <f>(AF235*V235)/1000000</f>
        <v>3.2618040000000001E-2</v>
      </c>
      <c r="AJ235" s="18" t="s">
        <v>78</v>
      </c>
      <c r="AK235" s="18" t="s">
        <v>528</v>
      </c>
      <c r="AL235" s="18" t="s">
        <v>115</v>
      </c>
      <c r="AM235" s="18" t="s">
        <v>71</v>
      </c>
      <c r="AN235" s="18" t="s">
        <v>81</v>
      </c>
      <c r="AO235" s="18" t="s">
        <v>71</v>
      </c>
      <c r="AP235" s="18" t="s">
        <v>81</v>
      </c>
      <c r="AQ235" s="18" t="s">
        <v>71</v>
      </c>
      <c r="AR235" s="19">
        <v>0</v>
      </c>
      <c r="AS235" s="18"/>
      <c r="AT235" s="72">
        <v>60</v>
      </c>
      <c r="AU235" s="19">
        <v>90</v>
      </c>
      <c r="AV235" s="19">
        <v>65</v>
      </c>
      <c r="AW235" s="18" t="s">
        <v>77</v>
      </c>
      <c r="AX235" s="18" t="s">
        <v>98</v>
      </c>
      <c r="AY235" s="18" t="s">
        <v>71</v>
      </c>
      <c r="AZ235" s="18" t="s">
        <v>71</v>
      </c>
      <c r="BA235" s="19">
        <v>0</v>
      </c>
      <c r="BB235" s="20" t="s">
        <v>81</v>
      </c>
      <c r="BC235" s="18" t="s">
        <v>81</v>
      </c>
      <c r="BD235" s="18" t="s">
        <v>71</v>
      </c>
      <c r="BE235" s="18" t="s">
        <v>84</v>
      </c>
      <c r="BF235" s="18" t="s">
        <v>71</v>
      </c>
      <c r="BG235" s="18"/>
      <c r="BH235" s="21">
        <v>0</v>
      </c>
      <c r="BI235" s="19">
        <v>0.2</v>
      </c>
      <c r="BJ235" s="18"/>
      <c r="BK235" s="19">
        <v>0.17</v>
      </c>
      <c r="BL235" s="18"/>
      <c r="BM235" s="18"/>
      <c r="BN235" s="19">
        <v>15.53</v>
      </c>
      <c r="BO235" s="21">
        <v>0.65</v>
      </c>
      <c r="BP235" s="20"/>
      <c r="BQ235" s="21">
        <v>0.21</v>
      </c>
      <c r="BR235" s="20"/>
      <c r="BS235" s="21">
        <v>0.18</v>
      </c>
      <c r="BT235" s="20"/>
      <c r="BU235" s="20"/>
      <c r="BV235" s="21">
        <v>15.51</v>
      </c>
      <c r="BW235" s="9">
        <f>IF(BA235=1,BN235-(Monitors!$B$17*Data!BZ235),Data!BN235)</f>
        <v>15.53</v>
      </c>
      <c r="BX235" s="32">
        <f>IF($AR235=1,$BW235-(Monitors!$C$17*BZ235),Data!$BW235)</f>
        <v>15.53</v>
      </c>
      <c r="BY235" s="32">
        <f>BX235-(AA235*Monitors!$C$13)</f>
        <v>12.649999999999999</v>
      </c>
      <c r="BZ235" s="86">
        <f>(Monitors!$C$13*Data!AA235)+(Monitors!$C$6*TANH(Monitors!$C$7*(Data!V235+Monitors!$C$8)+Monitors!$C$9)+Monitors!$C$10)</f>
        <v>12.380083959965607</v>
      </c>
      <c r="CA235" s="9">
        <f>BN235-(Signage!$C$13*AI235)</f>
        <v>13.083646999999999</v>
      </c>
      <c r="CB235" s="86">
        <f>(Signage!$C$13*Data!AI235)+(Signage!$C$6*TANH(Signage!$C$7*(Data!V235+Signage!$C$8)+Signage!$C$9)+Signage!$C$10)</f>
        <v>13.224812978297271</v>
      </c>
    </row>
    <row r="236" spans="1:80" s="4" customFormat="1" ht="12" customHeight="1">
      <c r="A236" s="82">
        <v>235</v>
      </c>
      <c r="B236" s="15" t="s">
        <v>2052</v>
      </c>
      <c r="C236" s="82" t="s">
        <v>1166</v>
      </c>
      <c r="D236" s="16">
        <v>41444</v>
      </c>
      <c r="E236" s="18" t="s">
        <v>77</v>
      </c>
      <c r="F236" s="15" t="s">
        <v>70</v>
      </c>
      <c r="G236" s="17">
        <v>6</v>
      </c>
      <c r="H236" s="15" t="s">
        <v>72</v>
      </c>
      <c r="I236" s="15" t="s">
        <v>73</v>
      </c>
      <c r="J236" s="18" t="s">
        <v>73</v>
      </c>
      <c r="K236" s="18" t="s">
        <v>74</v>
      </c>
      <c r="L236" s="18" t="s">
        <v>71</v>
      </c>
      <c r="M236" s="18" t="s">
        <v>78</v>
      </c>
      <c r="N236" s="18" t="s">
        <v>78</v>
      </c>
      <c r="O236" s="18" t="s">
        <v>82</v>
      </c>
      <c r="P236" s="18" t="s">
        <v>71</v>
      </c>
      <c r="Q236" s="18" t="s">
        <v>78</v>
      </c>
      <c r="R236" s="19">
        <v>1.78</v>
      </c>
      <c r="S236" s="19">
        <v>9.4</v>
      </c>
      <c r="T236" s="19">
        <v>17</v>
      </c>
      <c r="U236" s="19">
        <v>19.5</v>
      </c>
      <c r="V236" s="19">
        <v>160.47</v>
      </c>
      <c r="W236" s="19">
        <v>900</v>
      </c>
      <c r="X236" s="19">
        <v>1600</v>
      </c>
      <c r="Y236" s="18" t="s">
        <v>125</v>
      </c>
      <c r="Z236" s="69">
        <v>8974</v>
      </c>
      <c r="AA236" s="19">
        <v>1.44</v>
      </c>
      <c r="AB236" s="21">
        <v>250</v>
      </c>
      <c r="AC236" s="19">
        <v>12.8</v>
      </c>
      <c r="AD236" s="19">
        <v>257</v>
      </c>
      <c r="AE236" s="19">
        <v>250</v>
      </c>
      <c r="AF236" s="19">
        <v>210</v>
      </c>
      <c r="AG236" s="8">
        <f>AF236/AD236</f>
        <v>0.81712062256809337</v>
      </c>
      <c r="AH236" s="19">
        <v>200</v>
      </c>
      <c r="AI236" s="85">
        <f>(AF236*V236)/1000000</f>
        <v>3.3698699999999998E-2</v>
      </c>
      <c r="AJ236" s="18" t="s">
        <v>78</v>
      </c>
      <c r="AK236" s="18" t="s">
        <v>344</v>
      </c>
      <c r="AL236" s="18" t="s">
        <v>115</v>
      </c>
      <c r="AM236" s="18" t="s">
        <v>81</v>
      </c>
      <c r="AN236" s="18" t="s">
        <v>81</v>
      </c>
      <c r="AO236" s="18" t="s">
        <v>71</v>
      </c>
      <c r="AP236" s="18" t="s">
        <v>81</v>
      </c>
      <c r="AQ236" s="18" t="s">
        <v>71</v>
      </c>
      <c r="AR236" s="19">
        <v>0</v>
      </c>
      <c r="AS236" s="18"/>
      <c r="AT236" s="72">
        <v>60</v>
      </c>
      <c r="AU236" s="19">
        <v>170</v>
      </c>
      <c r="AV236" s="19">
        <v>160</v>
      </c>
      <c r="AW236" s="18" t="s">
        <v>77</v>
      </c>
      <c r="AX236" s="18" t="s">
        <v>126</v>
      </c>
      <c r="AY236" s="18" t="s">
        <v>71</v>
      </c>
      <c r="AZ236" s="18" t="s">
        <v>71</v>
      </c>
      <c r="BA236" s="19">
        <v>0</v>
      </c>
      <c r="BB236" s="20" t="s">
        <v>81</v>
      </c>
      <c r="BC236" s="18" t="s">
        <v>81</v>
      </c>
      <c r="BD236" s="18" t="s">
        <v>71</v>
      </c>
      <c r="BE236" s="18" t="s">
        <v>84</v>
      </c>
      <c r="BF236" s="18" t="s">
        <v>71</v>
      </c>
      <c r="BG236" s="18"/>
      <c r="BH236" s="21">
        <v>0</v>
      </c>
      <c r="BI236" s="19">
        <v>0.17</v>
      </c>
      <c r="BJ236" s="18"/>
      <c r="BK236" s="19">
        <v>0.11</v>
      </c>
      <c r="BL236" s="18"/>
      <c r="BM236" s="18"/>
      <c r="BN236" s="19">
        <v>12.59</v>
      </c>
      <c r="BO236" s="21">
        <v>0.5</v>
      </c>
      <c r="BP236" s="20"/>
      <c r="BQ236" s="21">
        <v>0.19</v>
      </c>
      <c r="BR236" s="20"/>
      <c r="BS236" s="21">
        <v>0.13</v>
      </c>
      <c r="BT236" s="20"/>
      <c r="BU236" s="20"/>
      <c r="BV236" s="21">
        <v>12.71</v>
      </c>
      <c r="BW236" s="9">
        <f>IF(BA236=1,BN236-(Monitors!$B$17*Data!BZ236),Data!BN236)</f>
        <v>12.59</v>
      </c>
      <c r="BX236" s="32">
        <f>IF($AR236=1,$BW236-(Monitors!$C$17*BZ236),Data!$BW236)</f>
        <v>12.59</v>
      </c>
      <c r="BY236" s="32">
        <f>BX236-(AA236*Monitors!$C$13)</f>
        <v>9.7100000000000009</v>
      </c>
      <c r="BZ236" s="86">
        <f>(Monitors!$C$13*Data!AA236)+(Monitors!$C$6*TANH(Monitors!$C$7*(Data!V236+Monitors!$C$8)+Monitors!$C$9)+Monitors!$C$10)</f>
        <v>12.483128840543692</v>
      </c>
      <c r="CA236" s="9">
        <f>BN236-(Signage!$C$13*AI236)</f>
        <v>10.062597499999999</v>
      </c>
      <c r="CB236" s="86">
        <f>(Signage!$C$13*Data!AI236)+(Signage!$C$6*TANH(Signage!$C$7*(Data!V236+Signage!$C$8)+Signage!$C$9)+Signage!$C$10)</f>
        <v>13.479907493273188</v>
      </c>
    </row>
    <row r="237" spans="1:80" s="4" customFormat="1" ht="12" customHeight="1">
      <c r="A237" s="83">
        <v>236</v>
      </c>
      <c r="B237" s="15" t="s">
        <v>2100</v>
      </c>
      <c r="C237" s="83" t="s">
        <v>1167</v>
      </c>
      <c r="D237" s="16">
        <v>41212</v>
      </c>
      <c r="E237" s="18" t="s">
        <v>77</v>
      </c>
      <c r="F237" s="15" t="s">
        <v>70</v>
      </c>
      <c r="G237" s="17">
        <v>6</v>
      </c>
      <c r="H237" s="15" t="s">
        <v>72</v>
      </c>
      <c r="I237" s="15" t="s">
        <v>73</v>
      </c>
      <c r="J237" s="18" t="s">
        <v>73</v>
      </c>
      <c r="K237" s="18" t="s">
        <v>74</v>
      </c>
      <c r="L237" s="18" t="s">
        <v>71</v>
      </c>
      <c r="M237" s="18" t="s">
        <v>78</v>
      </c>
      <c r="N237" s="18" t="s">
        <v>78</v>
      </c>
      <c r="O237" s="18" t="s">
        <v>82</v>
      </c>
      <c r="P237" s="18" t="s">
        <v>71</v>
      </c>
      <c r="Q237" s="18" t="s">
        <v>78</v>
      </c>
      <c r="R237" s="19">
        <v>1.78</v>
      </c>
      <c r="S237" s="19">
        <v>9.4</v>
      </c>
      <c r="T237" s="19">
        <v>17</v>
      </c>
      <c r="U237" s="19">
        <v>19.5</v>
      </c>
      <c r="V237" s="19">
        <v>146.51</v>
      </c>
      <c r="W237" s="19">
        <v>900</v>
      </c>
      <c r="X237" s="19">
        <v>1600</v>
      </c>
      <c r="Y237" s="18" t="s">
        <v>125</v>
      </c>
      <c r="Z237" s="69">
        <v>8973</v>
      </c>
      <c r="AA237" s="19">
        <v>1.44</v>
      </c>
      <c r="AB237" s="21">
        <v>220</v>
      </c>
      <c r="AC237" s="19">
        <v>12</v>
      </c>
      <c r="AD237" s="19">
        <v>220</v>
      </c>
      <c r="AE237" s="19">
        <v>220</v>
      </c>
      <c r="AF237" s="19">
        <v>210</v>
      </c>
      <c r="AG237" s="8">
        <f>AF237/AD237</f>
        <v>0.95454545454545459</v>
      </c>
      <c r="AH237" s="19">
        <v>200</v>
      </c>
      <c r="AI237" s="85">
        <f>(AF237*V237)/1000000</f>
        <v>3.0767099999999999E-2</v>
      </c>
      <c r="AJ237" s="18" t="s">
        <v>78</v>
      </c>
      <c r="AK237" s="18" t="s">
        <v>344</v>
      </c>
      <c r="AL237" s="18" t="s">
        <v>115</v>
      </c>
      <c r="AM237" s="18" t="s">
        <v>204</v>
      </c>
      <c r="AN237" s="18" t="s">
        <v>81</v>
      </c>
      <c r="AO237" s="18" t="s">
        <v>71</v>
      </c>
      <c r="AP237" s="18" t="s">
        <v>94</v>
      </c>
      <c r="AQ237" s="18" t="s">
        <v>71</v>
      </c>
      <c r="AR237" s="19">
        <v>0</v>
      </c>
      <c r="AS237" s="18"/>
      <c r="AT237" s="72">
        <v>60</v>
      </c>
      <c r="AU237" s="19">
        <v>170</v>
      </c>
      <c r="AV237" s="19">
        <v>160</v>
      </c>
      <c r="AW237" s="18" t="s">
        <v>77</v>
      </c>
      <c r="AX237" s="18" t="s">
        <v>98</v>
      </c>
      <c r="AY237" s="18"/>
      <c r="AZ237" s="18"/>
      <c r="BA237" s="19">
        <v>0</v>
      </c>
      <c r="BB237" s="20" t="s">
        <v>81</v>
      </c>
      <c r="BC237" s="18" t="s">
        <v>81</v>
      </c>
      <c r="BD237" s="18" t="s">
        <v>71</v>
      </c>
      <c r="BE237" s="18" t="s">
        <v>84</v>
      </c>
      <c r="BF237" s="18" t="s">
        <v>71</v>
      </c>
      <c r="BG237" s="18"/>
      <c r="BH237" s="21">
        <v>0</v>
      </c>
      <c r="BI237" s="19">
        <v>0.22</v>
      </c>
      <c r="BJ237" s="18"/>
      <c r="BK237" s="19">
        <v>0.13</v>
      </c>
      <c r="BL237" s="18"/>
      <c r="BM237" s="18"/>
      <c r="BN237" s="19">
        <v>14.34</v>
      </c>
      <c r="BO237" s="21">
        <v>0.4</v>
      </c>
      <c r="BP237" s="20"/>
      <c r="BQ237" s="21">
        <v>0.22</v>
      </c>
      <c r="BR237" s="20"/>
      <c r="BS237" s="21">
        <v>0.14000000000000001</v>
      </c>
      <c r="BT237" s="20"/>
      <c r="BU237" s="20"/>
      <c r="BV237" s="21">
        <v>14.33</v>
      </c>
      <c r="BW237" s="9">
        <f>IF(BA237=1,BN237-(Monitors!$B$17*Data!BZ237),Data!BN237)</f>
        <v>14.34</v>
      </c>
      <c r="BX237" s="32">
        <f>IF($AR237=1,$BW237-(Monitors!$C$17*BZ237),Data!$BW237)</f>
        <v>14.34</v>
      </c>
      <c r="BY237" s="32">
        <f>BX237-(AA237*Monitors!$C$13)</f>
        <v>11.46</v>
      </c>
      <c r="BZ237" s="86">
        <f>(Monitors!$C$13*Data!AA237)+(Monitors!$C$6*TANH(Monitors!$C$7*(Data!V237+Monitors!$C$8)+Monitors!$C$9)+Monitors!$C$10)</f>
        <v>11.790567886669894</v>
      </c>
      <c r="CA237" s="9">
        <f>BN237-(Signage!$C$13*AI237)</f>
        <v>12.032467499999999</v>
      </c>
      <c r="CB237" s="86">
        <f>(Signage!$C$13*Data!AI237)+(Signage!$C$6*TANH(Signage!$C$7*(Data!V237+Signage!$C$8)+Signage!$C$9)+Signage!$C$10)</f>
        <v>12.118604884234284</v>
      </c>
    </row>
    <row r="238" spans="1:80" s="4" customFormat="1" ht="12" customHeight="1">
      <c r="A238" s="82">
        <v>237</v>
      </c>
      <c r="B238" s="15" t="s">
        <v>2075</v>
      </c>
      <c r="C238" s="82" t="s">
        <v>1168</v>
      </c>
      <c r="D238" s="16">
        <v>41137</v>
      </c>
      <c r="E238" s="18" t="s">
        <v>77</v>
      </c>
      <c r="F238" s="15" t="s">
        <v>70</v>
      </c>
      <c r="G238" s="17">
        <v>6</v>
      </c>
      <c r="H238" s="15" t="s">
        <v>72</v>
      </c>
      <c r="I238" s="15" t="s">
        <v>90</v>
      </c>
      <c r="J238" s="18"/>
      <c r="K238" s="18" t="s">
        <v>74</v>
      </c>
      <c r="L238" s="18"/>
      <c r="M238" s="18" t="s">
        <v>78</v>
      </c>
      <c r="N238" s="18" t="s">
        <v>78</v>
      </c>
      <c r="O238" s="18" t="s">
        <v>82</v>
      </c>
      <c r="P238" s="18"/>
      <c r="Q238" s="18" t="s">
        <v>78</v>
      </c>
      <c r="R238" s="19">
        <v>1.78</v>
      </c>
      <c r="S238" s="19">
        <v>9.8000000000000007</v>
      </c>
      <c r="T238" s="19">
        <v>17.5</v>
      </c>
      <c r="U238" s="19">
        <v>20</v>
      </c>
      <c r="V238" s="19">
        <v>171.26</v>
      </c>
      <c r="W238" s="19">
        <v>1600</v>
      </c>
      <c r="X238" s="19">
        <v>900</v>
      </c>
      <c r="Y238" s="18" t="s">
        <v>130</v>
      </c>
      <c r="Z238" s="69">
        <v>8408</v>
      </c>
      <c r="AA238" s="19">
        <v>1.44</v>
      </c>
      <c r="AB238" s="21">
        <v>300</v>
      </c>
      <c r="AC238" s="19">
        <v>20.100000000000001</v>
      </c>
      <c r="AD238" s="19">
        <v>245.1</v>
      </c>
      <c r="AE238" s="19">
        <v>300</v>
      </c>
      <c r="AF238" s="19">
        <v>214.1</v>
      </c>
      <c r="AG238" s="8">
        <f>AF238/AD238</f>
        <v>0.87352101183190534</v>
      </c>
      <c r="AH238" s="19">
        <v>200.2</v>
      </c>
      <c r="AI238" s="85">
        <f>(AF238*V238)/1000000</f>
        <v>3.6666765999999996E-2</v>
      </c>
      <c r="AJ238" s="18" t="s">
        <v>78</v>
      </c>
      <c r="AK238" s="18" t="s">
        <v>136</v>
      </c>
      <c r="AL238" s="18" t="s">
        <v>115</v>
      </c>
      <c r="AM238" s="18"/>
      <c r="AN238" s="18" t="s">
        <v>81</v>
      </c>
      <c r="AO238" s="18"/>
      <c r="AP238" s="18" t="s">
        <v>94</v>
      </c>
      <c r="AQ238" s="18"/>
      <c r="AR238" s="19">
        <v>0</v>
      </c>
      <c r="AS238" s="18"/>
      <c r="AT238" s="72">
        <v>60</v>
      </c>
      <c r="AU238" s="19">
        <v>170</v>
      </c>
      <c r="AV238" s="19">
        <v>160</v>
      </c>
      <c r="AW238" s="18" t="s">
        <v>78</v>
      </c>
      <c r="AX238" s="18" t="s">
        <v>109</v>
      </c>
      <c r="AY238" s="18"/>
      <c r="AZ238" s="18"/>
      <c r="BA238" s="19">
        <v>0</v>
      </c>
      <c r="BB238" s="20" t="s">
        <v>81</v>
      </c>
      <c r="BC238" s="18" t="s">
        <v>81</v>
      </c>
      <c r="BD238" s="18"/>
      <c r="BE238" s="18" t="s">
        <v>84</v>
      </c>
      <c r="BF238" s="18"/>
      <c r="BG238" s="19">
        <v>1</v>
      </c>
      <c r="BH238" s="21">
        <v>0</v>
      </c>
      <c r="BI238" s="19">
        <v>0.22</v>
      </c>
      <c r="BJ238" s="18"/>
      <c r="BK238" s="19">
        <v>0.17</v>
      </c>
      <c r="BL238" s="18"/>
      <c r="BM238" s="18"/>
      <c r="BN238" s="19">
        <v>14.3</v>
      </c>
      <c r="BO238" s="21">
        <v>0.55000000000000004</v>
      </c>
      <c r="BP238" s="20"/>
      <c r="BQ238" s="21">
        <v>0.26</v>
      </c>
      <c r="BR238" s="20"/>
      <c r="BS238" s="21">
        <v>0.23</v>
      </c>
      <c r="BT238" s="20"/>
      <c r="BU238" s="20"/>
      <c r="BV238" s="21">
        <v>14.53</v>
      </c>
      <c r="BW238" s="9">
        <f>IF(BA238=1,BN238-(Monitors!$B$17*Data!BZ238),Data!BN238)</f>
        <v>14.3</v>
      </c>
      <c r="BX238" s="32">
        <f>IF($AR238=1,$BW238-(Monitors!$C$17*BZ238),Data!$BW238)</f>
        <v>14.3</v>
      </c>
      <c r="BY238" s="32">
        <f>BX238-(AA238*Monitors!$C$13)</f>
        <v>11.420000000000002</v>
      </c>
      <c r="BZ238" s="86">
        <f>(Monitors!$C$13*Data!AA238)+(Monitors!$C$6*TANH(Monitors!$C$7*(Data!V238+Monitors!$C$8)+Monitors!$C$9)+Monitors!$C$10)</f>
        <v>12.990490888937753</v>
      </c>
      <c r="CA238" s="9">
        <f>BN238-(Signage!$C$13*AI238)</f>
        <v>11.549992550000001</v>
      </c>
      <c r="CB238" s="86">
        <f>(Signage!$C$13*Data!AI238)+(Signage!$C$6*TANH(Signage!$C$7*(Data!V238+Signage!$C$8)+Signage!$C$9)+Signage!$C$10)</f>
        <v>14.583456730038447</v>
      </c>
    </row>
    <row r="239" spans="1:80" s="4" customFormat="1" ht="12" customHeight="1">
      <c r="A239" s="83">
        <v>238</v>
      </c>
      <c r="B239" s="15" t="s">
        <v>2070</v>
      </c>
      <c r="C239" s="83" t="s">
        <v>1169</v>
      </c>
      <c r="D239" s="16">
        <v>40739</v>
      </c>
      <c r="E239" s="18" t="s">
        <v>77</v>
      </c>
      <c r="F239" s="15" t="s">
        <v>100</v>
      </c>
      <c r="G239" s="17">
        <v>6</v>
      </c>
      <c r="H239" s="15" t="s">
        <v>72</v>
      </c>
      <c r="I239" s="15" t="s">
        <v>73</v>
      </c>
      <c r="J239" s="18" t="s">
        <v>73</v>
      </c>
      <c r="K239" s="18" t="s">
        <v>74</v>
      </c>
      <c r="L239" s="18" t="s">
        <v>71</v>
      </c>
      <c r="M239" s="18" t="s">
        <v>78</v>
      </c>
      <c r="N239" s="18" t="s">
        <v>78</v>
      </c>
      <c r="O239" s="18" t="s">
        <v>82</v>
      </c>
      <c r="P239" s="18" t="s">
        <v>81</v>
      </c>
      <c r="Q239" s="18" t="s">
        <v>77</v>
      </c>
      <c r="R239" s="19">
        <v>1.78</v>
      </c>
      <c r="S239" s="19">
        <v>9.8000000000000007</v>
      </c>
      <c r="T239" s="19">
        <v>17.399999999999999</v>
      </c>
      <c r="U239" s="19">
        <v>20</v>
      </c>
      <c r="V239" s="19">
        <v>170.9</v>
      </c>
      <c r="W239" s="19">
        <v>900</v>
      </c>
      <c r="X239" s="19">
        <v>1600</v>
      </c>
      <c r="Y239" s="18" t="s">
        <v>125</v>
      </c>
      <c r="Z239" s="69">
        <v>8445</v>
      </c>
      <c r="AA239" s="19">
        <v>1.44</v>
      </c>
      <c r="AB239" s="21">
        <v>250</v>
      </c>
      <c r="AC239" s="19">
        <v>2.9</v>
      </c>
      <c r="AD239" s="19">
        <v>246.6</v>
      </c>
      <c r="AE239" s="19">
        <v>250</v>
      </c>
      <c r="AF239" s="19">
        <v>214.3</v>
      </c>
      <c r="AG239" s="8">
        <f>AF239/AD239</f>
        <v>0.8690186536901866</v>
      </c>
      <c r="AH239" s="19">
        <v>200</v>
      </c>
      <c r="AI239" s="85">
        <f>(AF239*V239)/1000000</f>
        <v>3.6623870000000003E-2</v>
      </c>
      <c r="AJ239" s="18" t="s">
        <v>78</v>
      </c>
      <c r="AK239" s="18" t="s">
        <v>526</v>
      </c>
      <c r="AL239" s="18" t="s">
        <v>127</v>
      </c>
      <c r="AM239" s="18" t="s">
        <v>81</v>
      </c>
      <c r="AN239" s="18" t="s">
        <v>81</v>
      </c>
      <c r="AO239" s="18" t="s">
        <v>81</v>
      </c>
      <c r="AP239" s="18" t="s">
        <v>94</v>
      </c>
      <c r="AQ239" s="18" t="s">
        <v>81</v>
      </c>
      <c r="AR239" s="19">
        <v>0</v>
      </c>
      <c r="AS239" s="18"/>
      <c r="AT239" s="72">
        <v>60</v>
      </c>
      <c r="AU239" s="19">
        <v>170</v>
      </c>
      <c r="AV239" s="19">
        <v>160</v>
      </c>
      <c r="AW239" s="18" t="s">
        <v>77</v>
      </c>
      <c r="AX239" s="18" t="s">
        <v>101</v>
      </c>
      <c r="AY239" s="18" t="s">
        <v>71</v>
      </c>
      <c r="AZ239" s="18" t="s">
        <v>71</v>
      </c>
      <c r="BA239" s="19">
        <v>0</v>
      </c>
      <c r="BB239" s="20" t="s">
        <v>81</v>
      </c>
      <c r="BC239" s="18" t="s">
        <v>81</v>
      </c>
      <c r="BD239" s="18" t="s">
        <v>81</v>
      </c>
      <c r="BE239" s="18" t="s">
        <v>84</v>
      </c>
      <c r="BF239" s="18" t="s">
        <v>71</v>
      </c>
      <c r="BG239" s="18"/>
      <c r="BH239" s="21">
        <v>0</v>
      </c>
      <c r="BI239" s="19">
        <v>0.36</v>
      </c>
      <c r="BJ239" s="18"/>
      <c r="BK239" s="19">
        <v>0.28999999999999998</v>
      </c>
      <c r="BL239" s="18"/>
      <c r="BM239" s="18"/>
      <c r="BN239" s="19">
        <v>14.76</v>
      </c>
      <c r="BO239" s="21">
        <v>0.5</v>
      </c>
      <c r="BP239" s="20"/>
      <c r="BQ239" s="20"/>
      <c r="BR239" s="20"/>
      <c r="BS239" s="20"/>
      <c r="BT239" s="20"/>
      <c r="BU239" s="20"/>
      <c r="BV239" s="20"/>
      <c r="BW239" s="9">
        <f>IF(BA239=1,BN239-(Monitors!$B$17*Data!BZ239),Data!BN239)</f>
        <v>14.76</v>
      </c>
      <c r="BX239" s="32">
        <f>IF($AR239=1,$BW239-(Monitors!$C$17*BZ239),Data!$BW239)</f>
        <v>14.76</v>
      </c>
      <c r="BY239" s="32">
        <f>BX239-(AA239*Monitors!$C$13)</f>
        <v>11.879999999999999</v>
      </c>
      <c r="BZ239" s="86">
        <f>(Monitors!$C$13*Data!AA239)+(Monitors!$C$6*TANH(Monitors!$C$7*(Data!V239+Monitors!$C$8)+Monitors!$C$9)+Monitors!$C$10)</f>
        <v>12.973958145599209</v>
      </c>
      <c r="CA239" s="9">
        <f>BN239-(Signage!$C$13*AI239)</f>
        <v>12.01320975</v>
      </c>
      <c r="CB239" s="86">
        <f>(Signage!$C$13*Data!AI239)+(Signage!$C$6*TANH(Signage!$C$7*(Data!V239+Signage!$C$8)+Signage!$C$9)+Signage!$C$10)</f>
        <v>14.550868175281806</v>
      </c>
    </row>
    <row r="240" spans="1:80" s="4" customFormat="1" ht="12" customHeight="1">
      <c r="A240" s="82">
        <v>239</v>
      </c>
      <c r="B240" s="15" t="s">
        <v>2058</v>
      </c>
      <c r="C240" s="82" t="s">
        <v>1170</v>
      </c>
      <c r="D240" s="16">
        <v>41285</v>
      </c>
      <c r="E240" s="18" t="s">
        <v>78</v>
      </c>
      <c r="F240" s="15" t="s">
        <v>70</v>
      </c>
      <c r="G240" s="17">
        <v>6</v>
      </c>
      <c r="H240" s="15" t="s">
        <v>72</v>
      </c>
      <c r="I240" s="15" t="s">
        <v>90</v>
      </c>
      <c r="J240" s="18"/>
      <c r="K240" s="18" t="s">
        <v>74</v>
      </c>
      <c r="L240" s="18"/>
      <c r="M240" s="18" t="s">
        <v>78</v>
      </c>
      <c r="N240" s="18" t="s">
        <v>78</v>
      </c>
      <c r="O240" s="18" t="s">
        <v>82</v>
      </c>
      <c r="P240" s="18"/>
      <c r="Q240" s="18" t="s">
        <v>78</v>
      </c>
      <c r="R240" s="19">
        <v>1.78</v>
      </c>
      <c r="S240" s="19">
        <v>96</v>
      </c>
      <c r="T240" s="19">
        <v>170</v>
      </c>
      <c r="U240" s="19">
        <v>20</v>
      </c>
      <c r="V240" s="19">
        <v>163</v>
      </c>
      <c r="W240" s="19">
        <v>900</v>
      </c>
      <c r="X240" s="19">
        <v>1600</v>
      </c>
      <c r="Y240" s="18" t="s">
        <v>125</v>
      </c>
      <c r="Z240" s="69">
        <v>8850</v>
      </c>
      <c r="AA240" s="19">
        <v>1.44</v>
      </c>
      <c r="AB240" s="21">
        <v>200</v>
      </c>
      <c r="AC240" s="19">
        <v>11.6</v>
      </c>
      <c r="AD240" s="19">
        <v>255.2</v>
      </c>
      <c r="AE240" s="19">
        <v>200</v>
      </c>
      <c r="AF240" s="19">
        <v>216.6</v>
      </c>
      <c r="AG240" s="8">
        <f>AF240/AD240</f>
        <v>0.84874608150470221</v>
      </c>
      <c r="AH240" s="19">
        <v>200.6</v>
      </c>
      <c r="AI240" s="85">
        <f>(AF240*V240)/1000000</f>
        <v>3.5305799999999998E-2</v>
      </c>
      <c r="AJ240" s="18" t="s">
        <v>78</v>
      </c>
      <c r="AK240" s="18" t="s">
        <v>277</v>
      </c>
      <c r="AL240" s="18" t="s">
        <v>115</v>
      </c>
      <c r="AM240" s="18"/>
      <c r="AN240" s="18" t="s">
        <v>81</v>
      </c>
      <c r="AO240" s="18"/>
      <c r="AP240" s="18" t="s">
        <v>81</v>
      </c>
      <c r="AQ240" s="18"/>
      <c r="AR240" s="19">
        <v>0</v>
      </c>
      <c r="AS240" s="18"/>
      <c r="AT240" s="72">
        <v>60</v>
      </c>
      <c r="AU240" s="19">
        <v>170</v>
      </c>
      <c r="AV240" s="19">
        <v>160</v>
      </c>
      <c r="AW240" s="18" t="s">
        <v>78</v>
      </c>
      <c r="AX240" s="18" t="s">
        <v>109</v>
      </c>
      <c r="AY240" s="18"/>
      <c r="AZ240" s="18"/>
      <c r="BA240" s="19">
        <v>0</v>
      </c>
      <c r="BB240" s="20" t="s">
        <v>81</v>
      </c>
      <c r="BC240" s="18" t="s">
        <v>81</v>
      </c>
      <c r="BD240" s="18"/>
      <c r="BE240" s="18" t="s">
        <v>84</v>
      </c>
      <c r="BF240" s="18"/>
      <c r="BG240" s="19">
        <v>1</v>
      </c>
      <c r="BH240" s="21">
        <v>0</v>
      </c>
      <c r="BI240" s="19">
        <v>0.26</v>
      </c>
      <c r="BJ240" s="18"/>
      <c r="BK240" s="19">
        <v>0.11</v>
      </c>
      <c r="BL240" s="18"/>
      <c r="BM240" s="18"/>
      <c r="BN240" s="19">
        <v>15.97</v>
      </c>
      <c r="BO240" s="21">
        <v>0.53</v>
      </c>
      <c r="BP240" s="20"/>
      <c r="BQ240" s="21">
        <v>0.3</v>
      </c>
      <c r="BR240" s="20"/>
      <c r="BS240" s="21">
        <v>0.12</v>
      </c>
      <c r="BT240" s="20"/>
      <c r="BU240" s="20"/>
      <c r="BV240" s="21">
        <v>16.18</v>
      </c>
      <c r="BW240" s="9">
        <f>IF(BA240=1,BN240-(Monitors!$B$17*Data!BZ240),Data!BN240)</f>
        <v>15.97</v>
      </c>
      <c r="BX240" s="32">
        <f>IF($AR240=1,$BW240-(Monitors!$C$17*BZ240),Data!$BW240)</f>
        <v>15.97</v>
      </c>
      <c r="BY240" s="32">
        <f>BX240-(AA240*Monitors!$C$13)</f>
        <v>13.09</v>
      </c>
      <c r="BZ240" s="86">
        <f>(Monitors!$C$13*Data!AA240)+(Monitors!$C$6*TANH(Monitors!$C$7*(Data!V240+Monitors!$C$8)+Monitors!$C$9)+Monitors!$C$10)</f>
        <v>12.604289288002317</v>
      </c>
      <c r="CA240" s="9">
        <f>BN240-(Signage!$C$13*AI240)</f>
        <v>13.322065</v>
      </c>
      <c r="CB240" s="86">
        <f>(Signage!$C$13*Data!AI240)+(Signage!$C$6*TANH(Signage!$C$7*(Data!V240+Signage!$C$8)+Signage!$C$9)+Signage!$C$10)</f>
        <v>13.807111215235977</v>
      </c>
    </row>
    <row r="241" spans="1:80" s="4" customFormat="1" ht="12" customHeight="1">
      <c r="A241" s="83">
        <v>240</v>
      </c>
      <c r="B241" s="15" t="s">
        <v>2058</v>
      </c>
      <c r="C241" s="83" t="s">
        <v>1171</v>
      </c>
      <c r="D241" s="16">
        <v>40919</v>
      </c>
      <c r="E241" s="18" t="s">
        <v>78</v>
      </c>
      <c r="F241" s="15" t="s">
        <v>70</v>
      </c>
      <c r="G241" s="17">
        <v>6</v>
      </c>
      <c r="H241" s="15" t="s">
        <v>72</v>
      </c>
      <c r="I241" s="15" t="s">
        <v>90</v>
      </c>
      <c r="J241" s="18"/>
      <c r="K241" s="18" t="s">
        <v>74</v>
      </c>
      <c r="L241" s="18"/>
      <c r="M241" s="18" t="s">
        <v>78</v>
      </c>
      <c r="N241" s="18" t="s">
        <v>78</v>
      </c>
      <c r="O241" s="18" t="s">
        <v>82</v>
      </c>
      <c r="P241" s="18"/>
      <c r="Q241" s="18" t="s">
        <v>78</v>
      </c>
      <c r="R241" s="19">
        <v>1.78</v>
      </c>
      <c r="S241" s="19">
        <v>96</v>
      </c>
      <c r="T241" s="19">
        <v>170</v>
      </c>
      <c r="U241" s="19">
        <v>19.5</v>
      </c>
      <c r="V241" s="19">
        <v>163</v>
      </c>
      <c r="W241" s="19">
        <v>900</v>
      </c>
      <c r="X241" s="19">
        <v>1600</v>
      </c>
      <c r="Y241" s="18" t="s">
        <v>125</v>
      </c>
      <c r="Z241" s="69">
        <v>8850</v>
      </c>
      <c r="AA241" s="19">
        <v>1.44</v>
      </c>
      <c r="AB241" s="21">
        <v>200</v>
      </c>
      <c r="AC241" s="19">
        <v>11.6</v>
      </c>
      <c r="AD241" s="19">
        <v>255.2</v>
      </c>
      <c r="AE241" s="19">
        <v>200</v>
      </c>
      <c r="AF241" s="19">
        <v>216.6</v>
      </c>
      <c r="AG241" s="8">
        <f>AF241/AD241</f>
        <v>0.84874608150470221</v>
      </c>
      <c r="AH241" s="19">
        <v>200.6</v>
      </c>
      <c r="AI241" s="85">
        <f>(AF241*V241)/1000000</f>
        <v>3.5305799999999998E-2</v>
      </c>
      <c r="AJ241" s="18" t="s">
        <v>78</v>
      </c>
      <c r="AK241" s="18" t="s">
        <v>277</v>
      </c>
      <c r="AL241" s="18" t="s">
        <v>88</v>
      </c>
      <c r="AM241" s="18"/>
      <c r="AN241" s="18" t="s">
        <v>81</v>
      </c>
      <c r="AO241" s="18"/>
      <c r="AP241" s="18" t="s">
        <v>81</v>
      </c>
      <c r="AQ241" s="18"/>
      <c r="AR241" s="19">
        <v>0</v>
      </c>
      <c r="AS241" s="18"/>
      <c r="AT241" s="72">
        <v>60</v>
      </c>
      <c r="AU241" s="19">
        <v>170</v>
      </c>
      <c r="AV241" s="19">
        <v>160</v>
      </c>
      <c r="AW241" s="18" t="s">
        <v>78</v>
      </c>
      <c r="AX241" s="18" t="s">
        <v>109</v>
      </c>
      <c r="AY241" s="18"/>
      <c r="AZ241" s="18"/>
      <c r="BA241" s="19">
        <v>0</v>
      </c>
      <c r="BB241" s="20" t="s">
        <v>81</v>
      </c>
      <c r="BC241" s="18" t="s">
        <v>81</v>
      </c>
      <c r="BD241" s="18"/>
      <c r="BE241" s="18" t="s">
        <v>84</v>
      </c>
      <c r="BF241" s="18"/>
      <c r="BG241" s="19">
        <v>1</v>
      </c>
      <c r="BH241" s="21">
        <v>0</v>
      </c>
      <c r="BI241" s="19">
        <v>0.26</v>
      </c>
      <c r="BJ241" s="18"/>
      <c r="BK241" s="19">
        <v>0.11</v>
      </c>
      <c r="BL241" s="18"/>
      <c r="BM241" s="18"/>
      <c r="BN241" s="19">
        <v>15.97</v>
      </c>
      <c r="BO241" s="21">
        <v>0.53</v>
      </c>
      <c r="BP241" s="20"/>
      <c r="BQ241" s="21">
        <v>0.3</v>
      </c>
      <c r="BR241" s="20"/>
      <c r="BS241" s="21">
        <v>0.12</v>
      </c>
      <c r="BT241" s="20"/>
      <c r="BU241" s="20"/>
      <c r="BV241" s="21">
        <v>16.18</v>
      </c>
      <c r="BW241" s="9">
        <f>IF(BA241=1,BN241-(Monitors!$B$17*Data!BZ241),Data!BN241)</f>
        <v>15.97</v>
      </c>
      <c r="BX241" s="32">
        <f>IF($AR241=1,$BW241-(Monitors!$C$17*BZ241),Data!$BW241)</f>
        <v>15.97</v>
      </c>
      <c r="BY241" s="32">
        <f>BX241-(AA241*Monitors!$C$13)</f>
        <v>13.09</v>
      </c>
      <c r="BZ241" s="86">
        <f>(Monitors!$C$13*Data!AA241)+(Monitors!$C$6*TANH(Monitors!$C$7*(Data!V241+Monitors!$C$8)+Monitors!$C$9)+Monitors!$C$10)</f>
        <v>12.604289288002317</v>
      </c>
      <c r="CA241" s="9">
        <f>BN241-(Signage!$C$13*AI241)</f>
        <v>13.322065</v>
      </c>
      <c r="CB241" s="86">
        <f>(Signage!$C$13*Data!AI241)+(Signage!$C$6*TANH(Signage!$C$7*(Data!V241+Signage!$C$8)+Signage!$C$9)+Signage!$C$10)</f>
        <v>13.807111215235977</v>
      </c>
    </row>
    <row r="242" spans="1:80" s="4" customFormat="1" ht="12" customHeight="1">
      <c r="A242" s="82">
        <v>241</v>
      </c>
      <c r="B242" s="15" t="s">
        <v>2096</v>
      </c>
      <c r="C242" s="82" t="s">
        <v>1172</v>
      </c>
      <c r="D242" s="16">
        <v>41516</v>
      </c>
      <c r="E242" s="18" t="s">
        <v>77</v>
      </c>
      <c r="F242" s="15" t="s">
        <v>70</v>
      </c>
      <c r="G242" s="17">
        <v>6</v>
      </c>
      <c r="H242" s="15" t="s">
        <v>72</v>
      </c>
      <c r="I242" s="15" t="s">
        <v>73</v>
      </c>
      <c r="J242" s="18" t="s">
        <v>73</v>
      </c>
      <c r="K242" s="18" t="s">
        <v>74</v>
      </c>
      <c r="L242" s="18" t="s">
        <v>71</v>
      </c>
      <c r="M242" s="18" t="s">
        <v>78</v>
      </c>
      <c r="N242" s="18" t="s">
        <v>78</v>
      </c>
      <c r="O242" s="18" t="s">
        <v>82</v>
      </c>
      <c r="P242" s="18" t="s">
        <v>81</v>
      </c>
      <c r="Q242" s="18" t="s">
        <v>78</v>
      </c>
      <c r="R242" s="19">
        <v>1.78</v>
      </c>
      <c r="S242" s="19">
        <v>9.4</v>
      </c>
      <c r="T242" s="19">
        <v>17</v>
      </c>
      <c r="U242" s="19">
        <v>19.5</v>
      </c>
      <c r="V242" s="19">
        <v>160.54</v>
      </c>
      <c r="W242" s="19">
        <v>900</v>
      </c>
      <c r="X242" s="19">
        <v>1600</v>
      </c>
      <c r="Y242" s="18" t="s">
        <v>125</v>
      </c>
      <c r="Z242" s="69">
        <v>8970</v>
      </c>
      <c r="AA242" s="19">
        <v>1.44</v>
      </c>
      <c r="AB242" s="21">
        <v>250</v>
      </c>
      <c r="AC242" s="19">
        <v>24.3</v>
      </c>
      <c r="AD242" s="19">
        <v>253</v>
      </c>
      <c r="AE242" s="19">
        <v>250</v>
      </c>
      <c r="AF242" s="19">
        <v>217</v>
      </c>
      <c r="AG242" s="8">
        <f>AF242/AD242</f>
        <v>0.85770750988142297</v>
      </c>
      <c r="AH242" s="19">
        <v>200</v>
      </c>
      <c r="AI242" s="85">
        <f>(AF242*V242)/1000000</f>
        <v>3.4837180000000002E-2</v>
      </c>
      <c r="AJ242" s="18" t="s">
        <v>78</v>
      </c>
      <c r="AK242" s="18" t="s">
        <v>344</v>
      </c>
      <c r="AL242" s="18" t="s">
        <v>127</v>
      </c>
      <c r="AM242" s="18"/>
      <c r="AN242" s="18" t="s">
        <v>81</v>
      </c>
      <c r="AO242" s="18" t="s">
        <v>81</v>
      </c>
      <c r="AP242" s="18" t="s">
        <v>81</v>
      </c>
      <c r="AQ242" s="18" t="s">
        <v>81</v>
      </c>
      <c r="AR242" s="19">
        <v>0</v>
      </c>
      <c r="AS242" s="18"/>
      <c r="AT242" s="72">
        <v>60</v>
      </c>
      <c r="AU242" s="19">
        <v>170</v>
      </c>
      <c r="AV242" s="19">
        <v>160</v>
      </c>
      <c r="AW242" s="18" t="s">
        <v>77</v>
      </c>
      <c r="AX242" s="18" t="s">
        <v>126</v>
      </c>
      <c r="AY242" s="18"/>
      <c r="AZ242" s="18"/>
      <c r="BA242" s="19">
        <v>0</v>
      </c>
      <c r="BB242" s="20" t="s">
        <v>81</v>
      </c>
      <c r="BC242" s="18" t="s">
        <v>81</v>
      </c>
      <c r="BD242" s="18" t="s">
        <v>81</v>
      </c>
      <c r="BE242" s="18" t="s">
        <v>84</v>
      </c>
      <c r="BF242" s="18" t="s">
        <v>81</v>
      </c>
      <c r="BG242" s="18"/>
      <c r="BH242" s="21">
        <v>0</v>
      </c>
      <c r="BI242" s="19">
        <v>0.4</v>
      </c>
      <c r="BJ242" s="18"/>
      <c r="BK242" s="19">
        <v>0.28999999999999998</v>
      </c>
      <c r="BL242" s="18"/>
      <c r="BM242" s="18"/>
      <c r="BN242" s="19">
        <v>12.51</v>
      </c>
      <c r="BO242" s="21">
        <v>0.6</v>
      </c>
      <c r="BP242" s="20"/>
      <c r="BQ242" s="21">
        <v>0.44</v>
      </c>
      <c r="BR242" s="20"/>
      <c r="BS242" s="21">
        <v>0.34</v>
      </c>
      <c r="BT242" s="20"/>
      <c r="BU242" s="20"/>
      <c r="BV242" s="21">
        <v>12.87</v>
      </c>
      <c r="BW242" s="9">
        <f>IF(BA242=1,BN242-(Monitors!$B$17*Data!BZ242),Data!BN242)</f>
        <v>12.51</v>
      </c>
      <c r="BX242" s="32">
        <f>IF($AR242=1,$BW242-(Monitors!$C$17*BZ242),Data!$BW242)</f>
        <v>12.51</v>
      </c>
      <c r="BY242" s="32">
        <f>BX242-(AA242*Monitors!$C$13)</f>
        <v>9.629999999999999</v>
      </c>
      <c r="BZ242" s="86">
        <f>(Monitors!$C$13*Data!AA242)+(Monitors!$C$6*TANH(Monitors!$C$7*(Data!V242+Monitors!$C$8)+Monitors!$C$9)+Monitors!$C$10)</f>
        <v>12.486499163437127</v>
      </c>
      <c r="CA242" s="9">
        <f>BN242-(Signage!$C$13*AI242)</f>
        <v>9.8972114999999992</v>
      </c>
      <c r="CB242" s="86">
        <f>(Signage!$C$13*Data!AI242)+(Signage!$C$6*TANH(Signage!$C$7*(Data!V242+Signage!$C$8)+Signage!$C$9)+Signage!$C$10)</f>
        <v>13.571012531141296</v>
      </c>
    </row>
    <row r="243" spans="1:80" s="4" customFormat="1" ht="12" customHeight="1">
      <c r="A243" s="83">
        <v>242</v>
      </c>
      <c r="B243" s="15" t="s">
        <v>2077</v>
      </c>
      <c r="C243" s="83" t="s">
        <v>1173</v>
      </c>
      <c r="D243" s="16">
        <v>41153</v>
      </c>
      <c r="E243" s="18" t="s">
        <v>77</v>
      </c>
      <c r="F243" s="15" t="s">
        <v>187</v>
      </c>
      <c r="G243" s="17">
        <v>6</v>
      </c>
      <c r="H243" s="15" t="s">
        <v>72</v>
      </c>
      <c r="I243" s="15" t="s">
        <v>73</v>
      </c>
      <c r="J243" s="18" t="s">
        <v>73</v>
      </c>
      <c r="K243" s="18" t="s">
        <v>74</v>
      </c>
      <c r="L243" s="18" t="s">
        <v>71</v>
      </c>
      <c r="M243" s="18" t="s">
        <v>78</v>
      </c>
      <c r="N243" s="18" t="s">
        <v>78</v>
      </c>
      <c r="O243" s="18" t="s">
        <v>82</v>
      </c>
      <c r="P243" s="18" t="s">
        <v>81</v>
      </c>
      <c r="Q243" s="18" t="s">
        <v>77</v>
      </c>
      <c r="R243" s="19">
        <v>1.78</v>
      </c>
      <c r="S243" s="19">
        <v>9.8000000000000007</v>
      </c>
      <c r="T243" s="19">
        <v>16.7</v>
      </c>
      <c r="U243" s="19">
        <v>20</v>
      </c>
      <c r="V243" s="19">
        <v>163.66</v>
      </c>
      <c r="W243" s="19">
        <v>900</v>
      </c>
      <c r="X243" s="19">
        <v>1600</v>
      </c>
      <c r="Y243" s="18" t="s">
        <v>125</v>
      </c>
      <c r="Z243" s="69">
        <v>8445</v>
      </c>
      <c r="AA243" s="19">
        <v>1.44</v>
      </c>
      <c r="AB243" s="21">
        <v>250</v>
      </c>
      <c r="AC243" s="19">
        <v>4.9000000000000004</v>
      </c>
      <c r="AD243" s="19">
        <v>245.4</v>
      </c>
      <c r="AE243" s="19">
        <v>250</v>
      </c>
      <c r="AF243" s="19">
        <v>220.8</v>
      </c>
      <c r="AG243" s="8">
        <f>AF243/AD243</f>
        <v>0.89975550122249393</v>
      </c>
      <c r="AH243" s="19">
        <v>200</v>
      </c>
      <c r="AI243" s="85">
        <f>(AF243*V243)/1000000</f>
        <v>3.6136128000000003E-2</v>
      </c>
      <c r="AJ243" s="18" t="s">
        <v>78</v>
      </c>
      <c r="AK243" s="18" t="s">
        <v>533</v>
      </c>
      <c r="AL243" s="18" t="s">
        <v>127</v>
      </c>
      <c r="AM243" s="18" t="s">
        <v>81</v>
      </c>
      <c r="AN243" s="18" t="s">
        <v>81</v>
      </c>
      <c r="AO243" s="18" t="s">
        <v>81</v>
      </c>
      <c r="AP243" s="18" t="s">
        <v>94</v>
      </c>
      <c r="AQ243" s="18" t="s">
        <v>81</v>
      </c>
      <c r="AR243" s="19">
        <v>0</v>
      </c>
      <c r="AS243" s="18"/>
      <c r="AT243" s="72">
        <v>60</v>
      </c>
      <c r="AU243" s="19">
        <v>170</v>
      </c>
      <c r="AV243" s="19">
        <v>160</v>
      </c>
      <c r="AW243" s="18" t="s">
        <v>77</v>
      </c>
      <c r="AX243" s="18" t="s">
        <v>101</v>
      </c>
      <c r="AY243" s="18" t="s">
        <v>71</v>
      </c>
      <c r="AZ243" s="18" t="s">
        <v>71</v>
      </c>
      <c r="BA243" s="19">
        <v>0</v>
      </c>
      <c r="BB243" s="20" t="s">
        <v>81</v>
      </c>
      <c r="BC243" s="18" t="s">
        <v>81</v>
      </c>
      <c r="BD243" s="18" t="s">
        <v>81</v>
      </c>
      <c r="BE243" s="18" t="s">
        <v>84</v>
      </c>
      <c r="BF243" s="18" t="s">
        <v>71</v>
      </c>
      <c r="BG243" s="18"/>
      <c r="BH243" s="21">
        <v>0</v>
      </c>
      <c r="BI243" s="19">
        <v>0.37</v>
      </c>
      <c r="BJ243" s="18"/>
      <c r="BK243" s="19">
        <v>0.31</v>
      </c>
      <c r="BL243" s="18"/>
      <c r="BM243" s="18"/>
      <c r="BN243" s="19">
        <v>14.89</v>
      </c>
      <c r="BO243" s="21">
        <v>0.5</v>
      </c>
      <c r="BP243" s="20"/>
      <c r="BQ243" s="21">
        <v>0.39</v>
      </c>
      <c r="BR243" s="20"/>
      <c r="BS243" s="21">
        <v>0.31</v>
      </c>
      <c r="BT243" s="20"/>
      <c r="BU243" s="20"/>
      <c r="BV243" s="21">
        <v>14.95</v>
      </c>
      <c r="BW243" s="9">
        <f>IF(BA243=1,BN243-(Monitors!$B$17*Data!BZ243),Data!BN243)</f>
        <v>14.89</v>
      </c>
      <c r="BX243" s="32">
        <f>IF($AR243=1,$BW243-(Monitors!$C$17*BZ243),Data!$BW243)</f>
        <v>14.89</v>
      </c>
      <c r="BY243" s="32">
        <f>BX243-(AA243*Monitors!$C$13)</f>
        <v>12.010000000000002</v>
      </c>
      <c r="BZ243" s="86">
        <f>(Monitors!$C$13*Data!AA243)+(Monitors!$C$6*TANH(Monitors!$C$7*(Data!V243+Monitors!$C$8)+Monitors!$C$9)+Monitors!$C$10)</f>
        <v>12.635675415425567</v>
      </c>
      <c r="CA243" s="9">
        <f>BN243-(Signage!$C$13*AI243)</f>
        <v>12.1797904</v>
      </c>
      <c r="CB243" s="86">
        <f>(Signage!$C$13*Data!AI243)+(Signage!$C$6*TANH(Signage!$C$7*(Data!V243+Signage!$C$8)+Signage!$C$9)+Signage!$C$10)</f>
        <v>13.923289333872587</v>
      </c>
    </row>
    <row r="244" spans="1:80" s="4" customFormat="1" ht="12" customHeight="1">
      <c r="A244" s="82">
        <v>243</v>
      </c>
      <c r="B244" s="15" t="s">
        <v>2071</v>
      </c>
      <c r="C244" s="82" t="s">
        <v>1174</v>
      </c>
      <c r="D244" s="16">
        <v>41271</v>
      </c>
      <c r="E244" s="18" t="s">
        <v>77</v>
      </c>
      <c r="F244" s="15"/>
      <c r="G244" s="17">
        <v>6</v>
      </c>
      <c r="H244" s="15" t="s">
        <v>72</v>
      </c>
      <c r="I244" s="15" t="s">
        <v>90</v>
      </c>
      <c r="J244" s="18"/>
      <c r="K244" s="18" t="s">
        <v>74</v>
      </c>
      <c r="L244" s="18"/>
      <c r="M244" s="18" t="s">
        <v>78</v>
      </c>
      <c r="N244" s="18" t="s">
        <v>77</v>
      </c>
      <c r="O244" s="18" t="s">
        <v>82</v>
      </c>
      <c r="P244" s="18"/>
      <c r="Q244" s="18" t="s">
        <v>78</v>
      </c>
      <c r="R244" s="19">
        <v>1.78</v>
      </c>
      <c r="S244" s="19">
        <v>98</v>
      </c>
      <c r="T244" s="19">
        <v>174</v>
      </c>
      <c r="U244" s="19">
        <v>20</v>
      </c>
      <c r="V244" s="19">
        <v>171</v>
      </c>
      <c r="W244" s="19">
        <v>900</v>
      </c>
      <c r="X244" s="19">
        <v>1600</v>
      </c>
      <c r="Y244" s="18" t="s">
        <v>125</v>
      </c>
      <c r="Z244" s="69">
        <v>8424</v>
      </c>
      <c r="AA244" s="19">
        <v>1.44</v>
      </c>
      <c r="AB244" s="21">
        <v>250</v>
      </c>
      <c r="AC244" s="19">
        <v>9.6999999999999993</v>
      </c>
      <c r="AD244" s="19">
        <v>239.4</v>
      </c>
      <c r="AE244" s="19">
        <v>250</v>
      </c>
      <c r="AF244" s="19">
        <v>224.9</v>
      </c>
      <c r="AG244" s="8">
        <f>AF244/AD244</f>
        <v>0.93943191311612362</v>
      </c>
      <c r="AH244" s="19">
        <v>202.7</v>
      </c>
      <c r="AI244" s="85">
        <f>(AF244*V244)/1000000</f>
        <v>3.8457900000000003E-2</v>
      </c>
      <c r="AJ244" s="18" t="s">
        <v>78</v>
      </c>
      <c r="AK244" s="18" t="s">
        <v>132</v>
      </c>
      <c r="AL244" s="18" t="s">
        <v>115</v>
      </c>
      <c r="AM244" s="18"/>
      <c r="AN244" s="18" t="s">
        <v>81</v>
      </c>
      <c r="AO244" s="18"/>
      <c r="AP244" s="18" t="s">
        <v>81</v>
      </c>
      <c r="AQ244" s="18"/>
      <c r="AR244" s="19">
        <v>0</v>
      </c>
      <c r="AS244" s="18"/>
      <c r="AT244" s="72">
        <v>60</v>
      </c>
      <c r="AU244" s="19">
        <v>170</v>
      </c>
      <c r="AV244" s="19">
        <v>160</v>
      </c>
      <c r="AW244" s="18" t="s">
        <v>78</v>
      </c>
      <c r="AX244" s="18" t="s">
        <v>109</v>
      </c>
      <c r="AY244" s="18"/>
      <c r="AZ244" s="18"/>
      <c r="BA244" s="19">
        <v>0</v>
      </c>
      <c r="BB244" s="20" t="s">
        <v>81</v>
      </c>
      <c r="BC244" s="18" t="s">
        <v>81</v>
      </c>
      <c r="BD244" s="18"/>
      <c r="BE244" s="18" t="s">
        <v>84</v>
      </c>
      <c r="BF244" s="18"/>
      <c r="BG244" s="19">
        <v>1</v>
      </c>
      <c r="BH244" s="21">
        <v>0</v>
      </c>
      <c r="BI244" s="19">
        <v>0.17</v>
      </c>
      <c r="BJ244" s="18"/>
      <c r="BK244" s="19">
        <v>0.12</v>
      </c>
      <c r="BL244" s="18"/>
      <c r="BM244" s="18"/>
      <c r="BN244" s="19">
        <v>15.87</v>
      </c>
      <c r="BO244" s="21">
        <v>0.53</v>
      </c>
      <c r="BP244" s="20"/>
      <c r="BQ244" s="21">
        <v>0.23</v>
      </c>
      <c r="BR244" s="20"/>
      <c r="BS244" s="21">
        <v>0.17</v>
      </c>
      <c r="BT244" s="20"/>
      <c r="BU244" s="20"/>
      <c r="BV244" s="21">
        <v>15.68</v>
      </c>
      <c r="BW244" s="9">
        <f>IF(BA244=1,BN244-(Monitors!$B$17*Data!BZ244),Data!BN244)</f>
        <v>15.87</v>
      </c>
      <c r="BX244" s="32">
        <f>IF($AR244=1,$BW244-(Monitors!$C$17*BZ244),Data!$BW244)</f>
        <v>15.87</v>
      </c>
      <c r="BY244" s="32">
        <f>BX244-(AA244*Monitors!$C$13)</f>
        <v>12.989999999999998</v>
      </c>
      <c r="BZ244" s="86">
        <f>(Monitors!$C$13*Data!AA244)+(Monitors!$C$6*TANH(Monitors!$C$7*(Data!V244+Monitors!$C$8)+Monitors!$C$9)+Monitors!$C$10)</f>
        <v>12.97855331211375</v>
      </c>
      <c r="CA244" s="9">
        <f>BN244-(Signage!$C$13*AI244)</f>
        <v>12.985657499999999</v>
      </c>
      <c r="CB244" s="86">
        <f>(Signage!$C$13*Data!AI244)+(Signage!$C$6*TANH(Signage!$C$7*(Data!V244+Signage!$C$8)+Signage!$C$9)+Signage!$C$10)</f>
        <v>14.696579285406775</v>
      </c>
    </row>
    <row r="245" spans="1:80" s="4" customFormat="1" ht="12" customHeight="1">
      <c r="A245" s="83">
        <v>244</v>
      </c>
      <c r="B245" s="15" t="s">
        <v>2075</v>
      </c>
      <c r="C245" s="83" t="s">
        <v>1175</v>
      </c>
      <c r="D245" s="16">
        <v>41791</v>
      </c>
      <c r="E245" s="18" t="s">
        <v>78</v>
      </c>
      <c r="F245" s="15" t="s">
        <v>70</v>
      </c>
      <c r="G245" s="17">
        <v>6</v>
      </c>
      <c r="H245" s="15" t="s">
        <v>72</v>
      </c>
      <c r="I245" s="15" t="s">
        <v>90</v>
      </c>
      <c r="J245" s="18"/>
      <c r="K245" s="18" t="s">
        <v>74</v>
      </c>
      <c r="L245" s="18"/>
      <c r="M245" s="18" t="s">
        <v>78</v>
      </c>
      <c r="N245" s="18" t="s">
        <v>78</v>
      </c>
      <c r="O245" s="18" t="s">
        <v>96</v>
      </c>
      <c r="P245" s="18" t="s">
        <v>782</v>
      </c>
      <c r="Q245" s="18" t="s">
        <v>78</v>
      </c>
      <c r="R245" s="19">
        <v>1.78</v>
      </c>
      <c r="S245" s="19">
        <v>10</v>
      </c>
      <c r="T245" s="19">
        <v>17</v>
      </c>
      <c r="U245" s="19">
        <v>19.5</v>
      </c>
      <c r="V245" s="19">
        <v>188</v>
      </c>
      <c r="W245" s="19">
        <v>0</v>
      </c>
      <c r="X245" s="19">
        <v>900</v>
      </c>
      <c r="Y245" s="18" t="s">
        <v>803</v>
      </c>
      <c r="Z245" s="69">
        <v>0</v>
      </c>
      <c r="AA245" s="19">
        <v>1.44</v>
      </c>
      <c r="AB245" s="21">
        <v>250</v>
      </c>
      <c r="AC245" s="19">
        <v>1.8</v>
      </c>
      <c r="AD245" s="19">
        <v>275</v>
      </c>
      <c r="AE245" s="19">
        <v>250</v>
      </c>
      <c r="AF245" s="19">
        <v>225</v>
      </c>
      <c r="AG245" s="8">
        <f>AF245/AD245</f>
        <v>0.81818181818181823</v>
      </c>
      <c r="AH245" s="19">
        <v>200</v>
      </c>
      <c r="AI245" s="85">
        <f>(AF245*V245)/1000000</f>
        <v>4.2299999999999997E-2</v>
      </c>
      <c r="AJ245" s="18" t="s">
        <v>78</v>
      </c>
      <c r="AK245" s="18" t="s">
        <v>277</v>
      </c>
      <c r="AL245" s="18" t="s">
        <v>79</v>
      </c>
      <c r="AM245" s="18"/>
      <c r="AN245" s="18" t="s">
        <v>81</v>
      </c>
      <c r="AO245" s="18"/>
      <c r="AP245" s="18" t="s">
        <v>81</v>
      </c>
      <c r="AQ245" s="18"/>
      <c r="AR245" s="19">
        <v>0</v>
      </c>
      <c r="AS245" s="18"/>
      <c r="AT245" s="72">
        <v>60</v>
      </c>
      <c r="AU245" s="19">
        <v>170</v>
      </c>
      <c r="AV245" s="19">
        <v>160</v>
      </c>
      <c r="AW245" s="18" t="s">
        <v>78</v>
      </c>
      <c r="AX245" s="18" t="s">
        <v>109</v>
      </c>
      <c r="AY245" s="18"/>
      <c r="AZ245" s="18"/>
      <c r="BA245" s="19">
        <v>0</v>
      </c>
      <c r="BB245" s="20" t="s">
        <v>81</v>
      </c>
      <c r="BC245" s="18" t="s">
        <v>81</v>
      </c>
      <c r="BD245" s="18"/>
      <c r="BE245" s="18" t="s">
        <v>84</v>
      </c>
      <c r="BF245" s="18"/>
      <c r="BG245" s="19">
        <v>15</v>
      </c>
      <c r="BH245" s="21">
        <v>0</v>
      </c>
      <c r="BI245" s="19">
        <v>0.21</v>
      </c>
      <c r="BJ245" s="19">
        <v>0.21</v>
      </c>
      <c r="BK245" s="19">
        <v>0.12</v>
      </c>
      <c r="BL245" s="18"/>
      <c r="BM245" s="19">
        <v>0</v>
      </c>
      <c r="BN245" s="19">
        <v>11.5</v>
      </c>
      <c r="BO245" s="21">
        <v>0.49</v>
      </c>
      <c r="BP245" s="20"/>
      <c r="BQ245" s="21">
        <v>0.2</v>
      </c>
      <c r="BR245" s="21">
        <v>0.2</v>
      </c>
      <c r="BS245" s="21">
        <v>0.13</v>
      </c>
      <c r="BT245" s="20"/>
      <c r="BU245" s="21">
        <v>0</v>
      </c>
      <c r="BV245" s="21">
        <v>11.9</v>
      </c>
      <c r="BW245" s="9">
        <f>IF(BA245=1,BN245-(Monitors!$B$17*Data!BZ245),Data!BN245)</f>
        <v>11.5</v>
      </c>
      <c r="BX245" s="32">
        <f>IF($AR245=1,$BW245-(Monitors!$C$17*BZ245),Data!$BW245)</f>
        <v>11.5</v>
      </c>
      <c r="BY245" s="32">
        <f>BX245-(AA245*Monitors!$C$13)</f>
        <v>8.620000000000001</v>
      </c>
      <c r="BZ245" s="86">
        <f>(Monitors!$C$13*Data!AA245)+(Monitors!$C$6*TANH(Monitors!$C$7*(Data!V245+Monitors!$C$8)+Monitors!$C$9)+Monitors!$C$10)</f>
        <v>13.729149079197814</v>
      </c>
      <c r="CA245" s="9">
        <f>BN245-(Signage!$C$13*AI245)</f>
        <v>8.3275000000000006</v>
      </c>
      <c r="CB245" s="86">
        <f>(Signage!$C$13*Data!AI245)+(Signage!$C$6*TANH(Signage!$C$7*(Data!V245+Signage!$C$8)+Signage!$C$9)+Signage!$C$10)</f>
        <v>16.369930617066835</v>
      </c>
    </row>
    <row r="246" spans="1:80" s="4" customFormat="1" ht="12" customHeight="1">
      <c r="A246" s="82">
        <v>245</v>
      </c>
      <c r="B246" s="15" t="s">
        <v>2071</v>
      </c>
      <c r="C246" s="82" t="s">
        <v>1176</v>
      </c>
      <c r="D246" s="16">
        <v>41243</v>
      </c>
      <c r="E246" s="18" t="s">
        <v>77</v>
      </c>
      <c r="F246" s="15" t="s">
        <v>70</v>
      </c>
      <c r="G246" s="17">
        <v>6</v>
      </c>
      <c r="H246" s="15" t="s">
        <v>72</v>
      </c>
      <c r="I246" s="15" t="s">
        <v>73</v>
      </c>
      <c r="J246" s="18" t="s">
        <v>73</v>
      </c>
      <c r="K246" s="18" t="s">
        <v>74</v>
      </c>
      <c r="L246" s="18" t="s">
        <v>71</v>
      </c>
      <c r="M246" s="18" t="s">
        <v>78</v>
      </c>
      <c r="N246" s="18" t="s">
        <v>78</v>
      </c>
      <c r="O246" s="18" t="s">
        <v>82</v>
      </c>
      <c r="P246" s="18" t="s">
        <v>71</v>
      </c>
      <c r="Q246" s="18" t="s">
        <v>78</v>
      </c>
      <c r="R246" s="19">
        <v>1.78</v>
      </c>
      <c r="S246" s="19">
        <v>9.8000000000000007</v>
      </c>
      <c r="T246" s="19">
        <v>17.399999999999999</v>
      </c>
      <c r="U246" s="19">
        <v>20</v>
      </c>
      <c r="V246" s="19">
        <v>170.52</v>
      </c>
      <c r="W246" s="19">
        <v>900</v>
      </c>
      <c r="X246" s="19">
        <v>1600</v>
      </c>
      <c r="Y246" s="18" t="s">
        <v>125</v>
      </c>
      <c r="Z246" s="69">
        <v>8445</v>
      </c>
      <c r="AA246" s="19">
        <v>1.44</v>
      </c>
      <c r="AB246" s="21">
        <v>262</v>
      </c>
      <c r="AC246" s="19">
        <v>8.6999999999999993</v>
      </c>
      <c r="AD246" s="19">
        <v>262</v>
      </c>
      <c r="AE246" s="19">
        <v>262</v>
      </c>
      <c r="AF246" s="19">
        <v>225</v>
      </c>
      <c r="AG246" s="8">
        <f>AF246/AD246</f>
        <v>0.85877862595419852</v>
      </c>
      <c r="AH246" s="19">
        <v>200</v>
      </c>
      <c r="AI246" s="85">
        <f>(AF246*V246)/1000000</f>
        <v>3.8366999999999998E-2</v>
      </c>
      <c r="AJ246" s="18" t="s">
        <v>78</v>
      </c>
      <c r="AK246" s="18" t="s">
        <v>409</v>
      </c>
      <c r="AL246" s="18" t="s">
        <v>134</v>
      </c>
      <c r="AM246" s="18" t="s">
        <v>71</v>
      </c>
      <c r="AN246" s="18" t="s">
        <v>121</v>
      </c>
      <c r="AO246" s="18" t="s">
        <v>81</v>
      </c>
      <c r="AP246" s="18" t="s">
        <v>94</v>
      </c>
      <c r="AQ246" s="18" t="s">
        <v>81</v>
      </c>
      <c r="AR246" s="19">
        <v>0</v>
      </c>
      <c r="AS246" s="18"/>
      <c r="AT246" s="72">
        <v>60</v>
      </c>
      <c r="AU246" s="19">
        <v>170</v>
      </c>
      <c r="AV246" s="19">
        <v>160</v>
      </c>
      <c r="AW246" s="18" t="s">
        <v>77</v>
      </c>
      <c r="AX246" s="18" t="s">
        <v>93</v>
      </c>
      <c r="AY246" s="18" t="s">
        <v>71</v>
      </c>
      <c r="AZ246" s="18" t="s">
        <v>71</v>
      </c>
      <c r="BA246" s="19">
        <v>0</v>
      </c>
      <c r="BB246" s="20" t="s">
        <v>121</v>
      </c>
      <c r="BC246" s="18" t="s">
        <v>144</v>
      </c>
      <c r="BD246" s="18" t="s">
        <v>81</v>
      </c>
      <c r="BE246" s="18" t="s">
        <v>84</v>
      </c>
      <c r="BF246" s="18" t="s">
        <v>81</v>
      </c>
      <c r="BG246" s="18"/>
      <c r="BH246" s="21">
        <v>1</v>
      </c>
      <c r="BI246" s="19">
        <v>0.25</v>
      </c>
      <c r="BJ246" s="18"/>
      <c r="BK246" s="19">
        <v>0.17</v>
      </c>
      <c r="BL246" s="18"/>
      <c r="BM246" s="18"/>
      <c r="BN246" s="19">
        <v>15.35</v>
      </c>
      <c r="BO246" s="21">
        <v>0.5</v>
      </c>
      <c r="BP246" s="20"/>
      <c r="BQ246" s="21">
        <v>0.28000000000000003</v>
      </c>
      <c r="BR246" s="20"/>
      <c r="BS246" s="21">
        <v>0.22</v>
      </c>
      <c r="BT246" s="20"/>
      <c r="BU246" s="20"/>
      <c r="BV246" s="21">
        <v>15.29</v>
      </c>
      <c r="BW246" s="9">
        <f>IF(BA246=1,BN246-(Monitors!$B$17*Data!BZ246),Data!BN246)</f>
        <v>15.35</v>
      </c>
      <c r="BX246" s="32">
        <f>IF($AR246=1,$BW246-(Monitors!$C$17*BZ246),Data!$BW246)</f>
        <v>15.35</v>
      </c>
      <c r="BY246" s="32">
        <f>BX246-(AA246*Monitors!$C$13)</f>
        <v>12.469999999999999</v>
      </c>
      <c r="BZ246" s="86">
        <f>(Monitors!$C$13*Data!AA246)+(Monitors!$C$6*TANH(Monitors!$C$7*(Data!V246+Monitors!$C$8)+Monitors!$C$9)+Monitors!$C$10)</f>
        <v>12.956477306577522</v>
      </c>
      <c r="CA246" s="9">
        <f>BN246-(Signage!$C$13*AI246)</f>
        <v>12.472474999999999</v>
      </c>
      <c r="CB246" s="86">
        <f>(Signage!$C$13*Data!AI246)+(Signage!$C$6*TANH(Signage!$C$7*(Data!V246+Signage!$C$8)+Signage!$C$9)+Signage!$C$10)</f>
        <v>14.650598204815198</v>
      </c>
    </row>
    <row r="247" spans="1:80" s="4" customFormat="1" ht="12" customHeight="1">
      <c r="A247" s="83">
        <v>246</v>
      </c>
      <c r="B247" s="15" t="s">
        <v>2071</v>
      </c>
      <c r="C247" s="83" t="s">
        <v>1177</v>
      </c>
      <c r="D247" s="16">
        <v>41243</v>
      </c>
      <c r="E247" s="18" t="s">
        <v>77</v>
      </c>
      <c r="F247" s="15" t="s">
        <v>70</v>
      </c>
      <c r="G247" s="17">
        <v>6</v>
      </c>
      <c r="H247" s="15" t="s">
        <v>72</v>
      </c>
      <c r="I247" s="15" t="s">
        <v>73</v>
      </c>
      <c r="J247" s="18" t="s">
        <v>73</v>
      </c>
      <c r="K247" s="18" t="s">
        <v>74</v>
      </c>
      <c r="L247" s="18" t="s">
        <v>71</v>
      </c>
      <c r="M247" s="18" t="s">
        <v>78</v>
      </c>
      <c r="N247" s="18" t="s">
        <v>78</v>
      </c>
      <c r="O247" s="18" t="s">
        <v>82</v>
      </c>
      <c r="P247" s="18" t="s">
        <v>71</v>
      </c>
      <c r="Q247" s="18" t="s">
        <v>78</v>
      </c>
      <c r="R247" s="19">
        <v>1.78</v>
      </c>
      <c r="S247" s="19">
        <v>9.8000000000000007</v>
      </c>
      <c r="T247" s="19">
        <v>17.399999999999999</v>
      </c>
      <c r="U247" s="19">
        <v>20</v>
      </c>
      <c r="V247" s="19">
        <v>170.52</v>
      </c>
      <c r="W247" s="19">
        <v>900</v>
      </c>
      <c r="X247" s="19">
        <v>1600</v>
      </c>
      <c r="Y247" s="18" t="s">
        <v>125</v>
      </c>
      <c r="Z247" s="69">
        <v>8445</v>
      </c>
      <c r="AA247" s="19">
        <v>1.44</v>
      </c>
      <c r="AB247" s="21">
        <v>262</v>
      </c>
      <c r="AC247" s="19">
        <v>8.6999999999999993</v>
      </c>
      <c r="AD247" s="19">
        <v>262</v>
      </c>
      <c r="AE247" s="19">
        <v>262</v>
      </c>
      <c r="AF247" s="19">
        <v>225</v>
      </c>
      <c r="AG247" s="8">
        <f>AF247/AD247</f>
        <v>0.85877862595419852</v>
      </c>
      <c r="AH247" s="19">
        <v>200</v>
      </c>
      <c r="AI247" s="85">
        <f>(AF247*V247)/1000000</f>
        <v>3.8366999999999998E-2</v>
      </c>
      <c r="AJ247" s="18" t="s">
        <v>78</v>
      </c>
      <c r="AK247" s="18" t="s">
        <v>409</v>
      </c>
      <c r="AL247" s="18" t="s">
        <v>134</v>
      </c>
      <c r="AM247" s="18" t="s">
        <v>71</v>
      </c>
      <c r="AN247" s="18" t="s">
        <v>121</v>
      </c>
      <c r="AO247" s="18" t="s">
        <v>81</v>
      </c>
      <c r="AP247" s="18" t="s">
        <v>94</v>
      </c>
      <c r="AQ247" s="18" t="s">
        <v>81</v>
      </c>
      <c r="AR247" s="19">
        <v>0</v>
      </c>
      <c r="AS247" s="18"/>
      <c r="AT247" s="72">
        <v>60</v>
      </c>
      <c r="AU247" s="19">
        <v>170</v>
      </c>
      <c r="AV247" s="19">
        <v>160</v>
      </c>
      <c r="AW247" s="18" t="s">
        <v>77</v>
      </c>
      <c r="AX247" s="18" t="s">
        <v>93</v>
      </c>
      <c r="AY247" s="18" t="s">
        <v>71</v>
      </c>
      <c r="AZ247" s="18" t="s">
        <v>71</v>
      </c>
      <c r="BA247" s="19">
        <v>0</v>
      </c>
      <c r="BB247" s="20" t="s">
        <v>121</v>
      </c>
      <c r="BC247" s="18" t="s">
        <v>144</v>
      </c>
      <c r="BD247" s="18" t="s">
        <v>81</v>
      </c>
      <c r="BE247" s="18" t="s">
        <v>84</v>
      </c>
      <c r="BF247" s="18" t="s">
        <v>81</v>
      </c>
      <c r="BG247" s="18"/>
      <c r="BH247" s="21">
        <v>1</v>
      </c>
      <c r="BI247" s="19">
        <v>0.25</v>
      </c>
      <c r="BJ247" s="18"/>
      <c r="BK247" s="19">
        <v>0.17</v>
      </c>
      <c r="BL247" s="18"/>
      <c r="BM247" s="18"/>
      <c r="BN247" s="19">
        <v>15.35</v>
      </c>
      <c r="BO247" s="21">
        <v>0.5</v>
      </c>
      <c r="BP247" s="20"/>
      <c r="BQ247" s="21">
        <v>0.28000000000000003</v>
      </c>
      <c r="BR247" s="20"/>
      <c r="BS247" s="21">
        <v>0.22</v>
      </c>
      <c r="BT247" s="20"/>
      <c r="BU247" s="20"/>
      <c r="BV247" s="21">
        <v>15.29</v>
      </c>
      <c r="BW247" s="9">
        <f>IF(BA247=1,BN247-(Monitors!$B$17*Data!BZ247),Data!BN247)</f>
        <v>15.35</v>
      </c>
      <c r="BX247" s="32">
        <f>IF($AR247=1,$BW247-(Monitors!$C$17*BZ247),Data!$BW247)</f>
        <v>15.35</v>
      </c>
      <c r="BY247" s="32">
        <f>BX247-(AA247*Monitors!$C$13)</f>
        <v>12.469999999999999</v>
      </c>
      <c r="BZ247" s="86">
        <f>(Monitors!$C$13*Data!AA247)+(Monitors!$C$6*TANH(Monitors!$C$7*(Data!V247+Monitors!$C$8)+Monitors!$C$9)+Monitors!$C$10)</f>
        <v>12.956477306577522</v>
      </c>
      <c r="CA247" s="9">
        <f>BN247-(Signage!$C$13*AI247)</f>
        <v>12.472474999999999</v>
      </c>
      <c r="CB247" s="86">
        <f>(Signage!$C$13*Data!AI247)+(Signage!$C$6*TANH(Signage!$C$7*(Data!V247+Signage!$C$8)+Signage!$C$9)+Signage!$C$10)</f>
        <v>14.650598204815198</v>
      </c>
    </row>
    <row r="248" spans="1:80" s="4" customFormat="1" ht="12" customHeight="1">
      <c r="A248" s="82">
        <v>247</v>
      </c>
      <c r="B248" s="15" t="s">
        <v>2080</v>
      </c>
      <c r="C248" s="82" t="s">
        <v>1178</v>
      </c>
      <c r="D248" s="16">
        <v>41815</v>
      </c>
      <c r="E248" s="18" t="s">
        <v>77</v>
      </c>
      <c r="F248" s="15" t="s">
        <v>70</v>
      </c>
      <c r="G248" s="17">
        <v>6</v>
      </c>
      <c r="H248" s="15" t="s">
        <v>72</v>
      </c>
      <c r="I248" s="15" t="s">
        <v>73</v>
      </c>
      <c r="J248" s="18" t="s">
        <v>73</v>
      </c>
      <c r="K248" s="18" t="s">
        <v>74</v>
      </c>
      <c r="L248" s="18" t="s">
        <v>71</v>
      </c>
      <c r="M248" s="18" t="s">
        <v>78</v>
      </c>
      <c r="N248" s="18" t="s">
        <v>78</v>
      </c>
      <c r="O248" s="18" t="s">
        <v>82</v>
      </c>
      <c r="P248" s="18" t="s">
        <v>81</v>
      </c>
      <c r="Q248" s="18" t="s">
        <v>78</v>
      </c>
      <c r="R248" s="19">
        <v>1.78</v>
      </c>
      <c r="S248" s="19">
        <v>9.3000000000000007</v>
      </c>
      <c r="T248" s="19">
        <v>17.100000000000001</v>
      </c>
      <c r="U248" s="19">
        <v>19.5</v>
      </c>
      <c r="V248" s="19">
        <v>158.96</v>
      </c>
      <c r="W248" s="19">
        <v>900</v>
      </c>
      <c r="X248" s="19">
        <v>1600</v>
      </c>
      <c r="Y248" s="18" t="s">
        <v>125</v>
      </c>
      <c r="Z248" s="69">
        <v>9059</v>
      </c>
      <c r="AA248" s="19">
        <v>1.44</v>
      </c>
      <c r="AB248" s="21">
        <v>279</v>
      </c>
      <c r="AC248" s="19">
        <v>13.8</v>
      </c>
      <c r="AD248" s="19">
        <v>279</v>
      </c>
      <c r="AE248" s="19">
        <v>279</v>
      </c>
      <c r="AF248" s="19">
        <v>228</v>
      </c>
      <c r="AG248" s="8">
        <f>AF248/AD248</f>
        <v>0.81720430107526887</v>
      </c>
      <c r="AH248" s="19">
        <v>200</v>
      </c>
      <c r="AI248" s="85">
        <f>(AF248*V248)/1000000</f>
        <v>3.6242880000000005E-2</v>
      </c>
      <c r="AJ248" s="18" t="s">
        <v>78</v>
      </c>
      <c r="AK248" s="18" t="s">
        <v>128</v>
      </c>
      <c r="AL248" s="18" t="s">
        <v>127</v>
      </c>
      <c r="AM248" s="18" t="s">
        <v>81</v>
      </c>
      <c r="AN248" s="18" t="s">
        <v>81</v>
      </c>
      <c r="AO248" s="18" t="s">
        <v>81</v>
      </c>
      <c r="AP248" s="18" t="s">
        <v>81</v>
      </c>
      <c r="AQ248" s="18" t="s">
        <v>81</v>
      </c>
      <c r="AR248" s="19">
        <v>0</v>
      </c>
      <c r="AS248" s="18"/>
      <c r="AT248" s="72">
        <v>60</v>
      </c>
      <c r="AU248" s="19">
        <v>178</v>
      </c>
      <c r="AV248" s="19">
        <v>178</v>
      </c>
      <c r="AW248" s="18" t="s">
        <v>77</v>
      </c>
      <c r="AX248" s="18" t="s">
        <v>126</v>
      </c>
      <c r="AY248" s="18"/>
      <c r="AZ248" s="18"/>
      <c r="BA248" s="19">
        <v>0</v>
      </c>
      <c r="BB248" s="20" t="s">
        <v>81</v>
      </c>
      <c r="BC248" s="18" t="s">
        <v>81</v>
      </c>
      <c r="BD248" s="18" t="s">
        <v>81</v>
      </c>
      <c r="BE248" s="18" t="s">
        <v>84</v>
      </c>
      <c r="BF248" s="18" t="s">
        <v>81</v>
      </c>
      <c r="BG248" s="18"/>
      <c r="BH248" s="21">
        <v>0</v>
      </c>
      <c r="BI248" s="19">
        <v>0.36</v>
      </c>
      <c r="BJ248" s="18"/>
      <c r="BK248" s="19">
        <v>0.35</v>
      </c>
      <c r="BL248" s="18"/>
      <c r="BM248" s="18"/>
      <c r="BN248" s="19">
        <v>13.14</v>
      </c>
      <c r="BO248" s="21">
        <v>0.5</v>
      </c>
      <c r="BP248" s="20"/>
      <c r="BQ248" s="21">
        <v>0.37</v>
      </c>
      <c r="BR248" s="20"/>
      <c r="BS248" s="21">
        <v>0.37</v>
      </c>
      <c r="BT248" s="20"/>
      <c r="BU248" s="20"/>
      <c r="BV248" s="21">
        <v>13.32</v>
      </c>
      <c r="BW248" s="9">
        <f>IF(BA248=1,BN248-(Monitors!$B$17*Data!BZ248),Data!BN248)</f>
        <v>13.14</v>
      </c>
      <c r="BX248" s="32">
        <f>IF($AR248=1,$BW248-(Monitors!$C$17*BZ248),Data!$BW248)</f>
        <v>13.14</v>
      </c>
      <c r="BY248" s="32">
        <f>BX248-(AA248*Monitors!$C$13)</f>
        <v>10.260000000000002</v>
      </c>
      <c r="BZ248" s="86">
        <f>(Monitors!$C$13*Data!AA248)+(Monitors!$C$6*TANH(Monitors!$C$7*(Data!V248+Monitors!$C$8)+Monitors!$C$9)+Monitors!$C$10)</f>
        <v>12.410176247793856</v>
      </c>
      <c r="CA248" s="9">
        <f>BN248-(Signage!$C$13*AI248)</f>
        <v>10.421784000000001</v>
      </c>
      <c r="CB248" s="86">
        <f>(Signage!$C$13*Data!AI248)+(Signage!$C$6*TANH(Signage!$C$7*(Data!V248+Signage!$C$8)+Signage!$C$9)+Signage!$C$10)</f>
        <v>13.547341496373535</v>
      </c>
    </row>
    <row r="249" spans="1:80" s="4" customFormat="1" ht="12" customHeight="1">
      <c r="A249" s="83">
        <v>248</v>
      </c>
      <c r="B249" s="15" t="s">
        <v>2075</v>
      </c>
      <c r="C249" s="83" t="s">
        <v>1179</v>
      </c>
      <c r="D249" s="16">
        <v>41487</v>
      </c>
      <c r="E249" s="18" t="s">
        <v>77</v>
      </c>
      <c r="F249" s="15" t="s">
        <v>275</v>
      </c>
      <c r="G249" s="17">
        <v>6</v>
      </c>
      <c r="H249" s="15" t="s">
        <v>72</v>
      </c>
      <c r="I249" s="15" t="s">
        <v>90</v>
      </c>
      <c r="J249" s="18"/>
      <c r="K249" s="18" t="s">
        <v>74</v>
      </c>
      <c r="L249" s="18"/>
      <c r="M249" s="18" t="s">
        <v>78</v>
      </c>
      <c r="N249" s="18" t="s">
        <v>77</v>
      </c>
      <c r="O249" s="18" t="s">
        <v>82</v>
      </c>
      <c r="P249" s="18"/>
      <c r="Q249" s="18" t="s">
        <v>78</v>
      </c>
      <c r="R249" s="19">
        <v>1.78</v>
      </c>
      <c r="S249" s="19">
        <v>96</v>
      </c>
      <c r="T249" s="19">
        <v>170</v>
      </c>
      <c r="U249" s="19">
        <v>20</v>
      </c>
      <c r="V249" s="19">
        <v>163</v>
      </c>
      <c r="W249" s="19">
        <v>900</v>
      </c>
      <c r="X249" s="19">
        <v>1600</v>
      </c>
      <c r="Y249" s="18" t="s">
        <v>125</v>
      </c>
      <c r="Z249" s="69">
        <v>8850</v>
      </c>
      <c r="AA249" s="19">
        <v>1.44</v>
      </c>
      <c r="AB249" s="21">
        <v>229.8</v>
      </c>
      <c r="AC249" s="19">
        <v>9.5</v>
      </c>
      <c r="AD249" s="19">
        <v>272</v>
      </c>
      <c r="AE249" s="19">
        <v>229.8</v>
      </c>
      <c r="AF249" s="19">
        <v>229.8</v>
      </c>
      <c r="AG249" s="8">
        <f>AF249/AD249</f>
        <v>0.84485294117647058</v>
      </c>
      <c r="AH249" s="19">
        <v>202.1</v>
      </c>
      <c r="AI249" s="85">
        <f>(AF249*V249)/1000000</f>
        <v>3.7457400000000002E-2</v>
      </c>
      <c r="AJ249" s="18" t="s">
        <v>78</v>
      </c>
      <c r="AK249" s="18" t="s">
        <v>277</v>
      </c>
      <c r="AL249" s="18" t="s">
        <v>115</v>
      </c>
      <c r="AM249" s="18"/>
      <c r="AN249" s="18" t="s">
        <v>81</v>
      </c>
      <c r="AO249" s="18"/>
      <c r="AP249" s="18" t="s">
        <v>81</v>
      </c>
      <c r="AQ249" s="18"/>
      <c r="AR249" s="19">
        <v>0</v>
      </c>
      <c r="AS249" s="18"/>
      <c r="AT249" s="72">
        <v>60</v>
      </c>
      <c r="AU249" s="19">
        <v>178</v>
      </c>
      <c r="AV249" s="19">
        <v>170</v>
      </c>
      <c r="AW249" s="18" t="s">
        <v>78</v>
      </c>
      <c r="AX249" s="18" t="s">
        <v>98</v>
      </c>
      <c r="AY249" s="18"/>
      <c r="AZ249" s="18"/>
      <c r="BA249" s="19">
        <v>0</v>
      </c>
      <c r="BB249" s="20" t="s">
        <v>81</v>
      </c>
      <c r="BC249" s="18" t="s">
        <v>81</v>
      </c>
      <c r="BD249" s="18"/>
      <c r="BE249" s="18" t="s">
        <v>84</v>
      </c>
      <c r="BF249" s="18"/>
      <c r="BG249" s="19">
        <v>0</v>
      </c>
      <c r="BH249" s="21">
        <v>0</v>
      </c>
      <c r="BI249" s="19">
        <v>0.28000000000000003</v>
      </c>
      <c r="BJ249" s="19">
        <v>0</v>
      </c>
      <c r="BK249" s="19">
        <v>0.24</v>
      </c>
      <c r="BL249" s="18"/>
      <c r="BM249" s="18"/>
      <c r="BN249" s="19">
        <v>12.65</v>
      </c>
      <c r="BO249" s="21">
        <v>0.49</v>
      </c>
      <c r="BP249" s="20"/>
      <c r="BQ249" s="21">
        <v>0.34</v>
      </c>
      <c r="BR249" s="21">
        <v>0</v>
      </c>
      <c r="BS249" s="21">
        <v>0.28000000000000003</v>
      </c>
      <c r="BT249" s="20"/>
      <c r="BU249" s="20"/>
      <c r="BV249" s="21">
        <v>12.72</v>
      </c>
      <c r="BW249" s="9">
        <f>IF(BA249=1,BN249-(Monitors!$B$17*Data!BZ249),Data!BN249)</f>
        <v>12.65</v>
      </c>
      <c r="BX249" s="32">
        <f>IF($AR249=1,$BW249-(Monitors!$C$17*BZ249),Data!$BW249)</f>
        <v>12.65</v>
      </c>
      <c r="BY249" s="32">
        <f>BX249-(AA249*Monitors!$C$13)</f>
        <v>9.77</v>
      </c>
      <c r="BZ249" s="86">
        <f>(Monitors!$C$13*Data!AA249)+(Monitors!$C$6*TANH(Monitors!$C$7*(Data!V249+Monitors!$C$8)+Monitors!$C$9)+Monitors!$C$10)</f>
        <v>12.604289288002317</v>
      </c>
      <c r="CA249" s="9">
        <f>BN249-(Signage!$C$13*AI249)</f>
        <v>9.8406950000000002</v>
      </c>
      <c r="CB249" s="86">
        <f>(Signage!$C$13*Data!AI249)+(Signage!$C$6*TANH(Signage!$C$7*(Data!V249+Signage!$C$8)+Signage!$C$9)+Signage!$C$10)</f>
        <v>13.968481215235977</v>
      </c>
    </row>
    <row r="250" spans="1:80" s="4" customFormat="1" ht="12" customHeight="1">
      <c r="A250" s="82">
        <v>249</v>
      </c>
      <c r="B250" s="15" t="s">
        <v>2071</v>
      </c>
      <c r="C250" s="82" t="s">
        <v>1180</v>
      </c>
      <c r="D250" s="16">
        <v>41243</v>
      </c>
      <c r="E250" s="18" t="s">
        <v>77</v>
      </c>
      <c r="F250" s="15" t="s">
        <v>70</v>
      </c>
      <c r="G250" s="17">
        <v>6</v>
      </c>
      <c r="H250" s="15" t="s">
        <v>72</v>
      </c>
      <c r="I250" s="15" t="s">
        <v>73</v>
      </c>
      <c r="J250" s="18" t="s">
        <v>73</v>
      </c>
      <c r="K250" s="18" t="s">
        <v>74</v>
      </c>
      <c r="L250" s="18" t="s">
        <v>71</v>
      </c>
      <c r="M250" s="18" t="s">
        <v>78</v>
      </c>
      <c r="N250" s="18" t="s">
        <v>78</v>
      </c>
      <c r="O250" s="18" t="s">
        <v>82</v>
      </c>
      <c r="P250" s="18" t="s">
        <v>71</v>
      </c>
      <c r="Q250" s="18" t="s">
        <v>78</v>
      </c>
      <c r="R250" s="19">
        <v>1.78</v>
      </c>
      <c r="S250" s="19">
        <v>9.8000000000000007</v>
      </c>
      <c r="T250" s="19">
        <v>17.399999999999999</v>
      </c>
      <c r="U250" s="19">
        <v>20</v>
      </c>
      <c r="V250" s="19">
        <v>170.52</v>
      </c>
      <c r="W250" s="19">
        <v>900</v>
      </c>
      <c r="X250" s="19">
        <v>1600</v>
      </c>
      <c r="Y250" s="18" t="s">
        <v>125</v>
      </c>
      <c r="Z250" s="69">
        <v>8445</v>
      </c>
      <c r="AA250" s="19">
        <v>1.44</v>
      </c>
      <c r="AB250" s="21">
        <v>250</v>
      </c>
      <c r="AC250" s="19">
        <v>8.6999999999999993</v>
      </c>
      <c r="AD250" s="19">
        <v>247</v>
      </c>
      <c r="AE250" s="19">
        <v>250</v>
      </c>
      <c r="AF250" s="19">
        <v>231</v>
      </c>
      <c r="AG250" s="8">
        <f>AF250/AD250</f>
        <v>0.93522267206477738</v>
      </c>
      <c r="AH250" s="19">
        <v>200</v>
      </c>
      <c r="AI250" s="85">
        <f>(AF250*V250)/1000000</f>
        <v>3.9390120000000001E-2</v>
      </c>
      <c r="AJ250" s="18" t="s">
        <v>78</v>
      </c>
      <c r="AK250" s="18" t="s">
        <v>534</v>
      </c>
      <c r="AL250" s="18" t="s">
        <v>127</v>
      </c>
      <c r="AM250" s="18" t="s">
        <v>204</v>
      </c>
      <c r="AN250" s="18" t="s">
        <v>81</v>
      </c>
      <c r="AO250" s="18" t="s">
        <v>81</v>
      </c>
      <c r="AP250" s="18" t="s">
        <v>94</v>
      </c>
      <c r="AQ250" s="18" t="s">
        <v>81</v>
      </c>
      <c r="AR250" s="19">
        <v>0</v>
      </c>
      <c r="AS250" s="18"/>
      <c r="AT250" s="72">
        <v>60</v>
      </c>
      <c r="AU250" s="19">
        <v>170</v>
      </c>
      <c r="AV250" s="19">
        <v>160</v>
      </c>
      <c r="AW250" s="18" t="s">
        <v>77</v>
      </c>
      <c r="AX250" s="18" t="s">
        <v>93</v>
      </c>
      <c r="AY250" s="18" t="s">
        <v>71</v>
      </c>
      <c r="AZ250" s="18" t="s">
        <v>71</v>
      </c>
      <c r="BA250" s="19">
        <v>0</v>
      </c>
      <c r="BB250" s="20" t="s">
        <v>81</v>
      </c>
      <c r="BC250" s="18" t="s">
        <v>81</v>
      </c>
      <c r="BD250" s="18" t="s">
        <v>81</v>
      </c>
      <c r="BE250" s="18" t="s">
        <v>84</v>
      </c>
      <c r="BF250" s="18" t="s">
        <v>81</v>
      </c>
      <c r="BG250" s="18"/>
      <c r="BH250" s="21">
        <v>1</v>
      </c>
      <c r="BI250" s="19">
        <v>0.3</v>
      </c>
      <c r="BJ250" s="18"/>
      <c r="BK250" s="19">
        <v>0.25</v>
      </c>
      <c r="BL250" s="18"/>
      <c r="BM250" s="18"/>
      <c r="BN250" s="19">
        <v>15.7</v>
      </c>
      <c r="BO250" s="21">
        <v>0.5</v>
      </c>
      <c r="BP250" s="20"/>
      <c r="BQ250" s="21">
        <v>0.3</v>
      </c>
      <c r="BR250" s="20"/>
      <c r="BS250" s="21">
        <v>0.25</v>
      </c>
      <c r="BT250" s="20"/>
      <c r="BU250" s="20"/>
      <c r="BV250" s="21">
        <v>15.8</v>
      </c>
      <c r="BW250" s="9">
        <f>IF(BA250=1,BN250-(Monitors!$B$17*Data!BZ250),Data!BN250)</f>
        <v>15.7</v>
      </c>
      <c r="BX250" s="32">
        <f>IF($AR250=1,$BW250-(Monitors!$C$17*BZ250),Data!$BW250)</f>
        <v>15.7</v>
      </c>
      <c r="BY250" s="32">
        <f>BX250-(AA250*Monitors!$C$13)</f>
        <v>12.82</v>
      </c>
      <c r="BZ250" s="86">
        <f>(Monitors!$C$13*Data!AA250)+(Monitors!$C$6*TANH(Monitors!$C$7*(Data!V250+Monitors!$C$8)+Monitors!$C$9)+Monitors!$C$10)</f>
        <v>12.956477306577522</v>
      </c>
      <c r="CA250" s="9">
        <f>BN250-(Signage!$C$13*AI250)</f>
        <v>12.745740999999999</v>
      </c>
      <c r="CB250" s="86">
        <f>(Signage!$C$13*Data!AI250)+(Signage!$C$6*TANH(Signage!$C$7*(Data!V250+Signage!$C$8)+Signage!$C$9)+Signage!$C$10)</f>
        <v>14.727332204815198</v>
      </c>
    </row>
    <row r="251" spans="1:80" s="4" customFormat="1" ht="12" customHeight="1">
      <c r="A251" s="83">
        <v>250</v>
      </c>
      <c r="B251" s="15" t="s">
        <v>2079</v>
      </c>
      <c r="C251" s="83" t="s">
        <v>1181</v>
      </c>
      <c r="D251" s="16">
        <v>41527</v>
      </c>
      <c r="E251" s="18" t="s">
        <v>77</v>
      </c>
      <c r="F251" s="15" t="s">
        <v>70</v>
      </c>
      <c r="G251" s="17">
        <v>6</v>
      </c>
      <c r="H251" s="15" t="s">
        <v>72</v>
      </c>
      <c r="I251" s="15" t="s">
        <v>90</v>
      </c>
      <c r="J251" s="18" t="s">
        <v>71</v>
      </c>
      <c r="K251" s="18" t="s">
        <v>74</v>
      </c>
      <c r="L251" s="18" t="s">
        <v>71</v>
      </c>
      <c r="M251" s="18" t="s">
        <v>78</v>
      </c>
      <c r="N251" s="18" t="s">
        <v>78</v>
      </c>
      <c r="O251" s="18" t="s">
        <v>82</v>
      </c>
      <c r="P251" s="18" t="s">
        <v>81</v>
      </c>
      <c r="Q251" s="18" t="s">
        <v>78</v>
      </c>
      <c r="R251" s="19">
        <v>1.78</v>
      </c>
      <c r="S251" s="19">
        <v>9.8000000000000007</v>
      </c>
      <c r="T251" s="19">
        <v>17.3</v>
      </c>
      <c r="U251" s="19">
        <v>20</v>
      </c>
      <c r="V251" s="19">
        <v>169.54</v>
      </c>
      <c r="W251" s="19">
        <v>900</v>
      </c>
      <c r="X251" s="19">
        <v>1600</v>
      </c>
      <c r="Y251" s="18" t="s">
        <v>125</v>
      </c>
      <c r="Z251" s="69">
        <v>8494</v>
      </c>
      <c r="AA251" s="19">
        <v>1.44</v>
      </c>
      <c r="AB251" s="21">
        <v>250</v>
      </c>
      <c r="AC251" s="19">
        <v>27.1</v>
      </c>
      <c r="AD251" s="19">
        <v>253.2</v>
      </c>
      <c r="AE251" s="19">
        <v>250</v>
      </c>
      <c r="AF251" s="19">
        <v>232.2</v>
      </c>
      <c r="AG251" s="8">
        <f>AF251/AD251</f>
        <v>0.91706161137440756</v>
      </c>
      <c r="AH251" s="19">
        <v>200</v>
      </c>
      <c r="AI251" s="85">
        <f>(AF251*V251)/1000000</f>
        <v>3.9367187999999997E-2</v>
      </c>
      <c r="AJ251" s="18" t="s">
        <v>78</v>
      </c>
      <c r="AK251" s="18" t="s">
        <v>408</v>
      </c>
      <c r="AL251" s="18" t="s">
        <v>115</v>
      </c>
      <c r="AM251" s="18" t="s">
        <v>81</v>
      </c>
      <c r="AN251" s="18" t="s">
        <v>81</v>
      </c>
      <c r="AO251" s="18" t="s">
        <v>81</v>
      </c>
      <c r="AP251" s="18" t="s">
        <v>81</v>
      </c>
      <c r="AQ251" s="18" t="s">
        <v>81</v>
      </c>
      <c r="AR251" s="19">
        <v>0</v>
      </c>
      <c r="AS251" s="18"/>
      <c r="AT251" s="72">
        <v>60</v>
      </c>
      <c r="AU251" s="19">
        <v>170</v>
      </c>
      <c r="AV251" s="19">
        <v>160</v>
      </c>
      <c r="AW251" s="18" t="s">
        <v>77</v>
      </c>
      <c r="AX251" s="18" t="s">
        <v>101</v>
      </c>
      <c r="AY251" s="18" t="s">
        <v>71</v>
      </c>
      <c r="AZ251" s="18" t="s">
        <v>71</v>
      </c>
      <c r="BA251" s="19">
        <v>0</v>
      </c>
      <c r="BB251" s="20" t="s">
        <v>81</v>
      </c>
      <c r="BC251" s="18" t="s">
        <v>81</v>
      </c>
      <c r="BD251" s="18" t="s">
        <v>81</v>
      </c>
      <c r="BE251" s="18" t="s">
        <v>84</v>
      </c>
      <c r="BF251" s="18" t="s">
        <v>71</v>
      </c>
      <c r="BG251" s="18"/>
      <c r="BH251" s="21">
        <v>0</v>
      </c>
      <c r="BI251" s="19">
        <v>0.14000000000000001</v>
      </c>
      <c r="BJ251" s="18"/>
      <c r="BK251" s="19">
        <v>0.12</v>
      </c>
      <c r="BL251" s="18"/>
      <c r="BM251" s="18"/>
      <c r="BN251" s="19">
        <v>13.72</v>
      </c>
      <c r="BO251" s="21">
        <v>0.5</v>
      </c>
      <c r="BP251" s="20"/>
      <c r="BQ251" s="21">
        <v>0.19</v>
      </c>
      <c r="BR251" s="20"/>
      <c r="BS251" s="21">
        <v>0.19</v>
      </c>
      <c r="BT251" s="20"/>
      <c r="BU251" s="20"/>
      <c r="BV251" s="21">
        <v>13.82</v>
      </c>
      <c r="BW251" s="9">
        <f>IF(BA251=1,BN251-(Monitors!$B$17*Data!BZ251),Data!BN251)</f>
        <v>13.72</v>
      </c>
      <c r="BX251" s="32">
        <f>IF($AR251=1,$BW251-(Monitors!$C$17*BZ251),Data!$BW251)</f>
        <v>13.72</v>
      </c>
      <c r="BY251" s="32">
        <f>BX251-(AA251*Monitors!$C$13)</f>
        <v>10.84</v>
      </c>
      <c r="BZ251" s="86">
        <f>(Monitors!$C$13*Data!AA251)+(Monitors!$C$6*TANH(Monitors!$C$7*(Data!V251+Monitors!$C$8)+Monitors!$C$9)+Monitors!$C$10)</f>
        <v>12.911254811661845</v>
      </c>
      <c r="CA251" s="9">
        <f>BN251-(Signage!$C$13*AI251)</f>
        <v>10.767460900000001</v>
      </c>
      <c r="CB251" s="86">
        <f>(Signage!$C$13*Data!AI251)+(Signage!$C$6*TANH(Signage!$C$7*(Data!V251+Signage!$C$8)+Signage!$C$9)+Signage!$C$10)</f>
        <v>14.645645127775158</v>
      </c>
    </row>
    <row r="252" spans="1:80" s="4" customFormat="1" ht="12" customHeight="1">
      <c r="A252" s="82">
        <v>251</v>
      </c>
      <c r="B252" s="15" t="s">
        <v>2075</v>
      </c>
      <c r="C252" s="82" t="s">
        <v>1182</v>
      </c>
      <c r="D252" s="16">
        <v>41030</v>
      </c>
      <c r="E252" s="18" t="s">
        <v>77</v>
      </c>
      <c r="F252" s="15" t="s">
        <v>275</v>
      </c>
      <c r="G252" s="17">
        <v>6</v>
      </c>
      <c r="H252" s="15" t="s">
        <v>72</v>
      </c>
      <c r="I252" s="15" t="s">
        <v>90</v>
      </c>
      <c r="J252" s="18"/>
      <c r="K252" s="18" t="s">
        <v>74</v>
      </c>
      <c r="L252" s="18"/>
      <c r="M252" s="18" t="s">
        <v>78</v>
      </c>
      <c r="N252" s="18" t="s">
        <v>77</v>
      </c>
      <c r="O252" s="18" t="s">
        <v>82</v>
      </c>
      <c r="P252" s="18"/>
      <c r="Q252" s="18" t="s">
        <v>78</v>
      </c>
      <c r="R252" s="19">
        <v>1.78</v>
      </c>
      <c r="S252" s="19">
        <v>96</v>
      </c>
      <c r="T252" s="19">
        <v>170</v>
      </c>
      <c r="U252" s="19">
        <v>19.5</v>
      </c>
      <c r="V252" s="19">
        <v>163</v>
      </c>
      <c r="W252" s="19">
        <v>900</v>
      </c>
      <c r="X252" s="19">
        <v>1600</v>
      </c>
      <c r="Y252" s="18" t="s">
        <v>125</v>
      </c>
      <c r="Z252" s="69">
        <v>8850</v>
      </c>
      <c r="AA252" s="19">
        <v>1.44</v>
      </c>
      <c r="AB252" s="21">
        <v>250</v>
      </c>
      <c r="AC252" s="19">
        <v>8.1999999999999993</v>
      </c>
      <c r="AD252" s="19">
        <v>273.10000000000002</v>
      </c>
      <c r="AE252" s="19">
        <v>250</v>
      </c>
      <c r="AF252" s="19">
        <v>232.9</v>
      </c>
      <c r="AG252" s="8">
        <f>AF252/AD252</f>
        <v>0.85280117173196623</v>
      </c>
      <c r="AH252" s="19">
        <v>201.4</v>
      </c>
      <c r="AI252" s="85">
        <f>(AF252*V252)/1000000</f>
        <v>3.7962700000000002E-2</v>
      </c>
      <c r="AJ252" s="18" t="s">
        <v>78</v>
      </c>
      <c r="AK252" s="18" t="s">
        <v>277</v>
      </c>
      <c r="AL252" s="18" t="s">
        <v>115</v>
      </c>
      <c r="AM252" s="18"/>
      <c r="AN252" s="18" t="s">
        <v>81</v>
      </c>
      <c r="AO252" s="18"/>
      <c r="AP252" s="18" t="s">
        <v>96</v>
      </c>
      <c r="AQ252" s="18" t="s">
        <v>276</v>
      </c>
      <c r="AR252" s="19">
        <v>0</v>
      </c>
      <c r="AS252" s="18"/>
      <c r="AT252" s="72">
        <v>60</v>
      </c>
      <c r="AU252" s="19">
        <v>178</v>
      </c>
      <c r="AV252" s="19">
        <v>170</v>
      </c>
      <c r="AW252" s="18" t="s">
        <v>78</v>
      </c>
      <c r="AX252" s="18" t="s">
        <v>98</v>
      </c>
      <c r="AY252" s="18"/>
      <c r="AZ252" s="18"/>
      <c r="BA252" s="19">
        <v>0</v>
      </c>
      <c r="BB252" s="20" t="s">
        <v>81</v>
      </c>
      <c r="BC252" s="18" t="s">
        <v>81</v>
      </c>
      <c r="BD252" s="18"/>
      <c r="BE252" s="18" t="s">
        <v>84</v>
      </c>
      <c r="BF252" s="18"/>
      <c r="BG252" s="19">
        <v>1</v>
      </c>
      <c r="BH252" s="21">
        <v>0</v>
      </c>
      <c r="BI252" s="19">
        <v>0.31</v>
      </c>
      <c r="BJ252" s="18"/>
      <c r="BK252" s="19">
        <v>0.26</v>
      </c>
      <c r="BL252" s="18"/>
      <c r="BM252" s="18"/>
      <c r="BN252" s="19">
        <v>12.2</v>
      </c>
      <c r="BO252" s="21">
        <v>0.49</v>
      </c>
      <c r="BP252" s="20"/>
      <c r="BQ252" s="21">
        <v>0.4</v>
      </c>
      <c r="BR252" s="20"/>
      <c r="BS252" s="21">
        <v>0.35</v>
      </c>
      <c r="BT252" s="20"/>
      <c r="BU252" s="20"/>
      <c r="BV252" s="21">
        <v>12.34</v>
      </c>
      <c r="BW252" s="9">
        <f>IF(BA252=1,BN252-(Monitors!$B$17*Data!BZ252),Data!BN252)</f>
        <v>12.2</v>
      </c>
      <c r="BX252" s="32">
        <f>IF($AR252=1,$BW252-(Monitors!$C$17*BZ252),Data!$BW252)</f>
        <v>12.2</v>
      </c>
      <c r="BY252" s="32">
        <f>BX252-(AA252*Monitors!$C$13)</f>
        <v>9.32</v>
      </c>
      <c r="BZ252" s="86">
        <f>(Monitors!$C$13*Data!AA252)+(Monitors!$C$6*TANH(Monitors!$C$7*(Data!V252+Monitors!$C$8)+Monitors!$C$9)+Monitors!$C$10)</f>
        <v>12.604289288002317</v>
      </c>
      <c r="CA252" s="9">
        <f>BN252-(Signage!$C$13*AI252)</f>
        <v>9.3527974999999994</v>
      </c>
      <c r="CB252" s="86">
        <f>(Signage!$C$13*Data!AI252)+(Signage!$C$6*TANH(Signage!$C$7*(Data!V252+Signage!$C$8)+Signage!$C$9)+Signage!$C$10)</f>
        <v>14.006378715235977</v>
      </c>
    </row>
    <row r="253" spans="1:80" s="4" customFormat="1" ht="12" customHeight="1">
      <c r="A253" s="83">
        <v>252</v>
      </c>
      <c r="B253" s="15" t="s">
        <v>2088</v>
      </c>
      <c r="C253" s="83" t="s">
        <v>1183</v>
      </c>
      <c r="D253" s="16">
        <v>41426</v>
      </c>
      <c r="E253" s="18" t="s">
        <v>77</v>
      </c>
      <c r="F253" s="15" t="s">
        <v>70</v>
      </c>
      <c r="G253" s="17">
        <v>6</v>
      </c>
      <c r="H253" s="15" t="s">
        <v>72</v>
      </c>
      <c r="I253" s="15" t="s">
        <v>90</v>
      </c>
      <c r="J253" s="18"/>
      <c r="K253" s="18" t="s">
        <v>74</v>
      </c>
      <c r="L253" s="18"/>
      <c r="M253" s="18" t="s">
        <v>78</v>
      </c>
      <c r="N253" s="18" t="s">
        <v>78</v>
      </c>
      <c r="O253" s="18" t="s">
        <v>82</v>
      </c>
      <c r="P253" s="18"/>
      <c r="Q253" s="18" t="s">
        <v>78</v>
      </c>
      <c r="R253" s="19">
        <v>1.78</v>
      </c>
      <c r="S253" s="19">
        <v>9.8000000000000007</v>
      </c>
      <c r="T253" s="19">
        <v>17.399999999999999</v>
      </c>
      <c r="U253" s="19">
        <v>20</v>
      </c>
      <c r="V253" s="19">
        <v>171</v>
      </c>
      <c r="W253" s="19">
        <v>900</v>
      </c>
      <c r="X253" s="19">
        <v>1600</v>
      </c>
      <c r="Y253" s="18" t="s">
        <v>125</v>
      </c>
      <c r="Z253" s="69">
        <v>8424</v>
      </c>
      <c r="AA253" s="19">
        <v>1.44</v>
      </c>
      <c r="AB253" s="21">
        <v>250</v>
      </c>
      <c r="AC253" s="19">
        <v>5.8</v>
      </c>
      <c r="AD253" s="19">
        <v>233</v>
      </c>
      <c r="AE253" s="19">
        <v>250</v>
      </c>
      <c r="AF253" s="19">
        <v>232.9</v>
      </c>
      <c r="AG253" s="8">
        <f>AF253/AD253</f>
        <v>0.99957081545064375</v>
      </c>
      <c r="AH253" s="19">
        <v>200.7</v>
      </c>
      <c r="AI253" s="85">
        <f>(AF253*V253)/1000000</f>
        <v>3.9825900000000004E-2</v>
      </c>
      <c r="AJ253" s="18" t="s">
        <v>78</v>
      </c>
      <c r="AK253" s="18" t="s">
        <v>132</v>
      </c>
      <c r="AL253" s="18" t="s">
        <v>127</v>
      </c>
      <c r="AM253" s="18"/>
      <c r="AN253" s="18" t="s">
        <v>81</v>
      </c>
      <c r="AO253" s="18"/>
      <c r="AP253" s="18" t="s">
        <v>81</v>
      </c>
      <c r="AQ253" s="18"/>
      <c r="AR253" s="19">
        <v>0</v>
      </c>
      <c r="AS253" s="18"/>
      <c r="AT253" s="72">
        <v>60</v>
      </c>
      <c r="AU253" s="19">
        <v>170</v>
      </c>
      <c r="AV253" s="19">
        <v>160</v>
      </c>
      <c r="AW253" s="18" t="s">
        <v>78</v>
      </c>
      <c r="AX253" s="18" t="s">
        <v>109</v>
      </c>
      <c r="AY253" s="18"/>
      <c r="AZ253" s="18"/>
      <c r="BA253" s="19">
        <v>0</v>
      </c>
      <c r="BB253" s="20" t="s">
        <v>81</v>
      </c>
      <c r="BC253" s="18" t="s">
        <v>81</v>
      </c>
      <c r="BD253" s="18"/>
      <c r="BE253" s="18" t="s">
        <v>84</v>
      </c>
      <c r="BF253" s="18"/>
      <c r="BG253" s="19">
        <v>5</v>
      </c>
      <c r="BH253" s="21">
        <v>0</v>
      </c>
      <c r="BI253" s="19">
        <v>0.1</v>
      </c>
      <c r="BJ253" s="18"/>
      <c r="BK253" s="19">
        <v>7.0000000000000007E-2</v>
      </c>
      <c r="BL253" s="18"/>
      <c r="BM253" s="18"/>
      <c r="BN253" s="19">
        <v>15.78</v>
      </c>
      <c r="BO253" s="21">
        <v>0.49</v>
      </c>
      <c r="BP253" s="20"/>
      <c r="BQ253" s="21">
        <v>0.11</v>
      </c>
      <c r="BR253" s="20"/>
      <c r="BS253" s="21">
        <v>7.0000000000000007E-2</v>
      </c>
      <c r="BT253" s="20"/>
      <c r="BU253" s="20"/>
      <c r="BV253" s="21">
        <v>15.94</v>
      </c>
      <c r="BW253" s="9">
        <f>IF(BA253=1,BN253-(Monitors!$B$17*Data!BZ253),Data!BN253)</f>
        <v>15.78</v>
      </c>
      <c r="BX253" s="32">
        <f>IF($AR253=1,$BW253-(Monitors!$C$17*BZ253),Data!$BW253)</f>
        <v>15.78</v>
      </c>
      <c r="BY253" s="32">
        <f>BX253-(AA253*Monitors!$C$13)</f>
        <v>12.899999999999999</v>
      </c>
      <c r="BZ253" s="86">
        <f>(Monitors!$C$13*Data!AA253)+(Monitors!$C$6*TANH(Monitors!$C$7*(Data!V253+Monitors!$C$8)+Monitors!$C$9)+Monitors!$C$10)</f>
        <v>12.97855331211375</v>
      </c>
      <c r="CA253" s="9">
        <f>BN253-(Signage!$C$13*AI253)</f>
        <v>12.7930575</v>
      </c>
      <c r="CB253" s="86">
        <f>(Signage!$C$13*Data!AI253)+(Signage!$C$6*TANH(Signage!$C$7*(Data!V253+Signage!$C$8)+Signage!$C$9)+Signage!$C$10)</f>
        <v>14.799179285406776</v>
      </c>
    </row>
    <row r="254" spans="1:80" s="4" customFormat="1" ht="12" customHeight="1">
      <c r="A254" s="82">
        <v>253</v>
      </c>
      <c r="B254" s="15" t="s">
        <v>2052</v>
      </c>
      <c r="C254" s="82" t="s">
        <v>1184</v>
      </c>
      <c r="D254" s="16">
        <v>41343</v>
      </c>
      <c r="E254" s="18" t="s">
        <v>77</v>
      </c>
      <c r="F254" s="15" t="s">
        <v>70</v>
      </c>
      <c r="G254" s="17">
        <v>6</v>
      </c>
      <c r="H254" s="15" t="s">
        <v>72</v>
      </c>
      <c r="I254" s="15" t="s">
        <v>73</v>
      </c>
      <c r="J254" s="18" t="s">
        <v>73</v>
      </c>
      <c r="K254" s="18" t="s">
        <v>74</v>
      </c>
      <c r="L254" s="18" t="s">
        <v>71</v>
      </c>
      <c r="M254" s="18" t="s">
        <v>78</v>
      </c>
      <c r="N254" s="18" t="s">
        <v>78</v>
      </c>
      <c r="O254" s="18" t="s">
        <v>82</v>
      </c>
      <c r="P254" s="18" t="s">
        <v>71</v>
      </c>
      <c r="Q254" s="18" t="s">
        <v>78</v>
      </c>
      <c r="R254" s="19">
        <v>1.78</v>
      </c>
      <c r="S254" s="19">
        <v>9.8000000000000007</v>
      </c>
      <c r="T254" s="19">
        <v>16.7</v>
      </c>
      <c r="U254" s="19">
        <v>20</v>
      </c>
      <c r="V254" s="19">
        <v>163.22</v>
      </c>
      <c r="W254" s="19">
        <v>900</v>
      </c>
      <c r="X254" s="19">
        <v>1600</v>
      </c>
      <c r="Y254" s="18" t="s">
        <v>125</v>
      </c>
      <c r="Z254" s="69">
        <v>8823</v>
      </c>
      <c r="AA254" s="19">
        <v>1.44</v>
      </c>
      <c r="AB254" s="21">
        <v>250</v>
      </c>
      <c r="AC254" s="19">
        <v>54</v>
      </c>
      <c r="AD254" s="19">
        <v>289</v>
      </c>
      <c r="AE254" s="19">
        <v>250</v>
      </c>
      <c r="AF254" s="19">
        <v>233</v>
      </c>
      <c r="AG254" s="8">
        <f>AF254/AD254</f>
        <v>0.80622837370242217</v>
      </c>
      <c r="AH254" s="19">
        <v>200</v>
      </c>
      <c r="AI254" s="85">
        <f>(AF254*V254)/1000000</f>
        <v>3.8030260000000003E-2</v>
      </c>
      <c r="AJ254" s="18" t="s">
        <v>78</v>
      </c>
      <c r="AK254" s="18" t="s">
        <v>532</v>
      </c>
      <c r="AL254" s="18" t="s">
        <v>115</v>
      </c>
      <c r="AM254" s="18" t="s">
        <v>81</v>
      </c>
      <c r="AN254" s="18" t="s">
        <v>81</v>
      </c>
      <c r="AO254" s="18" t="s">
        <v>81</v>
      </c>
      <c r="AP254" s="18" t="s">
        <v>81</v>
      </c>
      <c r="AQ254" s="18" t="s">
        <v>81</v>
      </c>
      <c r="AR254" s="19">
        <v>0</v>
      </c>
      <c r="AS254" s="18"/>
      <c r="AT254" s="72">
        <v>60</v>
      </c>
      <c r="AU254" s="19">
        <v>170</v>
      </c>
      <c r="AV254" s="19">
        <v>160</v>
      </c>
      <c r="AW254" s="18" t="s">
        <v>77</v>
      </c>
      <c r="AX254" s="18" t="s">
        <v>98</v>
      </c>
      <c r="AY254" s="18" t="s">
        <v>71</v>
      </c>
      <c r="AZ254" s="18" t="s">
        <v>71</v>
      </c>
      <c r="BA254" s="19">
        <v>0</v>
      </c>
      <c r="BB254" s="20" t="s">
        <v>81</v>
      </c>
      <c r="BC254" s="18" t="s">
        <v>81</v>
      </c>
      <c r="BD254" s="18" t="s">
        <v>71</v>
      </c>
      <c r="BE254" s="18" t="s">
        <v>84</v>
      </c>
      <c r="BF254" s="18" t="s">
        <v>81</v>
      </c>
      <c r="BG254" s="18"/>
      <c r="BH254" s="21">
        <v>0</v>
      </c>
      <c r="BI254" s="19">
        <v>0.35</v>
      </c>
      <c r="BJ254" s="18"/>
      <c r="BK254" s="19">
        <v>0.24</v>
      </c>
      <c r="BL254" s="18"/>
      <c r="BM254" s="18"/>
      <c r="BN254" s="19">
        <v>16.41</v>
      </c>
      <c r="BO254" s="21">
        <v>0.5</v>
      </c>
      <c r="BP254" s="20"/>
      <c r="BQ254" s="21">
        <v>0.35</v>
      </c>
      <c r="BR254" s="20"/>
      <c r="BS254" s="21">
        <v>0.24</v>
      </c>
      <c r="BT254" s="20"/>
      <c r="BU254" s="20"/>
      <c r="BV254" s="21">
        <v>16.48</v>
      </c>
      <c r="BW254" s="9">
        <f>IF(BA254=1,BN254-(Monitors!$B$17*Data!BZ254),Data!BN254)</f>
        <v>16.41</v>
      </c>
      <c r="BX254" s="32">
        <f>IF($AR254=1,$BW254-(Monitors!$C$17*BZ254),Data!$BW254)</f>
        <v>16.41</v>
      </c>
      <c r="BY254" s="32">
        <f>BX254-(AA254*Monitors!$C$13)</f>
        <v>13.530000000000001</v>
      </c>
      <c r="BZ254" s="86">
        <f>(Monitors!$C$13*Data!AA254)+(Monitors!$C$6*TANH(Monitors!$C$7*(Data!V254+Monitors!$C$8)+Monitors!$C$9)+Monitors!$C$10)</f>
        <v>12.614761495176829</v>
      </c>
      <c r="CA254" s="9">
        <f>BN254-(Signage!$C$13*AI254)</f>
        <v>13.5577305</v>
      </c>
      <c r="CB254" s="86">
        <f>(Signage!$C$13*Data!AI254)+(Signage!$C$6*TANH(Signage!$C$7*(Data!V254+Signage!$C$8)+Signage!$C$9)+Signage!$C$10)</f>
        <v>14.029414054504249</v>
      </c>
    </row>
    <row r="255" spans="1:80" s="4" customFormat="1" ht="12" customHeight="1">
      <c r="A255" s="83">
        <v>254</v>
      </c>
      <c r="B255" s="15" t="s">
        <v>2056</v>
      </c>
      <c r="C255" s="83" t="s">
        <v>1185</v>
      </c>
      <c r="D255" s="16">
        <v>41330</v>
      </c>
      <c r="E255" s="18" t="s">
        <v>78</v>
      </c>
      <c r="F255" s="15" t="s">
        <v>70</v>
      </c>
      <c r="G255" s="17">
        <v>6</v>
      </c>
      <c r="H255" s="15" t="s">
        <v>72</v>
      </c>
      <c r="I255" s="15" t="s">
        <v>90</v>
      </c>
      <c r="J255" s="18"/>
      <c r="K255" s="18" t="s">
        <v>74</v>
      </c>
      <c r="L255" s="18"/>
      <c r="M255" s="18" t="s">
        <v>78</v>
      </c>
      <c r="N255" s="18" t="s">
        <v>78</v>
      </c>
      <c r="O255" s="18" t="s">
        <v>82</v>
      </c>
      <c r="P255" s="18"/>
      <c r="Q255" s="18" t="s">
        <v>78</v>
      </c>
      <c r="R255" s="19">
        <v>1.78</v>
      </c>
      <c r="S255" s="19">
        <v>98</v>
      </c>
      <c r="T255" s="19">
        <v>174</v>
      </c>
      <c r="U255" s="19">
        <v>20</v>
      </c>
      <c r="V255" s="19">
        <v>171</v>
      </c>
      <c r="W255" s="19">
        <v>900</v>
      </c>
      <c r="X255" s="19">
        <v>1600</v>
      </c>
      <c r="Y255" s="18" t="s">
        <v>125</v>
      </c>
      <c r="Z255" s="69">
        <v>8424</v>
      </c>
      <c r="AA255" s="19">
        <v>1.44</v>
      </c>
      <c r="AB255" s="21">
        <v>250</v>
      </c>
      <c r="AC255" s="19">
        <v>7.2</v>
      </c>
      <c r="AD255" s="19">
        <v>233.2</v>
      </c>
      <c r="AE255" s="19">
        <v>250</v>
      </c>
      <c r="AF255" s="19">
        <v>233.2</v>
      </c>
      <c r="AG255" s="8">
        <f>AF255/AD255</f>
        <v>1</v>
      </c>
      <c r="AH255" s="19">
        <v>201.6</v>
      </c>
      <c r="AI255" s="85">
        <f>(AF255*V255)/1000000</f>
        <v>3.9877199999999995E-2</v>
      </c>
      <c r="AJ255" s="18" t="s">
        <v>78</v>
      </c>
      <c r="AK255" s="18" t="s">
        <v>132</v>
      </c>
      <c r="AL255" s="18" t="s">
        <v>115</v>
      </c>
      <c r="AM255" s="18"/>
      <c r="AN255" s="18" t="s">
        <v>81</v>
      </c>
      <c r="AO255" s="18"/>
      <c r="AP255" s="18" t="s">
        <v>81</v>
      </c>
      <c r="AQ255" s="18"/>
      <c r="AR255" s="19">
        <v>0</v>
      </c>
      <c r="AS255" s="18"/>
      <c r="AT255" s="72">
        <v>60</v>
      </c>
      <c r="AU255" s="19">
        <v>170</v>
      </c>
      <c r="AV255" s="19">
        <v>160</v>
      </c>
      <c r="AW255" s="18" t="s">
        <v>78</v>
      </c>
      <c r="AX255" s="18" t="s">
        <v>109</v>
      </c>
      <c r="AY255" s="18"/>
      <c r="AZ255" s="18"/>
      <c r="BA255" s="19">
        <v>0</v>
      </c>
      <c r="BB255" s="20" t="s">
        <v>81</v>
      </c>
      <c r="BC255" s="18" t="s">
        <v>81</v>
      </c>
      <c r="BD255" s="18"/>
      <c r="BE255" s="18" t="s">
        <v>84</v>
      </c>
      <c r="BF255" s="18"/>
      <c r="BG255" s="19">
        <v>0</v>
      </c>
      <c r="BH255" s="21">
        <v>0</v>
      </c>
      <c r="BI255" s="19">
        <v>0.26</v>
      </c>
      <c r="BJ255" s="18"/>
      <c r="BK255" s="19">
        <v>0.21</v>
      </c>
      <c r="BL255" s="18"/>
      <c r="BM255" s="18"/>
      <c r="BN255" s="19">
        <v>15.43</v>
      </c>
      <c r="BO255" s="21">
        <v>0.52</v>
      </c>
      <c r="BP255" s="20"/>
      <c r="BQ255" s="21">
        <v>0.3</v>
      </c>
      <c r="BR255" s="20"/>
      <c r="BS255" s="21">
        <v>0.26</v>
      </c>
      <c r="BT255" s="20"/>
      <c r="BU255" s="20"/>
      <c r="BV255" s="21">
        <v>15.17</v>
      </c>
      <c r="BW255" s="9">
        <f>IF(BA255=1,BN255-(Monitors!$B$17*Data!BZ255),Data!BN255)</f>
        <v>15.43</v>
      </c>
      <c r="BX255" s="32">
        <f>IF($AR255=1,$BW255-(Monitors!$C$17*BZ255),Data!$BW255)</f>
        <v>15.43</v>
      </c>
      <c r="BY255" s="32">
        <f>BX255-(AA255*Monitors!$C$13)</f>
        <v>12.55</v>
      </c>
      <c r="BZ255" s="86">
        <f>(Monitors!$C$13*Data!AA255)+(Monitors!$C$6*TANH(Monitors!$C$7*(Data!V255+Monitors!$C$8)+Monitors!$C$9)+Monitors!$C$10)</f>
        <v>12.97855331211375</v>
      </c>
      <c r="CA255" s="9">
        <f>BN255-(Signage!$C$13*AI255)</f>
        <v>12.439209999999999</v>
      </c>
      <c r="CB255" s="86">
        <f>(Signage!$C$13*Data!AI255)+(Signage!$C$6*TANH(Signage!$C$7*(Data!V255+Signage!$C$8)+Signage!$C$9)+Signage!$C$10)</f>
        <v>14.803026785406775</v>
      </c>
    </row>
    <row r="256" spans="1:80" s="4" customFormat="1" ht="12" customHeight="1">
      <c r="A256" s="82">
        <v>255</v>
      </c>
      <c r="B256" s="15" t="s">
        <v>2070</v>
      </c>
      <c r="C256" s="82" t="s">
        <v>1186</v>
      </c>
      <c r="D256" s="16">
        <v>41487</v>
      </c>
      <c r="E256" s="18" t="s">
        <v>78</v>
      </c>
      <c r="F256" s="15" t="s">
        <v>322</v>
      </c>
      <c r="G256" s="17">
        <v>6</v>
      </c>
      <c r="H256" s="15" t="s">
        <v>72</v>
      </c>
      <c r="I256" s="15" t="s">
        <v>90</v>
      </c>
      <c r="J256" s="18"/>
      <c r="K256" s="18" t="s">
        <v>74</v>
      </c>
      <c r="L256" s="18"/>
      <c r="M256" s="18" t="s">
        <v>78</v>
      </c>
      <c r="N256" s="18" t="s">
        <v>78</v>
      </c>
      <c r="O256" s="18" t="s">
        <v>82</v>
      </c>
      <c r="P256" s="18"/>
      <c r="Q256" s="18" t="s">
        <v>78</v>
      </c>
      <c r="R256" s="19">
        <v>1.78</v>
      </c>
      <c r="S256" s="19">
        <v>9.4</v>
      </c>
      <c r="T256" s="19">
        <v>17</v>
      </c>
      <c r="U256" s="19">
        <v>19.5</v>
      </c>
      <c r="V256" s="19">
        <v>160.54</v>
      </c>
      <c r="W256" s="19">
        <v>900</v>
      </c>
      <c r="X256" s="19">
        <v>1600</v>
      </c>
      <c r="Y256" s="18" t="s">
        <v>125</v>
      </c>
      <c r="Z256" s="69">
        <v>8970</v>
      </c>
      <c r="AA256" s="19">
        <v>1.44</v>
      </c>
      <c r="AB256" s="21">
        <v>220</v>
      </c>
      <c r="AC256" s="19">
        <v>0.2</v>
      </c>
      <c r="AD256" s="19">
        <v>236.3</v>
      </c>
      <c r="AE256" s="19">
        <v>220</v>
      </c>
      <c r="AF256" s="19">
        <v>233.5</v>
      </c>
      <c r="AG256" s="8">
        <f>AF256/AD256</f>
        <v>0.98815065594583151</v>
      </c>
      <c r="AH256" s="19">
        <v>201.7</v>
      </c>
      <c r="AI256" s="85">
        <f>(AF256*V256)/1000000</f>
        <v>3.748609E-2</v>
      </c>
      <c r="AJ256" s="18" t="s">
        <v>77</v>
      </c>
      <c r="AK256" s="18" t="s">
        <v>353</v>
      </c>
      <c r="AL256" s="18" t="s">
        <v>115</v>
      </c>
      <c r="AM256" s="18"/>
      <c r="AN256" s="18" t="s">
        <v>81</v>
      </c>
      <c r="AO256" s="18"/>
      <c r="AP256" s="18" t="s">
        <v>81</v>
      </c>
      <c r="AQ256" s="18"/>
      <c r="AR256" s="19">
        <v>0</v>
      </c>
      <c r="AS256" s="18"/>
      <c r="AT256" s="72">
        <v>60</v>
      </c>
      <c r="AU256" s="19">
        <v>170</v>
      </c>
      <c r="AV256" s="19">
        <v>160</v>
      </c>
      <c r="AW256" s="18" t="s">
        <v>78</v>
      </c>
      <c r="AX256" s="18" t="s">
        <v>264</v>
      </c>
      <c r="AY256" s="18"/>
      <c r="AZ256" s="18"/>
      <c r="BA256" s="19">
        <v>0</v>
      </c>
      <c r="BB256" s="20" t="s">
        <v>81</v>
      </c>
      <c r="BC256" s="18" t="s">
        <v>81</v>
      </c>
      <c r="BD256" s="18"/>
      <c r="BE256" s="18" t="s">
        <v>84</v>
      </c>
      <c r="BF256" s="18"/>
      <c r="BG256" s="18"/>
      <c r="BH256" s="21">
        <v>0</v>
      </c>
      <c r="BI256" s="19">
        <v>0.36</v>
      </c>
      <c r="BJ256" s="18"/>
      <c r="BK256" s="19">
        <v>0.4</v>
      </c>
      <c r="BL256" s="18"/>
      <c r="BM256" s="18"/>
      <c r="BN256" s="19">
        <v>12.79</v>
      </c>
      <c r="BO256" s="21">
        <v>0.55000000000000004</v>
      </c>
      <c r="BP256" s="20"/>
      <c r="BQ256" s="21">
        <v>0.41</v>
      </c>
      <c r="BR256" s="20"/>
      <c r="BS256" s="21">
        <v>0.45</v>
      </c>
      <c r="BT256" s="20"/>
      <c r="BU256" s="20"/>
      <c r="BV256" s="21">
        <v>12.91</v>
      </c>
      <c r="BW256" s="9">
        <f>IF(BA256=1,BN256-(Monitors!$B$17*Data!BZ256),Data!BN256)</f>
        <v>12.79</v>
      </c>
      <c r="BX256" s="32">
        <f>IF($AR256=1,$BW256-(Monitors!$C$17*BZ256),Data!$BW256)</f>
        <v>12.79</v>
      </c>
      <c r="BY256" s="32">
        <f>BX256-(AA256*Monitors!$C$13)</f>
        <v>9.91</v>
      </c>
      <c r="BZ256" s="86">
        <f>(Monitors!$C$13*Data!AA256)+(Monitors!$C$6*TANH(Monitors!$C$7*(Data!V256+Monitors!$C$8)+Monitors!$C$9)+Monitors!$C$10)</f>
        <v>12.486499163437127</v>
      </c>
      <c r="CA256" s="9">
        <f>BN256-(Signage!$C$13*AI256)</f>
        <v>9.9785432499999995</v>
      </c>
      <c r="CB256" s="86">
        <f>(Signage!$C$13*Data!AI256)+(Signage!$C$6*TANH(Signage!$C$7*(Data!V256+Signage!$C$8)+Signage!$C$9)+Signage!$C$10)</f>
        <v>13.769680781141295</v>
      </c>
    </row>
    <row r="257" spans="1:80" s="4" customFormat="1" ht="12" customHeight="1">
      <c r="A257" s="83">
        <v>256</v>
      </c>
      <c r="B257" s="15" t="s">
        <v>2076</v>
      </c>
      <c r="C257" s="83" t="s">
        <v>1187</v>
      </c>
      <c r="D257" s="16">
        <v>41713</v>
      </c>
      <c r="E257" s="18" t="s">
        <v>77</v>
      </c>
      <c r="F257" s="15" t="s">
        <v>70</v>
      </c>
      <c r="G257" s="17">
        <v>6</v>
      </c>
      <c r="H257" s="15" t="s">
        <v>72</v>
      </c>
      <c r="I257" s="15" t="s">
        <v>73</v>
      </c>
      <c r="J257" s="18" t="s">
        <v>73</v>
      </c>
      <c r="K257" s="18" t="s">
        <v>74</v>
      </c>
      <c r="L257" s="18" t="s">
        <v>71</v>
      </c>
      <c r="M257" s="18" t="s">
        <v>78</v>
      </c>
      <c r="N257" s="18" t="s">
        <v>78</v>
      </c>
      <c r="O257" s="18" t="s">
        <v>82</v>
      </c>
      <c r="P257" s="18" t="s">
        <v>71</v>
      </c>
      <c r="Q257" s="18" t="s">
        <v>78</v>
      </c>
      <c r="R257" s="19">
        <v>1.78</v>
      </c>
      <c r="S257" s="19">
        <v>9.5</v>
      </c>
      <c r="T257" s="19">
        <v>17</v>
      </c>
      <c r="U257" s="19">
        <v>19.5</v>
      </c>
      <c r="V257" s="19">
        <v>161.5</v>
      </c>
      <c r="W257" s="19">
        <v>900</v>
      </c>
      <c r="X257" s="19">
        <v>1600</v>
      </c>
      <c r="Y257" s="18" t="s">
        <v>125</v>
      </c>
      <c r="Z257" s="69">
        <v>8916</v>
      </c>
      <c r="AA257" s="19">
        <v>1.44</v>
      </c>
      <c r="AB257" s="21">
        <v>250</v>
      </c>
      <c r="AC257" s="19">
        <v>0</v>
      </c>
      <c r="AD257" s="19">
        <v>266.3</v>
      </c>
      <c r="AE257" s="19">
        <v>250</v>
      </c>
      <c r="AF257" s="19">
        <v>235.3</v>
      </c>
      <c r="AG257" s="8">
        <f>AF257/AD257</f>
        <v>0.88358993616222303</v>
      </c>
      <c r="AH257" s="19">
        <v>200</v>
      </c>
      <c r="AI257" s="85">
        <f>(AF257*V257)/1000000</f>
        <v>3.8000950000000006E-2</v>
      </c>
      <c r="AJ257" s="18" t="s">
        <v>78</v>
      </c>
      <c r="AK257" s="18" t="s">
        <v>129</v>
      </c>
      <c r="AL257" s="18" t="s">
        <v>88</v>
      </c>
      <c r="AM257" s="18" t="s">
        <v>71</v>
      </c>
      <c r="AN257" s="18" t="s">
        <v>81</v>
      </c>
      <c r="AO257" s="18" t="s">
        <v>71</v>
      </c>
      <c r="AP257" s="18" t="s">
        <v>81</v>
      </c>
      <c r="AQ257" s="18" t="s">
        <v>71</v>
      </c>
      <c r="AR257" s="19">
        <v>0</v>
      </c>
      <c r="AS257" s="18"/>
      <c r="AT257" s="72">
        <v>60</v>
      </c>
      <c r="AU257" s="19">
        <v>160</v>
      </c>
      <c r="AV257" s="19">
        <v>160</v>
      </c>
      <c r="AW257" s="18" t="s">
        <v>77</v>
      </c>
      <c r="AX257" s="18" t="s">
        <v>87</v>
      </c>
      <c r="AY257" s="18"/>
      <c r="AZ257" s="18"/>
      <c r="BA257" s="19">
        <v>0</v>
      </c>
      <c r="BB257" s="20" t="s">
        <v>81</v>
      </c>
      <c r="BC257" s="18" t="s">
        <v>81</v>
      </c>
      <c r="BD257" s="18" t="s">
        <v>71</v>
      </c>
      <c r="BE257" s="18" t="s">
        <v>84</v>
      </c>
      <c r="BF257" s="18" t="s">
        <v>71</v>
      </c>
      <c r="BG257" s="18"/>
      <c r="BH257" s="21">
        <v>0</v>
      </c>
      <c r="BI257" s="19">
        <v>0.18</v>
      </c>
      <c r="BJ257" s="18"/>
      <c r="BK257" s="19">
        <v>0.16</v>
      </c>
      <c r="BL257" s="18"/>
      <c r="BM257" s="18"/>
      <c r="BN257" s="19">
        <v>10.8</v>
      </c>
      <c r="BO257" s="21">
        <v>0.4</v>
      </c>
      <c r="BP257" s="20"/>
      <c r="BQ257" s="21">
        <v>0.23</v>
      </c>
      <c r="BR257" s="20"/>
      <c r="BS257" s="21">
        <v>0.2</v>
      </c>
      <c r="BT257" s="20"/>
      <c r="BU257" s="20"/>
      <c r="BV257" s="21">
        <v>10.69</v>
      </c>
      <c r="BW257" s="9">
        <f>IF(BA257=1,BN257-(Monitors!$B$17*Data!BZ257),Data!BN257)</f>
        <v>10.8</v>
      </c>
      <c r="BX257" s="32">
        <f>IF($AR257=1,$BW257-(Monitors!$C$17*BZ257),Data!$BW257)</f>
        <v>10.8</v>
      </c>
      <c r="BY257" s="32">
        <f>BX257-(AA257*Monitors!$C$13)</f>
        <v>7.9200000000000008</v>
      </c>
      <c r="BZ257" s="86">
        <f>(Monitors!$C$13*Data!AA257)+(Monitors!$C$6*TANH(Monitors!$C$7*(Data!V257+Monitors!$C$8)+Monitors!$C$9)+Monitors!$C$10)</f>
        <v>12.532617084559604</v>
      </c>
      <c r="CA257" s="9">
        <f>BN257-(Signage!$C$13*AI257)</f>
        <v>7.9499287499999998</v>
      </c>
      <c r="CB257" s="86">
        <f>(Signage!$C$13*Data!AI257)+(Signage!$C$6*TANH(Signage!$C$7*(Data!V257+Signage!$C$8)+Signage!$C$9)+Signage!$C$10)</f>
        <v>13.886722892007855</v>
      </c>
    </row>
    <row r="258" spans="1:80" s="4" customFormat="1" ht="12" customHeight="1">
      <c r="A258" s="82">
        <v>257</v>
      </c>
      <c r="B258" s="15" t="s">
        <v>2079</v>
      </c>
      <c r="C258" s="82" t="s">
        <v>1188</v>
      </c>
      <c r="D258" s="16">
        <v>41387</v>
      </c>
      <c r="E258" s="18" t="s">
        <v>77</v>
      </c>
      <c r="F258" s="15" t="s">
        <v>70</v>
      </c>
      <c r="G258" s="17">
        <v>6</v>
      </c>
      <c r="H258" s="15" t="s">
        <v>72</v>
      </c>
      <c r="I258" s="15" t="s">
        <v>73</v>
      </c>
      <c r="J258" s="18" t="s">
        <v>73</v>
      </c>
      <c r="K258" s="18" t="s">
        <v>74</v>
      </c>
      <c r="L258" s="18" t="s">
        <v>71</v>
      </c>
      <c r="M258" s="18" t="s">
        <v>78</v>
      </c>
      <c r="N258" s="18" t="s">
        <v>78</v>
      </c>
      <c r="O258" s="18" t="s">
        <v>82</v>
      </c>
      <c r="P258" s="18" t="s">
        <v>71</v>
      </c>
      <c r="Q258" s="18" t="s">
        <v>78</v>
      </c>
      <c r="R258" s="19">
        <v>1.78</v>
      </c>
      <c r="S258" s="19">
        <v>9.4</v>
      </c>
      <c r="T258" s="19">
        <v>17</v>
      </c>
      <c r="U258" s="19">
        <v>19.5</v>
      </c>
      <c r="V258" s="19">
        <v>146.51</v>
      </c>
      <c r="W258" s="19">
        <v>900</v>
      </c>
      <c r="X258" s="19">
        <v>1600</v>
      </c>
      <c r="Y258" s="18" t="s">
        <v>125</v>
      </c>
      <c r="Z258" s="69">
        <v>8973</v>
      </c>
      <c r="AA258" s="19">
        <v>1.44</v>
      </c>
      <c r="AB258" s="21">
        <v>250</v>
      </c>
      <c r="AC258" s="19">
        <v>16</v>
      </c>
      <c r="AD258" s="19">
        <v>252</v>
      </c>
      <c r="AE258" s="19">
        <v>250</v>
      </c>
      <c r="AF258" s="19">
        <v>236</v>
      </c>
      <c r="AG258" s="8">
        <f>AF258/AD258</f>
        <v>0.93650793650793651</v>
      </c>
      <c r="AH258" s="19">
        <v>200</v>
      </c>
      <c r="AI258" s="85">
        <f>(AF258*V258)/1000000</f>
        <v>3.457636E-2</v>
      </c>
      <c r="AJ258" s="18" t="s">
        <v>78</v>
      </c>
      <c r="AK258" s="18" t="s">
        <v>352</v>
      </c>
      <c r="AL258" s="18" t="s">
        <v>79</v>
      </c>
      <c r="AM258" s="18" t="s">
        <v>71</v>
      </c>
      <c r="AN258" s="18" t="s">
        <v>81</v>
      </c>
      <c r="AO258" s="18" t="s">
        <v>71</v>
      </c>
      <c r="AP258" s="18" t="s">
        <v>81</v>
      </c>
      <c r="AQ258" s="18" t="s">
        <v>71</v>
      </c>
      <c r="AR258" s="19">
        <v>0</v>
      </c>
      <c r="AS258" s="18"/>
      <c r="AT258" s="72">
        <v>60</v>
      </c>
      <c r="AU258" s="19">
        <v>170</v>
      </c>
      <c r="AV258" s="19">
        <v>160</v>
      </c>
      <c r="AW258" s="18" t="s">
        <v>77</v>
      </c>
      <c r="AX258" s="18" t="s">
        <v>98</v>
      </c>
      <c r="AY258" s="18" t="s">
        <v>71</v>
      </c>
      <c r="AZ258" s="18" t="s">
        <v>71</v>
      </c>
      <c r="BA258" s="19">
        <v>0</v>
      </c>
      <c r="BB258" s="20" t="s">
        <v>81</v>
      </c>
      <c r="BC258" s="18" t="s">
        <v>81</v>
      </c>
      <c r="BD258" s="18" t="s">
        <v>71</v>
      </c>
      <c r="BE258" s="18" t="s">
        <v>84</v>
      </c>
      <c r="BF258" s="18" t="s">
        <v>71</v>
      </c>
      <c r="BG258" s="18"/>
      <c r="BH258" s="21">
        <v>0</v>
      </c>
      <c r="BI258" s="19">
        <v>0.14000000000000001</v>
      </c>
      <c r="BJ258" s="18"/>
      <c r="BK258" s="19">
        <v>0.1</v>
      </c>
      <c r="BL258" s="18"/>
      <c r="BM258" s="18"/>
      <c r="BN258" s="19">
        <v>14.5</v>
      </c>
      <c r="BO258" s="21">
        <v>0.4</v>
      </c>
      <c r="BP258" s="20"/>
      <c r="BQ258" s="21">
        <v>0.14000000000000001</v>
      </c>
      <c r="BR258" s="20"/>
      <c r="BS258" s="21">
        <v>0.1</v>
      </c>
      <c r="BT258" s="20"/>
      <c r="BU258" s="20"/>
      <c r="BV258" s="21">
        <v>14.5</v>
      </c>
      <c r="BW258" s="9">
        <f>IF(BA258=1,BN258-(Monitors!$B$17*Data!BZ258),Data!BN258)</f>
        <v>14.5</v>
      </c>
      <c r="BX258" s="32">
        <f>IF($AR258=1,$BW258-(Monitors!$C$17*BZ258),Data!$BW258)</f>
        <v>14.5</v>
      </c>
      <c r="BY258" s="32">
        <f>BX258-(AA258*Monitors!$C$13)</f>
        <v>11.620000000000001</v>
      </c>
      <c r="BZ258" s="86">
        <f>(Monitors!$C$13*Data!AA258)+(Monitors!$C$6*TANH(Monitors!$C$7*(Data!V258+Monitors!$C$8)+Monitors!$C$9)+Monitors!$C$10)</f>
        <v>11.790567886669894</v>
      </c>
      <c r="CA258" s="9">
        <f>BN258-(Signage!$C$13*AI258)</f>
        <v>11.906772999999999</v>
      </c>
      <c r="CB258" s="86">
        <f>(Signage!$C$13*Data!AI258)+(Signage!$C$6*TANH(Signage!$C$7*(Data!V258+Signage!$C$8)+Signage!$C$9)+Signage!$C$10)</f>
        <v>12.404299384234283</v>
      </c>
    </row>
    <row r="259" spans="1:80" s="4" customFormat="1" ht="12" customHeight="1">
      <c r="A259" s="83">
        <v>258</v>
      </c>
      <c r="B259" s="15" t="s">
        <v>2076</v>
      </c>
      <c r="C259" s="83" t="s">
        <v>1189</v>
      </c>
      <c r="D259" s="16">
        <v>41815</v>
      </c>
      <c r="E259" s="18" t="s">
        <v>77</v>
      </c>
      <c r="F259" s="15" t="s">
        <v>70</v>
      </c>
      <c r="G259" s="17">
        <v>6</v>
      </c>
      <c r="H259" s="15" t="s">
        <v>72</v>
      </c>
      <c r="I259" s="15" t="s">
        <v>90</v>
      </c>
      <c r="J259" s="18" t="s">
        <v>71</v>
      </c>
      <c r="K259" s="18" t="s">
        <v>74</v>
      </c>
      <c r="L259" s="18" t="s">
        <v>71</v>
      </c>
      <c r="M259" s="18" t="s">
        <v>78</v>
      </c>
      <c r="N259" s="18" t="s">
        <v>78</v>
      </c>
      <c r="O259" s="18" t="s">
        <v>82</v>
      </c>
      <c r="P259" s="18" t="s">
        <v>71</v>
      </c>
      <c r="Q259" s="18" t="s">
        <v>77</v>
      </c>
      <c r="R259" s="19">
        <v>1.78</v>
      </c>
      <c r="S259" s="19">
        <v>9.5</v>
      </c>
      <c r="T259" s="19">
        <v>17</v>
      </c>
      <c r="U259" s="19">
        <v>19.5</v>
      </c>
      <c r="V259" s="19">
        <v>161.5</v>
      </c>
      <c r="W259" s="19">
        <v>900</v>
      </c>
      <c r="X259" s="19">
        <v>1600</v>
      </c>
      <c r="Y259" s="18" t="s">
        <v>125</v>
      </c>
      <c r="Z259" s="69">
        <v>8916</v>
      </c>
      <c r="AA259" s="19">
        <v>1.44</v>
      </c>
      <c r="AB259" s="21">
        <v>219.7</v>
      </c>
      <c r="AC259" s="19">
        <v>0</v>
      </c>
      <c r="AD259" s="19">
        <v>250</v>
      </c>
      <c r="AE259" s="19">
        <v>219.7</v>
      </c>
      <c r="AF259" s="19">
        <v>238</v>
      </c>
      <c r="AG259" s="8">
        <f>AF259/AD259</f>
        <v>0.95199999999999996</v>
      </c>
      <c r="AH259" s="19">
        <v>200</v>
      </c>
      <c r="AI259" s="85">
        <f>(AF259*V259)/1000000</f>
        <v>3.8436999999999999E-2</v>
      </c>
      <c r="AJ259" s="18" t="s">
        <v>78</v>
      </c>
      <c r="AK259" s="18" t="s">
        <v>129</v>
      </c>
      <c r="AL259" s="18" t="s">
        <v>88</v>
      </c>
      <c r="AM259" s="18" t="s">
        <v>71</v>
      </c>
      <c r="AN259" s="18" t="s">
        <v>81</v>
      </c>
      <c r="AO259" s="18" t="s">
        <v>71</v>
      </c>
      <c r="AP259" s="18" t="s">
        <v>81</v>
      </c>
      <c r="AQ259" s="18" t="s">
        <v>71</v>
      </c>
      <c r="AR259" s="19">
        <v>0</v>
      </c>
      <c r="AS259" s="18"/>
      <c r="AT259" s="72">
        <v>60</v>
      </c>
      <c r="AU259" s="19">
        <v>160</v>
      </c>
      <c r="AV259" s="19">
        <v>160</v>
      </c>
      <c r="AW259" s="18" t="s">
        <v>77</v>
      </c>
      <c r="AX259" s="18" t="s">
        <v>87</v>
      </c>
      <c r="AY259" s="18" t="s">
        <v>71</v>
      </c>
      <c r="AZ259" s="18" t="s">
        <v>71</v>
      </c>
      <c r="BA259" s="19">
        <v>0</v>
      </c>
      <c r="BB259" s="20" t="s">
        <v>81</v>
      </c>
      <c r="BC259" s="18" t="s">
        <v>81</v>
      </c>
      <c r="BD259" s="18" t="s">
        <v>71</v>
      </c>
      <c r="BE259" s="18" t="s">
        <v>84</v>
      </c>
      <c r="BF259" s="18" t="s">
        <v>71</v>
      </c>
      <c r="BG259" s="18"/>
      <c r="BH259" s="21">
        <v>0</v>
      </c>
      <c r="BI259" s="19">
        <v>0.25</v>
      </c>
      <c r="BJ259" s="18"/>
      <c r="BK259" s="19">
        <v>0.23</v>
      </c>
      <c r="BL259" s="18"/>
      <c r="BM259" s="18"/>
      <c r="BN259" s="19">
        <v>12.13</v>
      </c>
      <c r="BO259" s="21">
        <v>0.5</v>
      </c>
      <c r="BP259" s="20"/>
      <c r="BQ259" s="21">
        <v>0.24</v>
      </c>
      <c r="BR259" s="20"/>
      <c r="BS259" s="21">
        <v>0.23</v>
      </c>
      <c r="BT259" s="20"/>
      <c r="BU259" s="20"/>
      <c r="BV259" s="21">
        <v>12.12</v>
      </c>
      <c r="BW259" s="9">
        <f>IF(BA259=1,BN259-(Monitors!$B$17*Data!BZ259),Data!BN259)</f>
        <v>12.13</v>
      </c>
      <c r="BX259" s="32">
        <f>IF($AR259=1,$BW259-(Monitors!$C$17*BZ259),Data!$BW259)</f>
        <v>12.13</v>
      </c>
      <c r="BY259" s="32">
        <f>BX259-(AA259*Monitors!$C$13)</f>
        <v>9.25</v>
      </c>
      <c r="BZ259" s="86">
        <f>(Monitors!$C$13*Data!AA259)+(Monitors!$C$6*TANH(Monitors!$C$7*(Data!V259+Monitors!$C$8)+Monitors!$C$9)+Monitors!$C$10)</f>
        <v>12.532617084559604</v>
      </c>
      <c r="CA259" s="9">
        <f>BN259-(Signage!$C$13*AI259)</f>
        <v>9.2472250000000003</v>
      </c>
      <c r="CB259" s="86">
        <f>(Signage!$C$13*Data!AI259)+(Signage!$C$6*TANH(Signage!$C$7*(Data!V259+Signage!$C$8)+Signage!$C$9)+Signage!$C$10)</f>
        <v>13.919426642007855</v>
      </c>
    </row>
    <row r="260" spans="1:80" s="4" customFormat="1" ht="12" customHeight="1">
      <c r="A260" s="82">
        <v>259</v>
      </c>
      <c r="B260" s="15" t="s">
        <v>2096</v>
      </c>
      <c r="C260" s="82" t="s">
        <v>1190</v>
      </c>
      <c r="D260" s="16">
        <v>41426</v>
      </c>
      <c r="E260" s="18" t="s">
        <v>78</v>
      </c>
      <c r="F260" s="15" t="s">
        <v>70</v>
      </c>
      <c r="G260" s="17">
        <v>6</v>
      </c>
      <c r="H260" s="15" t="s">
        <v>72</v>
      </c>
      <c r="I260" s="15" t="s">
        <v>90</v>
      </c>
      <c r="J260" s="18"/>
      <c r="K260" s="18" t="s">
        <v>74</v>
      </c>
      <c r="L260" s="18"/>
      <c r="M260" s="18" t="s">
        <v>78</v>
      </c>
      <c r="N260" s="18" t="s">
        <v>78</v>
      </c>
      <c r="O260" s="18" t="s">
        <v>82</v>
      </c>
      <c r="P260" s="18"/>
      <c r="Q260" s="18" t="s">
        <v>78</v>
      </c>
      <c r="R260" s="19">
        <v>1.78</v>
      </c>
      <c r="S260" s="19">
        <v>9.8000000000000007</v>
      </c>
      <c r="T260" s="19">
        <v>17.399999999999999</v>
      </c>
      <c r="U260" s="19">
        <v>20</v>
      </c>
      <c r="V260" s="19">
        <v>171</v>
      </c>
      <c r="W260" s="19">
        <v>900</v>
      </c>
      <c r="X260" s="19">
        <v>1600</v>
      </c>
      <c r="Y260" s="18" t="s">
        <v>125</v>
      </c>
      <c r="Z260" s="69">
        <v>8424</v>
      </c>
      <c r="AA260" s="19">
        <v>1.44</v>
      </c>
      <c r="AB260" s="21">
        <v>200</v>
      </c>
      <c r="AC260" s="19">
        <v>3.4</v>
      </c>
      <c r="AD260" s="19">
        <v>252.3</v>
      </c>
      <c r="AE260" s="19">
        <v>200</v>
      </c>
      <c r="AF260" s="19">
        <v>238</v>
      </c>
      <c r="AG260" s="8">
        <f>AF260/AD260</f>
        <v>0.94332144272691232</v>
      </c>
      <c r="AH260" s="19">
        <v>201.5</v>
      </c>
      <c r="AI260" s="85">
        <f>(AF260*V260)/1000000</f>
        <v>4.0697999999999998E-2</v>
      </c>
      <c r="AJ260" s="18" t="s">
        <v>78</v>
      </c>
      <c r="AK260" s="18" t="s">
        <v>132</v>
      </c>
      <c r="AL260" s="18" t="s">
        <v>127</v>
      </c>
      <c r="AM260" s="18"/>
      <c r="AN260" s="18" t="s">
        <v>81</v>
      </c>
      <c r="AO260" s="18"/>
      <c r="AP260" s="18" t="s">
        <v>94</v>
      </c>
      <c r="AQ260" s="18"/>
      <c r="AR260" s="19">
        <v>0</v>
      </c>
      <c r="AS260" s="18"/>
      <c r="AT260" s="72">
        <v>60</v>
      </c>
      <c r="AU260" s="19">
        <v>160</v>
      </c>
      <c r="AV260" s="19">
        <v>160</v>
      </c>
      <c r="AW260" s="18" t="s">
        <v>78</v>
      </c>
      <c r="AX260" s="19">
        <v>0.72</v>
      </c>
      <c r="AY260" s="18"/>
      <c r="AZ260" s="18"/>
      <c r="BA260" s="19">
        <v>0</v>
      </c>
      <c r="BB260" s="20" t="s">
        <v>81</v>
      </c>
      <c r="BC260" s="18" t="s">
        <v>81</v>
      </c>
      <c r="BD260" s="18"/>
      <c r="BE260" s="18" t="s">
        <v>84</v>
      </c>
      <c r="BF260" s="18"/>
      <c r="BG260" s="19">
        <v>1</v>
      </c>
      <c r="BH260" s="21">
        <v>0</v>
      </c>
      <c r="BI260" s="19">
        <v>0.25</v>
      </c>
      <c r="BJ260" s="18"/>
      <c r="BK260" s="19">
        <v>0.18</v>
      </c>
      <c r="BL260" s="18"/>
      <c r="BM260" s="18"/>
      <c r="BN260" s="19">
        <v>14.88</v>
      </c>
      <c r="BO260" s="21">
        <v>0.5</v>
      </c>
      <c r="BP260" s="20"/>
      <c r="BQ260" s="21">
        <v>0.32</v>
      </c>
      <c r="BR260" s="20"/>
      <c r="BS260" s="21">
        <v>0.24</v>
      </c>
      <c r="BT260" s="20"/>
      <c r="BU260" s="20"/>
      <c r="BV260" s="21">
        <v>14.99</v>
      </c>
      <c r="BW260" s="9">
        <f>IF(BA260=1,BN260-(Monitors!$B$17*Data!BZ260),Data!BN260)</f>
        <v>14.88</v>
      </c>
      <c r="BX260" s="32">
        <f>IF($AR260=1,$BW260-(Monitors!$C$17*BZ260),Data!$BW260)</f>
        <v>14.88</v>
      </c>
      <c r="BY260" s="32">
        <f>BX260-(AA260*Monitors!$C$13)</f>
        <v>12</v>
      </c>
      <c r="BZ260" s="86">
        <f>(Monitors!$C$13*Data!AA260)+(Monitors!$C$6*TANH(Monitors!$C$7*(Data!V260+Monitors!$C$8)+Monitors!$C$9)+Monitors!$C$10)</f>
        <v>12.97855331211375</v>
      </c>
      <c r="CA260" s="9">
        <f>BN260-(Signage!$C$13*AI260)</f>
        <v>11.827650000000002</v>
      </c>
      <c r="CB260" s="86">
        <f>(Signage!$C$13*Data!AI260)+(Signage!$C$6*TANH(Signage!$C$7*(Data!V260+Signage!$C$8)+Signage!$C$9)+Signage!$C$10)</f>
        <v>14.864586785406775</v>
      </c>
    </row>
    <row r="261" spans="1:80" s="4" customFormat="1" ht="12" customHeight="1">
      <c r="A261" s="83">
        <v>260</v>
      </c>
      <c r="B261" s="15" t="s">
        <v>2052</v>
      </c>
      <c r="C261" s="83" t="s">
        <v>1191</v>
      </c>
      <c r="D261" s="16">
        <v>40954</v>
      </c>
      <c r="E261" s="18" t="s">
        <v>77</v>
      </c>
      <c r="F261" s="15" t="s">
        <v>70</v>
      </c>
      <c r="G261" s="17">
        <v>6</v>
      </c>
      <c r="H261" s="15" t="s">
        <v>72</v>
      </c>
      <c r="I261" s="15" t="s">
        <v>73</v>
      </c>
      <c r="J261" s="18" t="s">
        <v>73</v>
      </c>
      <c r="K261" s="18" t="s">
        <v>74</v>
      </c>
      <c r="L261" s="18" t="s">
        <v>71</v>
      </c>
      <c r="M261" s="18" t="s">
        <v>78</v>
      </c>
      <c r="N261" s="18" t="s">
        <v>78</v>
      </c>
      <c r="O261" s="18" t="s">
        <v>82</v>
      </c>
      <c r="P261" s="18" t="s">
        <v>71</v>
      </c>
      <c r="Q261" s="18" t="s">
        <v>77</v>
      </c>
      <c r="R261" s="19">
        <v>1.78</v>
      </c>
      <c r="S261" s="19">
        <v>9.8000000000000007</v>
      </c>
      <c r="T261" s="19">
        <v>17.399999999999999</v>
      </c>
      <c r="U261" s="19">
        <v>20</v>
      </c>
      <c r="V261" s="19">
        <v>170.52</v>
      </c>
      <c r="W261" s="19">
        <v>900</v>
      </c>
      <c r="X261" s="19">
        <v>1600</v>
      </c>
      <c r="Y261" s="18" t="s">
        <v>125</v>
      </c>
      <c r="Z261" s="69">
        <v>8445</v>
      </c>
      <c r="AA261" s="19">
        <v>1.44</v>
      </c>
      <c r="AB261" s="21">
        <v>250</v>
      </c>
      <c r="AC261" s="19">
        <v>15</v>
      </c>
      <c r="AD261" s="19">
        <v>256</v>
      </c>
      <c r="AE261" s="19">
        <v>250</v>
      </c>
      <c r="AF261" s="19">
        <v>239</v>
      </c>
      <c r="AG261" s="8">
        <f>AF261/AD261</f>
        <v>0.93359375</v>
      </c>
      <c r="AH261" s="19">
        <v>200</v>
      </c>
      <c r="AI261" s="85">
        <f>(AF261*V261)/1000000</f>
        <v>4.0754279999999997E-2</v>
      </c>
      <c r="AJ261" s="18" t="s">
        <v>78</v>
      </c>
      <c r="AK261" s="18" t="s">
        <v>131</v>
      </c>
      <c r="AL261" s="18" t="s">
        <v>115</v>
      </c>
      <c r="AM261" s="18" t="s">
        <v>193</v>
      </c>
      <c r="AN261" s="18" t="s">
        <v>81</v>
      </c>
      <c r="AO261" s="18" t="s">
        <v>81</v>
      </c>
      <c r="AP261" s="18" t="s">
        <v>94</v>
      </c>
      <c r="AQ261" s="18" t="s">
        <v>81</v>
      </c>
      <c r="AR261" s="19">
        <v>0</v>
      </c>
      <c r="AS261" s="18"/>
      <c r="AT261" s="72">
        <v>60</v>
      </c>
      <c r="AU261" s="19">
        <v>170</v>
      </c>
      <c r="AV261" s="19">
        <v>160</v>
      </c>
      <c r="AW261" s="18" t="s">
        <v>78</v>
      </c>
      <c r="AX261" s="18" t="s">
        <v>98</v>
      </c>
      <c r="AY261" s="18" t="s">
        <v>71</v>
      </c>
      <c r="AZ261" s="18" t="s">
        <v>71</v>
      </c>
      <c r="BA261" s="19">
        <v>0</v>
      </c>
      <c r="BB261" s="20" t="s">
        <v>81</v>
      </c>
      <c r="BC261" s="18" t="s">
        <v>81</v>
      </c>
      <c r="BD261" s="18" t="s">
        <v>71</v>
      </c>
      <c r="BE261" s="18" t="s">
        <v>84</v>
      </c>
      <c r="BF261" s="18" t="s">
        <v>81</v>
      </c>
      <c r="BG261" s="18"/>
      <c r="BH261" s="21">
        <v>0</v>
      </c>
      <c r="BI261" s="19">
        <v>0.32</v>
      </c>
      <c r="BJ261" s="18"/>
      <c r="BK261" s="19">
        <v>0.31</v>
      </c>
      <c r="BL261" s="18"/>
      <c r="BM261" s="18"/>
      <c r="BN261" s="19">
        <v>15.41</v>
      </c>
      <c r="BO261" s="21">
        <v>0.4</v>
      </c>
      <c r="BP261" s="20"/>
      <c r="BQ261" s="21">
        <v>0.38</v>
      </c>
      <c r="BR261" s="20"/>
      <c r="BS261" s="21">
        <v>0.35</v>
      </c>
      <c r="BT261" s="20"/>
      <c r="BU261" s="20"/>
      <c r="BV261" s="21">
        <v>15.59</v>
      </c>
      <c r="BW261" s="9">
        <f>IF(BA261=1,BN261-(Monitors!$B$17*Data!BZ261),Data!BN261)</f>
        <v>15.41</v>
      </c>
      <c r="BX261" s="32">
        <f>IF($AR261=1,$BW261-(Monitors!$C$17*BZ261),Data!$BW261)</f>
        <v>15.41</v>
      </c>
      <c r="BY261" s="32">
        <f>BX261-(AA261*Monitors!$C$13)</f>
        <v>12.530000000000001</v>
      </c>
      <c r="BZ261" s="86">
        <f>(Monitors!$C$13*Data!AA261)+(Monitors!$C$6*TANH(Monitors!$C$7*(Data!V261+Monitors!$C$8)+Monitors!$C$9)+Monitors!$C$10)</f>
        <v>12.956477306577522</v>
      </c>
      <c r="CA261" s="9">
        <f>BN261-(Signage!$C$13*AI261)</f>
        <v>12.353429</v>
      </c>
      <c r="CB261" s="86">
        <f>(Signage!$C$13*Data!AI261)+(Signage!$C$6*TANH(Signage!$C$7*(Data!V261+Signage!$C$8)+Signage!$C$9)+Signage!$C$10)</f>
        <v>14.829644204815198</v>
      </c>
    </row>
    <row r="262" spans="1:80" s="4" customFormat="1" ht="12" customHeight="1">
      <c r="A262" s="82">
        <v>261</v>
      </c>
      <c r="B262" s="15" t="s">
        <v>2052</v>
      </c>
      <c r="C262" s="82" t="s">
        <v>1192</v>
      </c>
      <c r="D262" s="16">
        <v>41182</v>
      </c>
      <c r="E262" s="18" t="s">
        <v>77</v>
      </c>
      <c r="F262" s="15" t="s">
        <v>70</v>
      </c>
      <c r="G262" s="17">
        <v>6</v>
      </c>
      <c r="H262" s="15" t="s">
        <v>72</v>
      </c>
      <c r="I262" s="15" t="s">
        <v>73</v>
      </c>
      <c r="J262" s="18" t="s">
        <v>73</v>
      </c>
      <c r="K262" s="18" t="s">
        <v>74</v>
      </c>
      <c r="L262" s="18" t="s">
        <v>71</v>
      </c>
      <c r="M262" s="18" t="s">
        <v>78</v>
      </c>
      <c r="N262" s="18" t="s">
        <v>78</v>
      </c>
      <c r="O262" s="18" t="s">
        <v>82</v>
      </c>
      <c r="P262" s="18" t="s">
        <v>71</v>
      </c>
      <c r="Q262" s="18" t="s">
        <v>77</v>
      </c>
      <c r="R262" s="19">
        <v>1.78</v>
      </c>
      <c r="S262" s="19">
        <v>9.8000000000000007</v>
      </c>
      <c r="T262" s="19">
        <v>17.399999999999999</v>
      </c>
      <c r="U262" s="19">
        <v>20</v>
      </c>
      <c r="V262" s="19">
        <v>170.52</v>
      </c>
      <c r="W262" s="19">
        <v>900</v>
      </c>
      <c r="X262" s="19">
        <v>1600</v>
      </c>
      <c r="Y262" s="18" t="s">
        <v>125</v>
      </c>
      <c r="Z262" s="69">
        <v>8445</v>
      </c>
      <c r="AA262" s="19">
        <v>1.44</v>
      </c>
      <c r="AB262" s="21">
        <v>250</v>
      </c>
      <c r="AC262" s="19">
        <v>15</v>
      </c>
      <c r="AD262" s="19">
        <v>256</v>
      </c>
      <c r="AE262" s="19">
        <v>250</v>
      </c>
      <c r="AF262" s="19">
        <v>239</v>
      </c>
      <c r="AG262" s="8">
        <f>AF262/AD262</f>
        <v>0.93359375</v>
      </c>
      <c r="AH262" s="19">
        <v>200</v>
      </c>
      <c r="AI262" s="85">
        <f>(AF262*V262)/1000000</f>
        <v>4.0754279999999997E-2</v>
      </c>
      <c r="AJ262" s="18" t="s">
        <v>78</v>
      </c>
      <c r="AK262" s="18" t="s">
        <v>131</v>
      </c>
      <c r="AL262" s="18" t="s">
        <v>115</v>
      </c>
      <c r="AM262" s="18" t="s">
        <v>193</v>
      </c>
      <c r="AN262" s="18" t="s">
        <v>81</v>
      </c>
      <c r="AO262" s="18" t="s">
        <v>81</v>
      </c>
      <c r="AP262" s="18" t="s">
        <v>94</v>
      </c>
      <c r="AQ262" s="18" t="s">
        <v>81</v>
      </c>
      <c r="AR262" s="19">
        <v>0</v>
      </c>
      <c r="AS262" s="18"/>
      <c r="AT262" s="72">
        <v>60</v>
      </c>
      <c r="AU262" s="19">
        <v>170</v>
      </c>
      <c r="AV262" s="19">
        <v>160</v>
      </c>
      <c r="AW262" s="18" t="s">
        <v>78</v>
      </c>
      <c r="AX262" s="18" t="s">
        <v>98</v>
      </c>
      <c r="AY262" s="18" t="s">
        <v>71</v>
      </c>
      <c r="AZ262" s="18" t="s">
        <v>71</v>
      </c>
      <c r="BA262" s="19">
        <v>0</v>
      </c>
      <c r="BB262" s="20" t="s">
        <v>81</v>
      </c>
      <c r="BC262" s="18" t="s">
        <v>81</v>
      </c>
      <c r="BD262" s="18" t="s">
        <v>71</v>
      </c>
      <c r="BE262" s="18" t="s">
        <v>84</v>
      </c>
      <c r="BF262" s="18" t="s">
        <v>81</v>
      </c>
      <c r="BG262" s="18"/>
      <c r="BH262" s="21">
        <v>0</v>
      </c>
      <c r="BI262" s="19">
        <v>0.32</v>
      </c>
      <c r="BJ262" s="18"/>
      <c r="BK262" s="19">
        <v>0.31</v>
      </c>
      <c r="BL262" s="18"/>
      <c r="BM262" s="18"/>
      <c r="BN262" s="19">
        <v>15.41</v>
      </c>
      <c r="BO262" s="21">
        <v>0.4</v>
      </c>
      <c r="BP262" s="20"/>
      <c r="BQ262" s="21">
        <v>0.38</v>
      </c>
      <c r="BR262" s="20"/>
      <c r="BS262" s="21">
        <v>0.35</v>
      </c>
      <c r="BT262" s="20"/>
      <c r="BU262" s="20"/>
      <c r="BV262" s="21">
        <v>15.59</v>
      </c>
      <c r="BW262" s="9">
        <f>IF(BA262=1,BN262-(Monitors!$B$17*Data!BZ262),Data!BN262)</f>
        <v>15.41</v>
      </c>
      <c r="BX262" s="32">
        <f>IF($AR262=1,$BW262-(Monitors!$C$17*BZ262),Data!$BW262)</f>
        <v>15.41</v>
      </c>
      <c r="BY262" s="32">
        <f>BX262-(AA262*Monitors!$C$13)</f>
        <v>12.530000000000001</v>
      </c>
      <c r="BZ262" s="86">
        <f>(Monitors!$C$13*Data!AA262)+(Monitors!$C$6*TANH(Monitors!$C$7*(Data!V262+Monitors!$C$8)+Monitors!$C$9)+Monitors!$C$10)</f>
        <v>12.956477306577522</v>
      </c>
      <c r="CA262" s="9">
        <f>BN262-(Signage!$C$13*AI262)</f>
        <v>12.353429</v>
      </c>
      <c r="CB262" s="86">
        <f>(Signage!$C$13*Data!AI262)+(Signage!$C$6*TANH(Signage!$C$7*(Data!V262+Signage!$C$8)+Signage!$C$9)+Signage!$C$10)</f>
        <v>14.829644204815198</v>
      </c>
    </row>
    <row r="263" spans="1:80" s="4" customFormat="1" ht="12" customHeight="1">
      <c r="A263" s="83">
        <v>262</v>
      </c>
      <c r="B263" s="15" t="s">
        <v>2088</v>
      </c>
      <c r="C263" s="83" t="s">
        <v>1193</v>
      </c>
      <c r="D263" s="16">
        <v>41315</v>
      </c>
      <c r="E263" s="18" t="s">
        <v>77</v>
      </c>
      <c r="F263" s="15" t="s">
        <v>70</v>
      </c>
      <c r="G263" s="17">
        <v>6</v>
      </c>
      <c r="H263" s="15" t="s">
        <v>72</v>
      </c>
      <c r="I263" s="15" t="s">
        <v>90</v>
      </c>
      <c r="J263" s="18"/>
      <c r="K263" s="18" t="s">
        <v>74</v>
      </c>
      <c r="L263" s="18"/>
      <c r="M263" s="18" t="s">
        <v>78</v>
      </c>
      <c r="N263" s="18" t="s">
        <v>78</v>
      </c>
      <c r="O263" s="18" t="s">
        <v>82</v>
      </c>
      <c r="P263" s="18"/>
      <c r="Q263" s="18" t="s">
        <v>77</v>
      </c>
      <c r="R263" s="19">
        <v>1.78</v>
      </c>
      <c r="S263" s="19">
        <v>9.6</v>
      </c>
      <c r="T263" s="19">
        <v>17</v>
      </c>
      <c r="U263" s="19">
        <v>19.5</v>
      </c>
      <c r="V263" s="19">
        <v>162.69999999999999</v>
      </c>
      <c r="W263" s="19">
        <v>900</v>
      </c>
      <c r="X263" s="19">
        <v>1600</v>
      </c>
      <c r="Y263" s="18" t="s">
        <v>125</v>
      </c>
      <c r="Z263" s="69">
        <v>8850</v>
      </c>
      <c r="AA263" s="19">
        <v>1.44</v>
      </c>
      <c r="AB263" s="21">
        <v>250</v>
      </c>
      <c r="AC263" s="19">
        <v>16.8</v>
      </c>
      <c r="AD263" s="19">
        <v>249.3</v>
      </c>
      <c r="AE263" s="19">
        <v>250</v>
      </c>
      <c r="AF263" s="19">
        <v>243.4</v>
      </c>
      <c r="AG263" s="8">
        <f>AF263/AD263</f>
        <v>0.97633373445647809</v>
      </c>
      <c r="AH263" s="19">
        <v>200</v>
      </c>
      <c r="AI263" s="85">
        <f>(AF263*V263)/1000000</f>
        <v>3.960118E-2</v>
      </c>
      <c r="AJ263" s="18" t="s">
        <v>78</v>
      </c>
      <c r="AK263" s="18" t="s">
        <v>354</v>
      </c>
      <c r="AL263" s="18" t="s">
        <v>127</v>
      </c>
      <c r="AM263" s="18"/>
      <c r="AN263" s="18" t="s">
        <v>81</v>
      </c>
      <c r="AO263" s="18"/>
      <c r="AP263" s="18" t="s">
        <v>81</v>
      </c>
      <c r="AQ263" s="18"/>
      <c r="AR263" s="19">
        <v>0</v>
      </c>
      <c r="AS263" s="18"/>
      <c r="AT263" s="72">
        <v>60</v>
      </c>
      <c r="AU263" s="19">
        <v>170</v>
      </c>
      <c r="AV263" s="19">
        <v>160</v>
      </c>
      <c r="AW263" s="18" t="s">
        <v>78</v>
      </c>
      <c r="AX263" s="18" t="s">
        <v>109</v>
      </c>
      <c r="AY263" s="18"/>
      <c r="AZ263" s="18"/>
      <c r="BA263" s="19">
        <v>0</v>
      </c>
      <c r="BB263" s="20" t="s">
        <v>81</v>
      </c>
      <c r="BC263" s="18" t="s">
        <v>81</v>
      </c>
      <c r="BD263" s="18"/>
      <c r="BE263" s="18" t="s">
        <v>84</v>
      </c>
      <c r="BF263" s="18"/>
      <c r="BG263" s="19">
        <v>5</v>
      </c>
      <c r="BH263" s="21">
        <v>0</v>
      </c>
      <c r="BI263" s="19">
        <v>0.15</v>
      </c>
      <c r="BJ263" s="18"/>
      <c r="BK263" s="19">
        <v>0.13</v>
      </c>
      <c r="BL263" s="18"/>
      <c r="BM263" s="18"/>
      <c r="BN263" s="19">
        <v>13.07</v>
      </c>
      <c r="BO263" s="21">
        <v>0.44</v>
      </c>
      <c r="BP263" s="20"/>
      <c r="BQ263" s="21">
        <v>0.18</v>
      </c>
      <c r="BR263" s="20"/>
      <c r="BS263" s="21">
        <v>0.15</v>
      </c>
      <c r="BT263" s="20"/>
      <c r="BU263" s="20"/>
      <c r="BV263" s="21">
        <v>13.33</v>
      </c>
      <c r="BW263" s="9">
        <f>IF(BA263=1,BN263-(Monitors!$B$17*Data!BZ263),Data!BN263)</f>
        <v>13.07</v>
      </c>
      <c r="BX263" s="32">
        <f>IF($AR263=1,$BW263-(Monitors!$C$17*BZ263),Data!$BW263)</f>
        <v>13.07</v>
      </c>
      <c r="BY263" s="32">
        <f>BX263-(AA263*Monitors!$C$13)</f>
        <v>10.190000000000001</v>
      </c>
      <c r="BZ263" s="86">
        <f>(Monitors!$C$13*Data!AA263)+(Monitors!$C$6*TANH(Monitors!$C$7*(Data!V263+Monitors!$C$8)+Monitors!$C$9)+Monitors!$C$10)</f>
        <v>12.589992627687259</v>
      </c>
      <c r="CA263" s="9">
        <f>BN263-(Signage!$C$13*AI263)</f>
        <v>10.099911500000001</v>
      </c>
      <c r="CB263" s="86">
        <f>(Signage!$C$13*Data!AI263)+(Signage!$C$6*TANH(Signage!$C$7*(Data!V263+Signage!$C$8)+Signage!$C$9)+Signage!$C$10)</f>
        <v>14.104761633105827</v>
      </c>
    </row>
    <row r="264" spans="1:80" s="4" customFormat="1" ht="12" customHeight="1">
      <c r="A264" s="82">
        <v>263</v>
      </c>
      <c r="B264" s="15" t="s">
        <v>2088</v>
      </c>
      <c r="C264" s="82" t="s">
        <v>1194</v>
      </c>
      <c r="D264" s="16">
        <v>41426</v>
      </c>
      <c r="E264" s="18" t="s">
        <v>77</v>
      </c>
      <c r="F264" s="15" t="s">
        <v>70</v>
      </c>
      <c r="G264" s="17">
        <v>6</v>
      </c>
      <c r="H264" s="15" t="s">
        <v>72</v>
      </c>
      <c r="I264" s="15" t="s">
        <v>90</v>
      </c>
      <c r="J264" s="18"/>
      <c r="K264" s="18" t="s">
        <v>74</v>
      </c>
      <c r="L264" s="18"/>
      <c r="M264" s="18" t="s">
        <v>78</v>
      </c>
      <c r="N264" s="18" t="s">
        <v>78</v>
      </c>
      <c r="O264" s="18" t="s">
        <v>82</v>
      </c>
      <c r="P264" s="18"/>
      <c r="Q264" s="18" t="s">
        <v>77</v>
      </c>
      <c r="R264" s="19">
        <v>1.78</v>
      </c>
      <c r="S264" s="19">
        <v>9.8000000000000007</v>
      </c>
      <c r="T264" s="19">
        <v>17.399999999999999</v>
      </c>
      <c r="U264" s="19">
        <v>20</v>
      </c>
      <c r="V264" s="19">
        <v>170.95</v>
      </c>
      <c r="W264" s="19">
        <v>900</v>
      </c>
      <c r="X264" s="19">
        <v>1600</v>
      </c>
      <c r="Y264" s="18" t="s">
        <v>125</v>
      </c>
      <c r="Z264" s="69">
        <v>8424</v>
      </c>
      <c r="AA264" s="19">
        <v>1.44</v>
      </c>
      <c r="AB264" s="21">
        <v>200</v>
      </c>
      <c r="AC264" s="19">
        <v>12.9</v>
      </c>
      <c r="AD264" s="19">
        <v>245.9</v>
      </c>
      <c r="AE264" s="19">
        <v>200</v>
      </c>
      <c r="AF264" s="19">
        <v>244.8</v>
      </c>
      <c r="AG264" s="8">
        <f>AF264/AD264</f>
        <v>0.99552663684424569</v>
      </c>
      <c r="AH264" s="19">
        <v>200.9</v>
      </c>
      <c r="AI264" s="85">
        <f>(AF264*V264)/1000000</f>
        <v>4.184856E-2</v>
      </c>
      <c r="AJ264" s="18" t="s">
        <v>78</v>
      </c>
      <c r="AK264" s="18" t="s">
        <v>132</v>
      </c>
      <c r="AL264" s="18" t="s">
        <v>159</v>
      </c>
      <c r="AM264" s="18"/>
      <c r="AN264" s="18" t="s">
        <v>81</v>
      </c>
      <c r="AO264" s="18"/>
      <c r="AP264" s="18" t="s">
        <v>81</v>
      </c>
      <c r="AQ264" s="18"/>
      <c r="AR264" s="19">
        <v>0</v>
      </c>
      <c r="AS264" s="18"/>
      <c r="AT264" s="72">
        <v>60</v>
      </c>
      <c r="AU264" s="19">
        <v>170</v>
      </c>
      <c r="AV264" s="19">
        <v>160</v>
      </c>
      <c r="AW264" s="18" t="s">
        <v>78</v>
      </c>
      <c r="AX264" s="18" t="s">
        <v>109</v>
      </c>
      <c r="AY264" s="18"/>
      <c r="AZ264" s="18"/>
      <c r="BA264" s="19">
        <v>0</v>
      </c>
      <c r="BB264" s="20" t="s">
        <v>81</v>
      </c>
      <c r="BC264" s="18" t="s">
        <v>81</v>
      </c>
      <c r="BD264" s="18"/>
      <c r="BE264" s="18" t="s">
        <v>84</v>
      </c>
      <c r="BF264" s="18"/>
      <c r="BG264" s="19">
        <v>5</v>
      </c>
      <c r="BH264" s="21">
        <v>0</v>
      </c>
      <c r="BI264" s="19">
        <v>0.21</v>
      </c>
      <c r="BJ264" s="18"/>
      <c r="BK264" s="19">
        <v>0.17</v>
      </c>
      <c r="BL264" s="18"/>
      <c r="BM264" s="18"/>
      <c r="BN264" s="19">
        <v>14.77</v>
      </c>
      <c r="BO264" s="21">
        <v>0.44</v>
      </c>
      <c r="BP264" s="20"/>
      <c r="BQ264" s="21">
        <v>0.22</v>
      </c>
      <c r="BR264" s="20"/>
      <c r="BS264" s="21">
        <v>0.17</v>
      </c>
      <c r="BT264" s="20"/>
      <c r="BU264" s="20"/>
      <c r="BV264" s="21">
        <v>15.05</v>
      </c>
      <c r="BW264" s="9">
        <f>IF(BA264=1,BN264-(Monitors!$B$17*Data!BZ264),Data!BN264)</f>
        <v>14.77</v>
      </c>
      <c r="BX264" s="32">
        <f>IF($AR264=1,$BW264-(Monitors!$C$17*BZ264),Data!$BW264)</f>
        <v>14.77</v>
      </c>
      <c r="BY264" s="32">
        <f>BX264-(AA264*Monitors!$C$13)</f>
        <v>11.89</v>
      </c>
      <c r="BZ264" s="86">
        <f>(Monitors!$C$13*Data!AA264)+(Monitors!$C$6*TANH(Monitors!$C$7*(Data!V264+Monitors!$C$8)+Monitors!$C$9)+Monitors!$C$10)</f>
        <v>12.976255992104591</v>
      </c>
      <c r="CA264" s="9">
        <f>BN264-(Signage!$C$13*AI264)</f>
        <v>11.631357999999999</v>
      </c>
      <c r="CB264" s="86">
        <f>(Signage!$C$13*Data!AI264)+(Signage!$C$6*TANH(Signage!$C$7*(Data!V264+Signage!$C$8)+Signage!$C$9)+Signage!$C$10)</f>
        <v>14.94679936979183</v>
      </c>
    </row>
    <row r="265" spans="1:80" s="4" customFormat="1" ht="12" customHeight="1">
      <c r="A265" s="83">
        <v>264</v>
      </c>
      <c r="B265" s="15" t="s">
        <v>2100</v>
      </c>
      <c r="C265" s="83" t="s">
        <v>1195</v>
      </c>
      <c r="D265" s="16">
        <v>41358</v>
      </c>
      <c r="E265" s="18" t="s">
        <v>77</v>
      </c>
      <c r="F265" s="15" t="s">
        <v>70</v>
      </c>
      <c r="G265" s="17">
        <v>6</v>
      </c>
      <c r="H265" s="15" t="s">
        <v>72</v>
      </c>
      <c r="I265" s="15" t="s">
        <v>90</v>
      </c>
      <c r="J265" s="18"/>
      <c r="K265" s="18" t="s">
        <v>74</v>
      </c>
      <c r="L265" s="18"/>
      <c r="M265" s="18" t="s">
        <v>78</v>
      </c>
      <c r="N265" s="18" t="s">
        <v>78</v>
      </c>
      <c r="O265" s="18" t="s">
        <v>82</v>
      </c>
      <c r="P265" s="18"/>
      <c r="Q265" s="18" t="s">
        <v>78</v>
      </c>
      <c r="R265" s="19">
        <v>1.78</v>
      </c>
      <c r="S265" s="19">
        <v>9.6</v>
      </c>
      <c r="T265" s="19">
        <v>17</v>
      </c>
      <c r="U265" s="19">
        <v>19.5</v>
      </c>
      <c r="V265" s="19">
        <v>162.69999999999999</v>
      </c>
      <c r="W265" s="19">
        <v>1600</v>
      </c>
      <c r="X265" s="19">
        <v>900</v>
      </c>
      <c r="Y265" s="18" t="s">
        <v>130</v>
      </c>
      <c r="Z265" s="69">
        <v>8850</v>
      </c>
      <c r="AA265" s="19">
        <v>1.44</v>
      </c>
      <c r="AB265" s="21">
        <v>300</v>
      </c>
      <c r="AC265" s="19">
        <v>18.600000000000001</v>
      </c>
      <c r="AD265" s="19">
        <v>253.1</v>
      </c>
      <c r="AE265" s="19">
        <v>300</v>
      </c>
      <c r="AF265" s="19">
        <v>249.8</v>
      </c>
      <c r="AG265" s="8">
        <f>AF265/AD265</f>
        <v>0.98696167522718303</v>
      </c>
      <c r="AH265" s="19">
        <v>200.7</v>
      </c>
      <c r="AI265" s="85">
        <f>(AF265*V265)/1000000</f>
        <v>4.0642459999999998E-2</v>
      </c>
      <c r="AJ265" s="18" t="s">
        <v>78</v>
      </c>
      <c r="AK265" s="18" t="s">
        <v>354</v>
      </c>
      <c r="AL265" s="18" t="s">
        <v>120</v>
      </c>
      <c r="AM265" s="18"/>
      <c r="AN265" s="18" t="s">
        <v>202</v>
      </c>
      <c r="AO265" s="18"/>
      <c r="AP265" s="18" t="s">
        <v>94</v>
      </c>
      <c r="AQ265" s="18"/>
      <c r="AR265" s="19">
        <v>0</v>
      </c>
      <c r="AS265" s="18"/>
      <c r="AT265" s="72">
        <v>60</v>
      </c>
      <c r="AU265" s="19">
        <v>170</v>
      </c>
      <c r="AV265" s="19">
        <v>160</v>
      </c>
      <c r="AW265" s="18" t="s">
        <v>77</v>
      </c>
      <c r="AX265" s="18" t="s">
        <v>109</v>
      </c>
      <c r="AY265" s="18"/>
      <c r="AZ265" s="18"/>
      <c r="BA265" s="19">
        <v>0</v>
      </c>
      <c r="BB265" s="20" t="s">
        <v>202</v>
      </c>
      <c r="BC265" s="18" t="s">
        <v>144</v>
      </c>
      <c r="BD265" s="18"/>
      <c r="BE265" s="18" t="s">
        <v>84</v>
      </c>
      <c r="BF265" s="18"/>
      <c r="BG265" s="19">
        <v>1</v>
      </c>
      <c r="BH265" s="21">
        <v>0</v>
      </c>
      <c r="BI265" s="19">
        <v>0.91</v>
      </c>
      <c r="BJ265" s="19">
        <v>0.47</v>
      </c>
      <c r="BK265" s="19">
        <v>0.31</v>
      </c>
      <c r="BL265" s="18"/>
      <c r="BM265" s="18"/>
      <c r="BN265" s="19">
        <v>14.61</v>
      </c>
      <c r="BO265" s="21">
        <v>0.55000000000000004</v>
      </c>
      <c r="BP265" s="20"/>
      <c r="BQ265" s="21">
        <v>0.92</v>
      </c>
      <c r="BR265" s="21">
        <v>0.48</v>
      </c>
      <c r="BS265" s="21">
        <v>0.38</v>
      </c>
      <c r="BT265" s="20"/>
      <c r="BU265" s="20"/>
      <c r="BV265" s="21">
        <v>14.67</v>
      </c>
      <c r="BW265" s="9">
        <f>IF(BA265=1,BN265-(Monitors!$B$17*Data!BZ265),Data!BN265)</f>
        <v>14.61</v>
      </c>
      <c r="BX265" s="32">
        <f>IF($AR265=1,$BW265-(Monitors!$C$17*BZ265),Data!$BW265)</f>
        <v>14.61</v>
      </c>
      <c r="BY265" s="32">
        <f>BX265-(AA265*Monitors!$C$13)</f>
        <v>11.73</v>
      </c>
      <c r="BZ265" s="86">
        <f>(Monitors!$C$13*Data!AA265)+(Monitors!$C$6*TANH(Monitors!$C$7*(Data!V265+Monitors!$C$8)+Monitors!$C$9)+Monitors!$C$10)</f>
        <v>12.589992627687259</v>
      </c>
      <c r="CA265" s="9">
        <f>BN265-(Signage!$C$13*AI265)</f>
        <v>11.5618155</v>
      </c>
      <c r="CB265" s="86">
        <f>(Signage!$C$13*Data!AI265)+(Signage!$C$6*TANH(Signage!$C$7*(Data!V265+Signage!$C$8)+Signage!$C$9)+Signage!$C$10)</f>
        <v>14.182857633105828</v>
      </c>
    </row>
    <row r="266" spans="1:80" s="4" customFormat="1" ht="12" customHeight="1">
      <c r="A266" s="82">
        <v>265</v>
      </c>
      <c r="B266" s="15" t="s">
        <v>2080</v>
      </c>
      <c r="C266" s="82" t="s">
        <v>1196</v>
      </c>
      <c r="D266" s="16">
        <v>40693</v>
      </c>
      <c r="E266" s="18" t="s">
        <v>77</v>
      </c>
      <c r="F266" s="15" t="s">
        <v>70</v>
      </c>
      <c r="G266" s="17">
        <v>6</v>
      </c>
      <c r="H266" s="15" t="s">
        <v>72</v>
      </c>
      <c r="I266" s="15" t="s">
        <v>73</v>
      </c>
      <c r="J266" s="18" t="s">
        <v>73</v>
      </c>
      <c r="K266" s="18" t="s">
        <v>74</v>
      </c>
      <c r="L266" s="18" t="s">
        <v>71</v>
      </c>
      <c r="M266" s="18" t="s">
        <v>78</v>
      </c>
      <c r="N266" s="18" t="s">
        <v>78</v>
      </c>
      <c r="O266" s="18" t="s">
        <v>82</v>
      </c>
      <c r="P266" s="18" t="s">
        <v>71</v>
      </c>
      <c r="Q266" s="18" t="s">
        <v>77</v>
      </c>
      <c r="R266" s="19">
        <v>1.78</v>
      </c>
      <c r="S266" s="19">
        <v>9.8000000000000007</v>
      </c>
      <c r="T266" s="19">
        <v>17.399999999999999</v>
      </c>
      <c r="U266" s="19">
        <v>20</v>
      </c>
      <c r="V266" s="19">
        <v>170.6</v>
      </c>
      <c r="W266" s="19">
        <v>900</v>
      </c>
      <c r="X266" s="19">
        <v>1600</v>
      </c>
      <c r="Y266" s="18" t="s">
        <v>125</v>
      </c>
      <c r="Z266" s="69">
        <v>8445</v>
      </c>
      <c r="AA266" s="19">
        <v>1.44</v>
      </c>
      <c r="AB266" s="21">
        <v>290</v>
      </c>
      <c r="AC266" s="19">
        <v>0.3</v>
      </c>
      <c r="AD266" s="19">
        <v>290</v>
      </c>
      <c r="AE266" s="19">
        <v>290</v>
      </c>
      <c r="AF266" s="19">
        <v>250</v>
      </c>
      <c r="AG266" s="8">
        <f>AF266/AD266</f>
        <v>0.86206896551724133</v>
      </c>
      <c r="AH266" s="19">
        <v>200</v>
      </c>
      <c r="AI266" s="85">
        <f>(AF266*V266)/1000000</f>
        <v>4.265E-2</v>
      </c>
      <c r="AJ266" s="18" t="s">
        <v>78</v>
      </c>
      <c r="AK266" s="18" t="s">
        <v>411</v>
      </c>
      <c r="AL266" s="18" t="s">
        <v>410</v>
      </c>
      <c r="AM266" s="18" t="s">
        <v>71</v>
      </c>
      <c r="AN266" s="18" t="s">
        <v>121</v>
      </c>
      <c r="AO266" s="18" t="s">
        <v>71</v>
      </c>
      <c r="AP266" s="18" t="s">
        <v>81</v>
      </c>
      <c r="AQ266" s="18" t="s">
        <v>71</v>
      </c>
      <c r="AR266" s="19">
        <v>0</v>
      </c>
      <c r="AS266" s="18"/>
      <c r="AT266" s="72">
        <v>60</v>
      </c>
      <c r="AU266" s="19">
        <v>170</v>
      </c>
      <c r="AV266" s="19">
        <v>160</v>
      </c>
      <c r="AW266" s="18" t="s">
        <v>77</v>
      </c>
      <c r="AX266" s="18" t="s">
        <v>98</v>
      </c>
      <c r="AY266" s="18" t="s">
        <v>71</v>
      </c>
      <c r="AZ266" s="18" t="s">
        <v>71</v>
      </c>
      <c r="BA266" s="19">
        <v>0</v>
      </c>
      <c r="BB266" s="20" t="s">
        <v>121</v>
      </c>
      <c r="BC266" s="18" t="s">
        <v>144</v>
      </c>
      <c r="BD266" s="18" t="s">
        <v>71</v>
      </c>
      <c r="BE266" s="18" t="s">
        <v>84</v>
      </c>
      <c r="BF266" s="18" t="s">
        <v>71</v>
      </c>
      <c r="BG266" s="18"/>
      <c r="BH266" s="21">
        <v>0</v>
      </c>
      <c r="BI266" s="19">
        <v>0.3</v>
      </c>
      <c r="BJ266" s="18"/>
      <c r="BK266" s="19">
        <v>0.28999999999999998</v>
      </c>
      <c r="BL266" s="18"/>
      <c r="BM266" s="18"/>
      <c r="BN266" s="19">
        <v>13.53</v>
      </c>
      <c r="BO266" s="21">
        <v>0.5</v>
      </c>
      <c r="BP266" s="20"/>
      <c r="BQ266" s="21">
        <v>0.3</v>
      </c>
      <c r="BR266" s="20"/>
      <c r="BS266" s="21">
        <v>0.32</v>
      </c>
      <c r="BT266" s="20"/>
      <c r="BU266" s="20"/>
      <c r="BV266" s="21">
        <v>13.66</v>
      </c>
      <c r="BW266" s="9">
        <f>IF(BA266=1,BN266-(Monitors!$B$17*Data!BZ266),Data!BN266)</f>
        <v>13.53</v>
      </c>
      <c r="BX266" s="32">
        <f>IF($AR266=1,$BW266-(Monitors!$C$17*BZ266),Data!$BW266)</f>
        <v>13.53</v>
      </c>
      <c r="BY266" s="32">
        <f>BX266-(AA266*Monitors!$C$13)</f>
        <v>10.649999999999999</v>
      </c>
      <c r="BZ266" s="86">
        <f>(Monitors!$C$13*Data!AA266)+(Monitors!$C$6*TANH(Monitors!$C$7*(Data!V266+Monitors!$C$8)+Monitors!$C$9)+Monitors!$C$10)</f>
        <v>12.96016001031342</v>
      </c>
      <c r="CA266" s="9">
        <f>BN266-(Signage!$C$13*AI266)</f>
        <v>10.331249999999999</v>
      </c>
      <c r="CB266" s="86">
        <f>(Signage!$C$13*Data!AI266)+(Signage!$C$6*TANH(Signage!$C$7*(Data!V266+Signage!$C$8)+Signage!$C$9)+Signage!$C$10)</f>
        <v>14.978350652549894</v>
      </c>
    </row>
    <row r="267" spans="1:80" s="4" customFormat="1" ht="12" customHeight="1">
      <c r="A267" s="83">
        <v>266</v>
      </c>
      <c r="B267" s="15" t="s">
        <v>2056</v>
      </c>
      <c r="C267" s="83" t="s">
        <v>1197</v>
      </c>
      <c r="D267" s="16">
        <v>41039</v>
      </c>
      <c r="E267" s="18" t="s">
        <v>78</v>
      </c>
      <c r="F267" s="15" t="s">
        <v>70</v>
      </c>
      <c r="G267" s="17">
        <v>6</v>
      </c>
      <c r="H267" s="15" t="s">
        <v>72</v>
      </c>
      <c r="I267" s="15" t="s">
        <v>73</v>
      </c>
      <c r="J267" s="18" t="s">
        <v>73</v>
      </c>
      <c r="K267" s="18" t="s">
        <v>74</v>
      </c>
      <c r="L267" s="18" t="s">
        <v>71</v>
      </c>
      <c r="M267" s="18" t="s">
        <v>78</v>
      </c>
      <c r="N267" s="18" t="s">
        <v>78</v>
      </c>
      <c r="O267" s="18" t="s">
        <v>82</v>
      </c>
      <c r="P267" s="18" t="s">
        <v>71</v>
      </c>
      <c r="Q267" s="18" t="s">
        <v>78</v>
      </c>
      <c r="R267" s="19">
        <v>1.78</v>
      </c>
      <c r="S267" s="19">
        <v>9.8000000000000007</v>
      </c>
      <c r="T267" s="19">
        <v>17.399999999999999</v>
      </c>
      <c r="U267" s="19">
        <v>20</v>
      </c>
      <c r="V267" s="19">
        <v>170.5</v>
      </c>
      <c r="W267" s="19">
        <v>900</v>
      </c>
      <c r="X267" s="19">
        <v>1600</v>
      </c>
      <c r="Y267" s="18" t="s">
        <v>125</v>
      </c>
      <c r="Z267" s="69">
        <v>8445</v>
      </c>
      <c r="AA267" s="19">
        <v>1.44</v>
      </c>
      <c r="AB267" s="21">
        <v>265</v>
      </c>
      <c r="AC267" s="19">
        <v>6.5</v>
      </c>
      <c r="AD267" s="19">
        <v>265</v>
      </c>
      <c r="AE267" s="19">
        <v>265</v>
      </c>
      <c r="AF267" s="19">
        <v>255</v>
      </c>
      <c r="AG267" s="8">
        <f>AF267/AD267</f>
        <v>0.96226415094339623</v>
      </c>
      <c r="AH267" s="19">
        <v>200</v>
      </c>
      <c r="AI267" s="85">
        <f>(AF267*V267)/1000000</f>
        <v>4.3477500000000002E-2</v>
      </c>
      <c r="AJ267" s="18" t="s">
        <v>78</v>
      </c>
      <c r="AK267" s="18" t="s">
        <v>528</v>
      </c>
      <c r="AL267" s="18" t="s">
        <v>115</v>
      </c>
      <c r="AM267" s="18" t="s">
        <v>81</v>
      </c>
      <c r="AN267" s="18" t="s">
        <v>81</v>
      </c>
      <c r="AO267" s="18" t="s">
        <v>81</v>
      </c>
      <c r="AP267" s="18" t="s">
        <v>81</v>
      </c>
      <c r="AQ267" s="18" t="s">
        <v>81</v>
      </c>
      <c r="AR267" s="19">
        <v>0</v>
      </c>
      <c r="AS267" s="18"/>
      <c r="AT267" s="72">
        <v>60</v>
      </c>
      <c r="AU267" s="19">
        <v>160</v>
      </c>
      <c r="AV267" s="19">
        <v>160</v>
      </c>
      <c r="AW267" s="18" t="s">
        <v>77</v>
      </c>
      <c r="AX267" s="18" t="s">
        <v>98</v>
      </c>
      <c r="AY267" s="18" t="s">
        <v>71</v>
      </c>
      <c r="AZ267" s="18" t="s">
        <v>71</v>
      </c>
      <c r="BA267" s="19">
        <v>0</v>
      </c>
      <c r="BB267" s="20" t="s">
        <v>81</v>
      </c>
      <c r="BC267" s="18" t="s">
        <v>81</v>
      </c>
      <c r="BD267" s="18" t="s">
        <v>71</v>
      </c>
      <c r="BE267" s="18" t="s">
        <v>84</v>
      </c>
      <c r="BF267" s="18" t="s">
        <v>81</v>
      </c>
      <c r="BG267" s="18"/>
      <c r="BH267" s="21">
        <v>0</v>
      </c>
      <c r="BI267" s="19">
        <v>0.1</v>
      </c>
      <c r="BJ267" s="18"/>
      <c r="BK267" s="19">
        <v>0.1</v>
      </c>
      <c r="BL267" s="18"/>
      <c r="BM267" s="18"/>
      <c r="BN267" s="19">
        <v>16.399999999999999</v>
      </c>
      <c r="BO267" s="21">
        <v>0.5</v>
      </c>
      <c r="BP267" s="20"/>
      <c r="BQ267" s="21">
        <v>0.2</v>
      </c>
      <c r="BR267" s="20"/>
      <c r="BS267" s="21">
        <v>0.1</v>
      </c>
      <c r="BT267" s="20"/>
      <c r="BU267" s="20"/>
      <c r="BV267" s="21">
        <v>16.47</v>
      </c>
      <c r="BW267" s="9">
        <f>IF(BA267=1,BN267-(Monitors!$B$17*Data!BZ267),Data!BN267)</f>
        <v>16.399999999999999</v>
      </c>
      <c r="BX267" s="32">
        <f>IF($AR267=1,$BW267-(Monitors!$C$17*BZ267),Data!$BW267)</f>
        <v>16.399999999999999</v>
      </c>
      <c r="BY267" s="32">
        <f>BX267-(AA267*Monitors!$C$13)</f>
        <v>13.52</v>
      </c>
      <c r="BZ267" s="86">
        <f>(Monitors!$C$13*Data!AA267)+(Monitors!$C$6*TANH(Monitors!$C$7*(Data!V267+Monitors!$C$8)+Monitors!$C$9)+Monitors!$C$10)</f>
        <v>12.955556420055508</v>
      </c>
      <c r="CA267" s="9">
        <f>BN267-(Signage!$C$13*AI267)</f>
        <v>13.139187499999998</v>
      </c>
      <c r="CB267" s="86">
        <f>(Signage!$C$13*Data!AI267)+(Signage!$C$6*TANH(Signage!$C$7*(Data!V267+Signage!$C$8)+Signage!$C$9)+Signage!$C$10)</f>
        <v>15.03225383138939</v>
      </c>
    </row>
    <row r="268" spans="1:80" s="4" customFormat="1" ht="12" customHeight="1">
      <c r="A268" s="82">
        <v>267</v>
      </c>
      <c r="B268" s="15" t="s">
        <v>2071</v>
      </c>
      <c r="C268" s="82" t="s">
        <v>1198</v>
      </c>
      <c r="D268" s="16">
        <v>41760</v>
      </c>
      <c r="E268" s="18" t="s">
        <v>78</v>
      </c>
      <c r="F268" s="15" t="s">
        <v>70</v>
      </c>
      <c r="G268" s="17">
        <v>6</v>
      </c>
      <c r="H268" s="15" t="s">
        <v>72</v>
      </c>
      <c r="I268" s="15" t="s">
        <v>90</v>
      </c>
      <c r="J268" s="18"/>
      <c r="K268" s="18" t="s">
        <v>74</v>
      </c>
      <c r="L268" s="18"/>
      <c r="M268" s="18" t="s">
        <v>78</v>
      </c>
      <c r="N268" s="18" t="s">
        <v>78</v>
      </c>
      <c r="O268" s="18" t="s">
        <v>82</v>
      </c>
      <c r="P268" s="18"/>
      <c r="Q268" s="18" t="s">
        <v>78</v>
      </c>
      <c r="R268" s="19">
        <v>1.78</v>
      </c>
      <c r="S268" s="19">
        <v>9.3000000000000007</v>
      </c>
      <c r="T268" s="19">
        <v>17.100000000000001</v>
      </c>
      <c r="U268" s="19">
        <v>19.5</v>
      </c>
      <c r="V268" s="19">
        <v>158.96</v>
      </c>
      <c r="W268" s="19">
        <v>900</v>
      </c>
      <c r="X268" s="19">
        <v>1600</v>
      </c>
      <c r="Y268" s="18" t="s">
        <v>125</v>
      </c>
      <c r="Z268" s="69">
        <v>9059</v>
      </c>
      <c r="AA268" s="19">
        <v>1.44</v>
      </c>
      <c r="AB268" s="21">
        <v>250</v>
      </c>
      <c r="AC268" s="19">
        <v>5.9</v>
      </c>
      <c r="AD268" s="19">
        <v>291.10000000000002</v>
      </c>
      <c r="AE268" s="19">
        <v>250</v>
      </c>
      <c r="AF268" s="19">
        <v>256.2</v>
      </c>
      <c r="AG268" s="8">
        <f>AF268/AD268</f>
        <v>0.88010992785984188</v>
      </c>
      <c r="AH268" s="19">
        <v>202.1</v>
      </c>
      <c r="AI268" s="85">
        <f>(AF268*V268)/1000000</f>
        <v>4.0725552000000005E-2</v>
      </c>
      <c r="AJ268" s="18" t="s">
        <v>78</v>
      </c>
      <c r="AK268" s="18" t="s">
        <v>406</v>
      </c>
      <c r="AL268" s="18" t="s">
        <v>115</v>
      </c>
      <c r="AM268" s="18"/>
      <c r="AN268" s="18" t="s">
        <v>81</v>
      </c>
      <c r="AO268" s="18"/>
      <c r="AP268" s="18" t="s">
        <v>81</v>
      </c>
      <c r="AQ268" s="18"/>
      <c r="AR268" s="19">
        <v>0</v>
      </c>
      <c r="AS268" s="18"/>
      <c r="AT268" s="72">
        <v>60</v>
      </c>
      <c r="AU268" s="19">
        <v>170</v>
      </c>
      <c r="AV268" s="19">
        <v>160</v>
      </c>
      <c r="AW268" s="18" t="s">
        <v>78</v>
      </c>
      <c r="AX268" s="18" t="s">
        <v>264</v>
      </c>
      <c r="AY268" s="18"/>
      <c r="AZ268" s="18"/>
      <c r="BA268" s="19">
        <v>0</v>
      </c>
      <c r="BB268" s="20" t="s">
        <v>81</v>
      </c>
      <c r="BC268" s="18" t="s">
        <v>81</v>
      </c>
      <c r="BD268" s="18"/>
      <c r="BE268" s="18" t="s">
        <v>84</v>
      </c>
      <c r="BF268" s="18"/>
      <c r="BG268" s="18"/>
      <c r="BH268" s="21">
        <v>0</v>
      </c>
      <c r="BI268" s="19">
        <v>0.26</v>
      </c>
      <c r="BJ268" s="18"/>
      <c r="BK268" s="19">
        <v>0.11</v>
      </c>
      <c r="BL268" s="18"/>
      <c r="BM268" s="18"/>
      <c r="BN268" s="19">
        <v>12.92</v>
      </c>
      <c r="BO268" s="21">
        <v>0.52</v>
      </c>
      <c r="BP268" s="20"/>
      <c r="BQ268" s="21">
        <v>0.3</v>
      </c>
      <c r="BR268" s="20"/>
      <c r="BS268" s="21">
        <v>0.14000000000000001</v>
      </c>
      <c r="BT268" s="20"/>
      <c r="BU268" s="20"/>
      <c r="BV268" s="21">
        <v>13.07</v>
      </c>
      <c r="BW268" s="9">
        <f>IF(BA268=1,BN268-(Monitors!$B$17*Data!BZ268),Data!BN268)</f>
        <v>12.92</v>
      </c>
      <c r="BX268" s="32">
        <f>IF($AR268=1,$BW268-(Monitors!$C$17*BZ268),Data!$BW268)</f>
        <v>12.92</v>
      </c>
      <c r="BY268" s="32">
        <f>BX268-(AA268*Monitors!$C$13)</f>
        <v>10.039999999999999</v>
      </c>
      <c r="BZ268" s="86">
        <f>(Monitors!$C$13*Data!AA268)+(Monitors!$C$6*TANH(Monitors!$C$7*(Data!V268+Monitors!$C$8)+Monitors!$C$9)+Monitors!$C$10)</f>
        <v>12.410176247793856</v>
      </c>
      <c r="CA268" s="9">
        <f>BN268-(Signage!$C$13*AI268)</f>
        <v>9.865583599999999</v>
      </c>
      <c r="CB268" s="86">
        <f>(Signage!$C$13*Data!AI268)+(Signage!$C$6*TANH(Signage!$C$7*(Data!V268+Signage!$C$8)+Signage!$C$9)+Signage!$C$10)</f>
        <v>13.883541896373536</v>
      </c>
    </row>
    <row r="269" spans="1:80" s="4" customFormat="1" ht="12" customHeight="1">
      <c r="A269" s="83">
        <v>268</v>
      </c>
      <c r="B269" s="15" t="s">
        <v>2088</v>
      </c>
      <c r="C269" s="83" t="s">
        <v>1199</v>
      </c>
      <c r="D269" s="16">
        <v>41647</v>
      </c>
      <c r="E269" s="18" t="s">
        <v>77</v>
      </c>
      <c r="F269" s="15" t="s">
        <v>70</v>
      </c>
      <c r="G269" s="17">
        <v>6</v>
      </c>
      <c r="H269" s="15" t="s">
        <v>72</v>
      </c>
      <c r="I269" s="15" t="s">
        <v>73</v>
      </c>
      <c r="J269" s="18" t="s">
        <v>73</v>
      </c>
      <c r="K269" s="18" t="s">
        <v>74</v>
      </c>
      <c r="L269" s="18" t="s">
        <v>71</v>
      </c>
      <c r="M269" s="18" t="s">
        <v>78</v>
      </c>
      <c r="N269" s="18" t="s">
        <v>78</v>
      </c>
      <c r="O269" s="18" t="s">
        <v>82</v>
      </c>
      <c r="P269" s="18" t="s">
        <v>81</v>
      </c>
      <c r="Q269" s="18" t="s">
        <v>77</v>
      </c>
      <c r="R269" s="19">
        <v>1.78</v>
      </c>
      <c r="S269" s="19">
        <v>9.4</v>
      </c>
      <c r="T269" s="19">
        <v>17</v>
      </c>
      <c r="U269" s="19">
        <v>19.5</v>
      </c>
      <c r="V269" s="19">
        <v>146.51</v>
      </c>
      <c r="W269" s="19">
        <v>900</v>
      </c>
      <c r="X269" s="19">
        <v>1600</v>
      </c>
      <c r="Y269" s="18" t="s">
        <v>125</v>
      </c>
      <c r="Z269" s="69">
        <v>8973</v>
      </c>
      <c r="AA269" s="19">
        <v>1.44</v>
      </c>
      <c r="AB269" s="21">
        <v>250</v>
      </c>
      <c r="AC269" s="19">
        <v>28</v>
      </c>
      <c r="AD269" s="19">
        <v>259.89999999999998</v>
      </c>
      <c r="AE269" s="19">
        <v>250</v>
      </c>
      <c r="AF269" s="19">
        <v>259.3</v>
      </c>
      <c r="AG269" s="8">
        <f>AF269/AD269</f>
        <v>0.9976914197768374</v>
      </c>
      <c r="AH269" s="19">
        <v>200</v>
      </c>
      <c r="AI269" s="85">
        <f>(AF269*V269)/1000000</f>
        <v>3.7990043000000001E-2</v>
      </c>
      <c r="AJ269" s="18" t="s">
        <v>78</v>
      </c>
      <c r="AK269" s="18" t="s">
        <v>352</v>
      </c>
      <c r="AL269" s="18" t="s">
        <v>88</v>
      </c>
      <c r="AM269" s="18" t="s">
        <v>81</v>
      </c>
      <c r="AN269" s="18" t="s">
        <v>81</v>
      </c>
      <c r="AO269" s="18" t="s">
        <v>81</v>
      </c>
      <c r="AP269" s="18" t="s">
        <v>81</v>
      </c>
      <c r="AQ269" s="18" t="s">
        <v>81</v>
      </c>
      <c r="AR269" s="19">
        <v>0</v>
      </c>
      <c r="AS269" s="18"/>
      <c r="AT269" s="72">
        <v>60</v>
      </c>
      <c r="AU269" s="19">
        <v>170</v>
      </c>
      <c r="AV269" s="19">
        <v>160</v>
      </c>
      <c r="AW269" s="18" t="s">
        <v>78</v>
      </c>
      <c r="AX269" s="18" t="s">
        <v>98</v>
      </c>
      <c r="AY269" s="18" t="s">
        <v>71</v>
      </c>
      <c r="AZ269" s="18" t="s">
        <v>71</v>
      </c>
      <c r="BA269" s="19">
        <v>0</v>
      </c>
      <c r="BB269" s="20" t="s">
        <v>81</v>
      </c>
      <c r="BC269" s="18" t="s">
        <v>81</v>
      </c>
      <c r="BD269" s="18" t="s">
        <v>81</v>
      </c>
      <c r="BE269" s="18" t="s">
        <v>84</v>
      </c>
      <c r="BF269" s="18" t="s">
        <v>81</v>
      </c>
      <c r="BG269" s="18"/>
      <c r="BH269" s="21">
        <v>0</v>
      </c>
      <c r="BI269" s="19">
        <v>0.2</v>
      </c>
      <c r="BJ269" s="18"/>
      <c r="BK269" s="19">
        <v>0.14000000000000001</v>
      </c>
      <c r="BL269" s="18"/>
      <c r="BM269" s="18"/>
      <c r="BN269" s="19">
        <v>11.85</v>
      </c>
      <c r="BO269" s="21">
        <v>0.5</v>
      </c>
      <c r="BP269" s="20"/>
      <c r="BQ269" s="21">
        <v>0.22</v>
      </c>
      <c r="BR269" s="20"/>
      <c r="BS269" s="21">
        <v>0.16</v>
      </c>
      <c r="BT269" s="20"/>
      <c r="BU269" s="20"/>
      <c r="BV269" s="21">
        <v>12.17</v>
      </c>
      <c r="BW269" s="9">
        <f>IF(BA269=1,BN269-(Monitors!$B$17*Data!BZ269),Data!BN269)</f>
        <v>11.85</v>
      </c>
      <c r="BX269" s="32">
        <f>IF($AR269=1,$BW269-(Monitors!$C$17*BZ269),Data!$BW269)</f>
        <v>11.85</v>
      </c>
      <c r="BY269" s="32">
        <f>BX269-(AA269*Monitors!$C$13)</f>
        <v>8.9699999999999989</v>
      </c>
      <c r="BZ269" s="86">
        <f>(Monitors!$C$13*Data!AA269)+(Monitors!$C$6*TANH(Monitors!$C$7*(Data!V269+Monitors!$C$8)+Monitors!$C$9)+Monitors!$C$10)</f>
        <v>11.790567886669894</v>
      </c>
      <c r="CA269" s="9">
        <f>BN269-(Signage!$C$13*AI269)</f>
        <v>9.0007467749999996</v>
      </c>
      <c r="CB269" s="86">
        <f>(Signage!$C$13*Data!AI269)+(Signage!$C$6*TANH(Signage!$C$7*(Data!V269+Signage!$C$8)+Signage!$C$9)+Signage!$C$10)</f>
        <v>12.660325609234283</v>
      </c>
    </row>
    <row r="270" spans="1:80" s="4" customFormat="1" ht="12" customHeight="1">
      <c r="A270" s="82">
        <v>269</v>
      </c>
      <c r="B270" s="15" t="s">
        <v>2056</v>
      </c>
      <c r="C270" s="82" t="s">
        <v>1200</v>
      </c>
      <c r="D270" s="16">
        <v>41262</v>
      </c>
      <c r="E270" s="18" t="s">
        <v>77</v>
      </c>
      <c r="F270" s="15" t="s">
        <v>70</v>
      </c>
      <c r="G270" s="17">
        <v>6</v>
      </c>
      <c r="H270" s="15" t="s">
        <v>72</v>
      </c>
      <c r="I270" s="15" t="s">
        <v>73</v>
      </c>
      <c r="J270" s="18" t="s">
        <v>73</v>
      </c>
      <c r="K270" s="18" t="s">
        <v>74</v>
      </c>
      <c r="L270" s="18" t="s">
        <v>71</v>
      </c>
      <c r="M270" s="18" t="s">
        <v>78</v>
      </c>
      <c r="N270" s="18" t="s">
        <v>78</v>
      </c>
      <c r="O270" s="18" t="s">
        <v>82</v>
      </c>
      <c r="P270" s="18" t="s">
        <v>71</v>
      </c>
      <c r="Q270" s="18" t="s">
        <v>78</v>
      </c>
      <c r="R270" s="19">
        <v>1.78</v>
      </c>
      <c r="S270" s="19">
        <v>9.4</v>
      </c>
      <c r="T270" s="19">
        <v>17</v>
      </c>
      <c r="U270" s="19">
        <v>19.5</v>
      </c>
      <c r="V270" s="19">
        <v>160.47</v>
      </c>
      <c r="W270" s="19">
        <v>900</v>
      </c>
      <c r="X270" s="19">
        <v>1600</v>
      </c>
      <c r="Y270" s="18" t="s">
        <v>125</v>
      </c>
      <c r="Z270" s="69">
        <v>8973</v>
      </c>
      <c r="AA270" s="19">
        <v>1.44</v>
      </c>
      <c r="AB270" s="21">
        <v>280</v>
      </c>
      <c r="AC270" s="19">
        <v>5</v>
      </c>
      <c r="AD270" s="19">
        <v>280</v>
      </c>
      <c r="AE270" s="19">
        <v>280</v>
      </c>
      <c r="AF270" s="19">
        <v>260</v>
      </c>
      <c r="AG270" s="8">
        <f>AF270/AD270</f>
        <v>0.9285714285714286</v>
      </c>
      <c r="AH270" s="19">
        <v>200</v>
      </c>
      <c r="AI270" s="85">
        <f>(AF270*V270)/1000000</f>
        <v>4.1722199999999994E-2</v>
      </c>
      <c r="AJ270" s="18" t="s">
        <v>78</v>
      </c>
      <c r="AK270" s="18" t="s">
        <v>344</v>
      </c>
      <c r="AL270" s="18" t="s">
        <v>79</v>
      </c>
      <c r="AM270" s="18" t="s">
        <v>193</v>
      </c>
      <c r="AN270" s="18" t="s">
        <v>121</v>
      </c>
      <c r="AO270" s="18" t="s">
        <v>81</v>
      </c>
      <c r="AP270" s="18" t="s">
        <v>94</v>
      </c>
      <c r="AQ270" s="18" t="s">
        <v>81</v>
      </c>
      <c r="AR270" s="19">
        <v>0</v>
      </c>
      <c r="AS270" s="18"/>
      <c r="AT270" s="72">
        <v>60</v>
      </c>
      <c r="AU270" s="19">
        <v>170</v>
      </c>
      <c r="AV270" s="19">
        <v>160</v>
      </c>
      <c r="AW270" s="18" t="s">
        <v>77</v>
      </c>
      <c r="AX270" s="18" t="s">
        <v>98</v>
      </c>
      <c r="AY270" s="18" t="s">
        <v>71</v>
      </c>
      <c r="AZ270" s="18" t="s">
        <v>71</v>
      </c>
      <c r="BA270" s="19">
        <v>0</v>
      </c>
      <c r="BB270" s="20" t="s">
        <v>121</v>
      </c>
      <c r="BC270" s="18" t="s">
        <v>144</v>
      </c>
      <c r="BD270" s="18" t="s">
        <v>71</v>
      </c>
      <c r="BE270" s="18" t="s">
        <v>84</v>
      </c>
      <c r="BF270" s="18" t="s">
        <v>81</v>
      </c>
      <c r="BG270" s="18"/>
      <c r="BH270" s="21">
        <v>0</v>
      </c>
      <c r="BI270" s="19">
        <v>0.11</v>
      </c>
      <c r="BJ270" s="18"/>
      <c r="BK270" s="19">
        <v>0.09</v>
      </c>
      <c r="BL270" s="18"/>
      <c r="BM270" s="18"/>
      <c r="BN270" s="19">
        <v>12.13</v>
      </c>
      <c r="BO270" s="21">
        <v>0.5</v>
      </c>
      <c r="BP270" s="20"/>
      <c r="BQ270" s="21">
        <v>0.12</v>
      </c>
      <c r="BR270" s="20"/>
      <c r="BS270" s="21">
        <v>0.11</v>
      </c>
      <c r="BT270" s="20"/>
      <c r="BU270" s="20"/>
      <c r="BV270" s="21">
        <v>12.04</v>
      </c>
      <c r="BW270" s="9">
        <f>IF(BA270=1,BN270-(Monitors!$B$17*Data!BZ270),Data!BN270)</f>
        <v>12.13</v>
      </c>
      <c r="BX270" s="32">
        <f>IF($AR270=1,$BW270-(Monitors!$C$17*BZ270),Data!$BW270)</f>
        <v>12.13</v>
      </c>
      <c r="BY270" s="32">
        <f>BX270-(AA270*Monitors!$C$13)</f>
        <v>9.25</v>
      </c>
      <c r="BZ270" s="86">
        <f>(Monitors!$C$13*Data!AA270)+(Monitors!$C$6*TANH(Monitors!$C$7*(Data!V270+Monitors!$C$8)+Monitors!$C$9)+Monitors!$C$10)</f>
        <v>12.483128840543692</v>
      </c>
      <c r="CA270" s="9">
        <f>BN270-(Signage!$C$13*AI270)</f>
        <v>9.0008350000000021</v>
      </c>
      <c r="CB270" s="86">
        <f>(Signage!$C$13*Data!AI270)+(Signage!$C$6*TANH(Signage!$C$7*(Data!V270+Signage!$C$8)+Signage!$C$9)+Signage!$C$10)</f>
        <v>14.081669993273188</v>
      </c>
    </row>
    <row r="271" spans="1:80" s="4" customFormat="1" ht="12" customHeight="1">
      <c r="A271" s="83">
        <v>270</v>
      </c>
      <c r="B271" s="15" t="s">
        <v>2056</v>
      </c>
      <c r="C271" s="83" t="s">
        <v>1201</v>
      </c>
      <c r="D271" s="16">
        <v>41215</v>
      </c>
      <c r="E271" s="18" t="s">
        <v>77</v>
      </c>
      <c r="F271" s="15" t="s">
        <v>70</v>
      </c>
      <c r="G271" s="17">
        <v>6</v>
      </c>
      <c r="H271" s="15" t="s">
        <v>72</v>
      </c>
      <c r="I271" s="15" t="s">
        <v>73</v>
      </c>
      <c r="J271" s="18" t="s">
        <v>73</v>
      </c>
      <c r="K271" s="18" t="s">
        <v>74</v>
      </c>
      <c r="L271" s="18" t="s">
        <v>71</v>
      </c>
      <c r="M271" s="18" t="s">
        <v>78</v>
      </c>
      <c r="N271" s="18" t="s">
        <v>78</v>
      </c>
      <c r="O271" s="18" t="s">
        <v>82</v>
      </c>
      <c r="P271" s="18" t="s">
        <v>71</v>
      </c>
      <c r="Q271" s="18" t="s">
        <v>78</v>
      </c>
      <c r="R271" s="19">
        <v>1.78</v>
      </c>
      <c r="S271" s="19">
        <v>9.4</v>
      </c>
      <c r="T271" s="19">
        <v>17</v>
      </c>
      <c r="U271" s="19">
        <v>19.5</v>
      </c>
      <c r="V271" s="19">
        <v>160.47</v>
      </c>
      <c r="W271" s="19">
        <v>900</v>
      </c>
      <c r="X271" s="19">
        <v>1600</v>
      </c>
      <c r="Y271" s="18" t="s">
        <v>125</v>
      </c>
      <c r="Z271" s="69">
        <v>8973</v>
      </c>
      <c r="AA271" s="19">
        <v>1.44</v>
      </c>
      <c r="AB271" s="21">
        <v>280</v>
      </c>
      <c r="AC271" s="19">
        <v>5</v>
      </c>
      <c r="AD271" s="19">
        <v>280</v>
      </c>
      <c r="AE271" s="19">
        <v>280</v>
      </c>
      <c r="AF271" s="19">
        <v>260</v>
      </c>
      <c r="AG271" s="8">
        <f>AF271/AD271</f>
        <v>0.9285714285714286</v>
      </c>
      <c r="AH271" s="19">
        <v>200</v>
      </c>
      <c r="AI271" s="85">
        <f>(AF271*V271)/1000000</f>
        <v>4.1722199999999994E-2</v>
      </c>
      <c r="AJ271" s="18" t="s">
        <v>78</v>
      </c>
      <c r="AK271" s="18" t="s">
        <v>344</v>
      </c>
      <c r="AL271" s="18" t="s">
        <v>115</v>
      </c>
      <c r="AM271" s="18" t="s">
        <v>193</v>
      </c>
      <c r="AN271" s="18" t="s">
        <v>81</v>
      </c>
      <c r="AO271" s="18" t="s">
        <v>81</v>
      </c>
      <c r="AP271" s="18" t="s">
        <v>94</v>
      </c>
      <c r="AQ271" s="18" t="s">
        <v>81</v>
      </c>
      <c r="AR271" s="19">
        <v>0</v>
      </c>
      <c r="AS271" s="18"/>
      <c r="AT271" s="72">
        <v>60</v>
      </c>
      <c r="AU271" s="19">
        <v>170</v>
      </c>
      <c r="AV271" s="19">
        <v>160</v>
      </c>
      <c r="AW271" s="18" t="s">
        <v>77</v>
      </c>
      <c r="AX271" s="18" t="s">
        <v>98</v>
      </c>
      <c r="AY271" s="18" t="s">
        <v>71</v>
      </c>
      <c r="AZ271" s="18" t="s">
        <v>71</v>
      </c>
      <c r="BA271" s="19">
        <v>0</v>
      </c>
      <c r="BB271" s="20" t="s">
        <v>81</v>
      </c>
      <c r="BC271" s="18" t="s">
        <v>81</v>
      </c>
      <c r="BD271" s="18" t="s">
        <v>71</v>
      </c>
      <c r="BE271" s="18" t="s">
        <v>84</v>
      </c>
      <c r="BF271" s="18" t="s">
        <v>81</v>
      </c>
      <c r="BG271" s="18"/>
      <c r="BH271" s="21">
        <v>0</v>
      </c>
      <c r="BI271" s="19">
        <v>0.12</v>
      </c>
      <c r="BJ271" s="18"/>
      <c r="BK271" s="19">
        <v>0.11</v>
      </c>
      <c r="BL271" s="18"/>
      <c r="BM271" s="18"/>
      <c r="BN271" s="19">
        <v>12.65</v>
      </c>
      <c r="BO271" s="21">
        <v>0.3</v>
      </c>
      <c r="BP271" s="20"/>
      <c r="BQ271" s="21">
        <v>0.1</v>
      </c>
      <c r="BR271" s="20"/>
      <c r="BS271" s="21">
        <v>0.08</v>
      </c>
      <c r="BT271" s="20"/>
      <c r="BU271" s="20"/>
      <c r="BV271" s="21">
        <v>12.5</v>
      </c>
      <c r="BW271" s="9">
        <f>IF(BA271=1,BN271-(Monitors!$B$17*Data!BZ271),Data!BN271)</f>
        <v>12.65</v>
      </c>
      <c r="BX271" s="32">
        <f>IF($AR271=1,$BW271-(Monitors!$C$17*BZ271),Data!$BW271)</f>
        <v>12.65</v>
      </c>
      <c r="BY271" s="32">
        <f>BX271-(AA271*Monitors!$C$13)</f>
        <v>9.77</v>
      </c>
      <c r="BZ271" s="86">
        <f>(Monitors!$C$13*Data!AA271)+(Monitors!$C$6*TANH(Monitors!$C$7*(Data!V271+Monitors!$C$8)+Monitors!$C$9)+Monitors!$C$10)</f>
        <v>12.483128840543692</v>
      </c>
      <c r="CA271" s="9">
        <f>BN271-(Signage!$C$13*AI271)</f>
        <v>9.5208350000000017</v>
      </c>
      <c r="CB271" s="86">
        <f>(Signage!$C$13*Data!AI271)+(Signage!$C$6*TANH(Signage!$C$7*(Data!V271+Signage!$C$8)+Signage!$C$9)+Signage!$C$10)</f>
        <v>14.081669993273188</v>
      </c>
    </row>
    <row r="272" spans="1:80" s="4" customFormat="1" ht="12" customHeight="1">
      <c r="A272" s="82">
        <v>271</v>
      </c>
      <c r="B272" s="15" t="s">
        <v>2058</v>
      </c>
      <c r="C272" s="82" t="s">
        <v>1202</v>
      </c>
      <c r="D272" s="16">
        <v>41307</v>
      </c>
      <c r="E272" s="18" t="s">
        <v>77</v>
      </c>
      <c r="F272" s="15" t="s">
        <v>70</v>
      </c>
      <c r="G272" s="17">
        <v>6</v>
      </c>
      <c r="H272" s="15" t="s">
        <v>72</v>
      </c>
      <c r="I272" s="15" t="s">
        <v>73</v>
      </c>
      <c r="J272" s="18" t="s">
        <v>73</v>
      </c>
      <c r="K272" s="18" t="s">
        <v>74</v>
      </c>
      <c r="L272" s="18" t="s">
        <v>71</v>
      </c>
      <c r="M272" s="18" t="s">
        <v>78</v>
      </c>
      <c r="N272" s="18" t="s">
        <v>78</v>
      </c>
      <c r="O272" s="18" t="s">
        <v>82</v>
      </c>
      <c r="P272" s="18" t="s">
        <v>71</v>
      </c>
      <c r="Q272" s="18" t="s">
        <v>78</v>
      </c>
      <c r="R272" s="19">
        <v>1.78</v>
      </c>
      <c r="S272" s="19">
        <v>9.4</v>
      </c>
      <c r="T272" s="19">
        <v>17</v>
      </c>
      <c r="U272" s="19">
        <v>19.5</v>
      </c>
      <c r="V272" s="19">
        <v>146.51</v>
      </c>
      <c r="W272" s="19">
        <v>900</v>
      </c>
      <c r="X272" s="19">
        <v>1600</v>
      </c>
      <c r="Y272" s="18" t="s">
        <v>125</v>
      </c>
      <c r="Z272" s="69">
        <v>8973</v>
      </c>
      <c r="AA272" s="19">
        <v>1.44</v>
      </c>
      <c r="AB272" s="21">
        <v>240</v>
      </c>
      <c r="AC272" s="19">
        <v>54</v>
      </c>
      <c r="AD272" s="19">
        <v>290</v>
      </c>
      <c r="AE272" s="19">
        <v>240</v>
      </c>
      <c r="AF272" s="19">
        <v>260</v>
      </c>
      <c r="AG272" s="8">
        <f>AF272/AD272</f>
        <v>0.89655172413793105</v>
      </c>
      <c r="AH272" s="19">
        <v>200</v>
      </c>
      <c r="AI272" s="85">
        <f>(AF272*V272)/1000000</f>
        <v>3.8092599999999997E-2</v>
      </c>
      <c r="AJ272" s="18" t="s">
        <v>78</v>
      </c>
      <c r="AK272" s="18" t="s">
        <v>352</v>
      </c>
      <c r="AL272" s="18" t="s">
        <v>79</v>
      </c>
      <c r="AM272" s="18" t="s">
        <v>71</v>
      </c>
      <c r="AN272" s="18" t="s">
        <v>81</v>
      </c>
      <c r="AO272" s="18" t="s">
        <v>71</v>
      </c>
      <c r="AP272" s="18" t="s">
        <v>81</v>
      </c>
      <c r="AQ272" s="18" t="s">
        <v>71</v>
      </c>
      <c r="AR272" s="19">
        <v>0</v>
      </c>
      <c r="AS272" s="18"/>
      <c r="AT272" s="72">
        <v>60</v>
      </c>
      <c r="AU272" s="19">
        <v>170</v>
      </c>
      <c r="AV272" s="19">
        <v>160</v>
      </c>
      <c r="AW272" s="18" t="s">
        <v>77</v>
      </c>
      <c r="AX272" s="18" t="s">
        <v>98</v>
      </c>
      <c r="AY272" s="18"/>
      <c r="AZ272" s="18"/>
      <c r="BA272" s="19">
        <v>0</v>
      </c>
      <c r="BB272" s="20" t="s">
        <v>81</v>
      </c>
      <c r="BC272" s="18" t="s">
        <v>81</v>
      </c>
      <c r="BD272" s="18" t="s">
        <v>71</v>
      </c>
      <c r="BE272" s="18" t="s">
        <v>84</v>
      </c>
      <c r="BF272" s="18" t="s">
        <v>71</v>
      </c>
      <c r="BG272" s="18"/>
      <c r="BH272" s="21">
        <v>0</v>
      </c>
      <c r="BI272" s="19">
        <v>0.13</v>
      </c>
      <c r="BJ272" s="18"/>
      <c r="BK272" s="19">
        <v>0.11</v>
      </c>
      <c r="BL272" s="18"/>
      <c r="BM272" s="18"/>
      <c r="BN272" s="19">
        <v>13.01</v>
      </c>
      <c r="BO272" s="21">
        <v>0.4</v>
      </c>
      <c r="BP272" s="20"/>
      <c r="BQ272" s="21">
        <v>0.14000000000000001</v>
      </c>
      <c r="BR272" s="20"/>
      <c r="BS272" s="21">
        <v>0.12</v>
      </c>
      <c r="BT272" s="20"/>
      <c r="BU272" s="20"/>
      <c r="BV272" s="21">
        <v>13.04</v>
      </c>
      <c r="BW272" s="9">
        <f>IF(BA272=1,BN272-(Monitors!$B$17*Data!BZ272),Data!BN272)</f>
        <v>13.01</v>
      </c>
      <c r="BX272" s="32">
        <f>IF($AR272=1,$BW272-(Monitors!$C$17*BZ272),Data!$BW272)</f>
        <v>13.01</v>
      </c>
      <c r="BY272" s="32">
        <f>BX272-(AA272*Monitors!$C$13)</f>
        <v>10.129999999999999</v>
      </c>
      <c r="BZ272" s="86">
        <f>(Monitors!$C$13*Data!AA272)+(Monitors!$C$6*TANH(Monitors!$C$7*(Data!V272+Monitors!$C$8)+Monitors!$C$9)+Monitors!$C$10)</f>
        <v>11.790567886669894</v>
      </c>
      <c r="CA272" s="9">
        <f>BN272-(Signage!$C$13*AI272)</f>
        <v>10.153055</v>
      </c>
      <c r="CB272" s="86">
        <f>(Signage!$C$13*Data!AI272)+(Signage!$C$6*TANH(Signage!$C$7*(Data!V272+Signage!$C$8)+Signage!$C$9)+Signage!$C$10)</f>
        <v>12.668017384234282</v>
      </c>
    </row>
    <row r="273" spans="1:80" s="4" customFormat="1" ht="12" customHeight="1">
      <c r="A273" s="83">
        <v>272</v>
      </c>
      <c r="B273" s="15" t="s">
        <v>2076</v>
      </c>
      <c r="C273" s="83" t="s">
        <v>1203</v>
      </c>
      <c r="D273" s="16">
        <v>41569</v>
      </c>
      <c r="E273" s="18" t="s">
        <v>77</v>
      </c>
      <c r="F273" s="15" t="s">
        <v>70</v>
      </c>
      <c r="G273" s="17">
        <v>6</v>
      </c>
      <c r="H273" s="15" t="s">
        <v>72</v>
      </c>
      <c r="I273" s="15" t="s">
        <v>90</v>
      </c>
      <c r="J273" s="18" t="s">
        <v>71</v>
      </c>
      <c r="K273" s="18" t="s">
        <v>74</v>
      </c>
      <c r="L273" s="18" t="s">
        <v>71</v>
      </c>
      <c r="M273" s="18" t="s">
        <v>78</v>
      </c>
      <c r="N273" s="18" t="s">
        <v>78</v>
      </c>
      <c r="O273" s="18" t="s">
        <v>82</v>
      </c>
      <c r="P273" s="18" t="s">
        <v>71</v>
      </c>
      <c r="Q273" s="18" t="s">
        <v>77</v>
      </c>
      <c r="R273" s="19">
        <v>1.78</v>
      </c>
      <c r="S273" s="19">
        <v>9.3000000000000007</v>
      </c>
      <c r="T273" s="19">
        <v>17.100000000000001</v>
      </c>
      <c r="U273" s="19">
        <v>19.5</v>
      </c>
      <c r="V273" s="19">
        <v>158.96</v>
      </c>
      <c r="W273" s="19">
        <v>900</v>
      </c>
      <c r="X273" s="19">
        <v>1600</v>
      </c>
      <c r="Y273" s="18" t="s">
        <v>125</v>
      </c>
      <c r="Z273" s="69">
        <v>9059</v>
      </c>
      <c r="AA273" s="19">
        <v>1.44</v>
      </c>
      <c r="AB273" s="21">
        <v>238.4</v>
      </c>
      <c r="AC273" s="19">
        <v>0</v>
      </c>
      <c r="AD273" s="19">
        <v>275</v>
      </c>
      <c r="AE273" s="19">
        <v>238.4</v>
      </c>
      <c r="AF273" s="19">
        <v>260</v>
      </c>
      <c r="AG273" s="8">
        <f>AF273/AD273</f>
        <v>0.94545454545454544</v>
      </c>
      <c r="AH273" s="19">
        <v>200</v>
      </c>
      <c r="AI273" s="85">
        <f>(AF273*V273)/1000000</f>
        <v>4.1329600000000001E-2</v>
      </c>
      <c r="AJ273" s="18" t="s">
        <v>78</v>
      </c>
      <c r="AK273" s="18" t="s">
        <v>128</v>
      </c>
      <c r="AL273" s="18" t="s">
        <v>88</v>
      </c>
      <c r="AM273" s="18" t="s">
        <v>71</v>
      </c>
      <c r="AN273" s="18" t="s">
        <v>81</v>
      </c>
      <c r="AO273" s="18" t="s">
        <v>71</v>
      </c>
      <c r="AP273" s="18" t="s">
        <v>81</v>
      </c>
      <c r="AQ273" s="18" t="s">
        <v>71</v>
      </c>
      <c r="AR273" s="19">
        <v>0</v>
      </c>
      <c r="AS273" s="18"/>
      <c r="AT273" s="72">
        <v>60</v>
      </c>
      <c r="AU273" s="19">
        <v>160</v>
      </c>
      <c r="AV273" s="19">
        <v>160</v>
      </c>
      <c r="AW273" s="18" t="s">
        <v>77</v>
      </c>
      <c r="AX273" s="18" t="s">
        <v>126</v>
      </c>
      <c r="AY273" s="18" t="s">
        <v>71</v>
      </c>
      <c r="AZ273" s="18" t="s">
        <v>71</v>
      </c>
      <c r="BA273" s="19">
        <v>0</v>
      </c>
      <c r="BB273" s="20" t="s">
        <v>81</v>
      </c>
      <c r="BC273" s="18" t="s">
        <v>81</v>
      </c>
      <c r="BD273" s="18" t="s">
        <v>71</v>
      </c>
      <c r="BE273" s="18" t="s">
        <v>84</v>
      </c>
      <c r="BF273" s="18" t="s">
        <v>71</v>
      </c>
      <c r="BG273" s="18"/>
      <c r="BH273" s="21">
        <v>0</v>
      </c>
      <c r="BI273" s="19">
        <v>0.19</v>
      </c>
      <c r="BJ273" s="18"/>
      <c r="BK273" s="19">
        <v>0.14000000000000001</v>
      </c>
      <c r="BL273" s="18"/>
      <c r="BM273" s="18"/>
      <c r="BN273" s="19">
        <v>13.24</v>
      </c>
      <c r="BO273" s="21">
        <v>0.5</v>
      </c>
      <c r="BP273" s="20"/>
      <c r="BQ273" s="21">
        <v>0.2</v>
      </c>
      <c r="BR273" s="20"/>
      <c r="BS273" s="21">
        <v>0.15</v>
      </c>
      <c r="BT273" s="20"/>
      <c r="BU273" s="20"/>
      <c r="BV273" s="21">
        <v>13.25</v>
      </c>
      <c r="BW273" s="9">
        <f>IF(BA273=1,BN273-(Monitors!$B$17*Data!BZ273),Data!BN273)</f>
        <v>13.24</v>
      </c>
      <c r="BX273" s="32">
        <f>IF($AR273=1,$BW273-(Monitors!$C$17*BZ273),Data!$BW273)</f>
        <v>13.24</v>
      </c>
      <c r="BY273" s="32">
        <f>BX273-(AA273*Monitors!$C$13)</f>
        <v>10.36</v>
      </c>
      <c r="BZ273" s="86">
        <f>(Monitors!$C$13*Data!AA273)+(Monitors!$C$6*TANH(Monitors!$C$7*(Data!V273+Monitors!$C$8)+Monitors!$C$9)+Monitors!$C$10)</f>
        <v>12.410176247793856</v>
      </c>
      <c r="CA273" s="9">
        <f>BN273-(Signage!$C$13*AI273)</f>
        <v>10.140280000000001</v>
      </c>
      <c r="CB273" s="86">
        <f>(Signage!$C$13*Data!AI273)+(Signage!$C$6*TANH(Signage!$C$7*(Data!V273+Signage!$C$8)+Signage!$C$9)+Signage!$C$10)</f>
        <v>13.928845496373535</v>
      </c>
    </row>
    <row r="274" spans="1:80" s="4" customFormat="1" ht="12" customHeight="1">
      <c r="A274" s="82">
        <v>273</v>
      </c>
      <c r="B274" s="15" t="s">
        <v>2076</v>
      </c>
      <c r="C274" s="82" t="s">
        <v>1204</v>
      </c>
      <c r="D274" s="16">
        <v>41580</v>
      </c>
      <c r="E274" s="18" t="s">
        <v>77</v>
      </c>
      <c r="F274" s="15" t="s">
        <v>70</v>
      </c>
      <c r="G274" s="17">
        <v>6</v>
      </c>
      <c r="H274" s="15" t="s">
        <v>72</v>
      </c>
      <c r="I274" s="15" t="s">
        <v>90</v>
      </c>
      <c r="J274" s="18" t="s">
        <v>71</v>
      </c>
      <c r="K274" s="18" t="s">
        <v>74</v>
      </c>
      <c r="L274" s="18" t="s">
        <v>71</v>
      </c>
      <c r="M274" s="18" t="s">
        <v>78</v>
      </c>
      <c r="N274" s="18" t="s">
        <v>78</v>
      </c>
      <c r="O274" s="18" t="s">
        <v>82</v>
      </c>
      <c r="P274" s="18" t="s">
        <v>71</v>
      </c>
      <c r="Q274" s="18" t="s">
        <v>77</v>
      </c>
      <c r="R274" s="19">
        <v>1.78</v>
      </c>
      <c r="S274" s="19">
        <v>9.5</v>
      </c>
      <c r="T274" s="19">
        <v>17</v>
      </c>
      <c r="U274" s="19">
        <v>19.5</v>
      </c>
      <c r="V274" s="19">
        <v>161.5</v>
      </c>
      <c r="W274" s="19">
        <v>900</v>
      </c>
      <c r="X274" s="19">
        <v>1600</v>
      </c>
      <c r="Y274" s="18" t="s">
        <v>125</v>
      </c>
      <c r="Z274" s="69">
        <v>8916</v>
      </c>
      <c r="AA274" s="19">
        <v>1.44</v>
      </c>
      <c r="AB274" s="21">
        <v>217.6</v>
      </c>
      <c r="AC274" s="19">
        <v>0</v>
      </c>
      <c r="AD274" s="19">
        <v>260</v>
      </c>
      <c r="AE274" s="19">
        <v>217.6</v>
      </c>
      <c r="AF274" s="19">
        <v>260</v>
      </c>
      <c r="AG274" s="8">
        <f>AF274/AD274</f>
        <v>1</v>
      </c>
      <c r="AH274" s="19">
        <v>200</v>
      </c>
      <c r="AI274" s="85">
        <f>(AF274*V274)/1000000</f>
        <v>4.199E-2</v>
      </c>
      <c r="AJ274" s="18" t="s">
        <v>78</v>
      </c>
      <c r="AK274" s="18" t="s">
        <v>129</v>
      </c>
      <c r="AL274" s="18" t="s">
        <v>88</v>
      </c>
      <c r="AM274" s="18" t="s">
        <v>71</v>
      </c>
      <c r="AN274" s="18" t="s">
        <v>81</v>
      </c>
      <c r="AO274" s="18" t="s">
        <v>71</v>
      </c>
      <c r="AP274" s="18" t="s">
        <v>81</v>
      </c>
      <c r="AQ274" s="18" t="s">
        <v>71</v>
      </c>
      <c r="AR274" s="19">
        <v>0</v>
      </c>
      <c r="AS274" s="18"/>
      <c r="AT274" s="72">
        <v>60</v>
      </c>
      <c r="AU274" s="19">
        <v>160</v>
      </c>
      <c r="AV274" s="19">
        <v>160</v>
      </c>
      <c r="AW274" s="18" t="s">
        <v>77</v>
      </c>
      <c r="AX274" s="18" t="s">
        <v>87</v>
      </c>
      <c r="AY274" s="18"/>
      <c r="AZ274" s="18"/>
      <c r="BA274" s="19">
        <v>0</v>
      </c>
      <c r="BB274" s="20" t="s">
        <v>81</v>
      </c>
      <c r="BC274" s="18" t="s">
        <v>81</v>
      </c>
      <c r="BD274" s="18" t="s">
        <v>71</v>
      </c>
      <c r="BE274" s="18" t="s">
        <v>84</v>
      </c>
      <c r="BF274" s="18" t="s">
        <v>71</v>
      </c>
      <c r="BG274" s="18"/>
      <c r="BH274" s="21">
        <v>0</v>
      </c>
      <c r="BI274" s="19">
        <v>0.18</v>
      </c>
      <c r="BJ274" s="18"/>
      <c r="BK274" s="19">
        <v>0.14000000000000001</v>
      </c>
      <c r="BL274" s="18"/>
      <c r="BM274" s="18"/>
      <c r="BN274" s="19">
        <v>14.32</v>
      </c>
      <c r="BO274" s="21">
        <v>0.4</v>
      </c>
      <c r="BP274" s="20"/>
      <c r="BQ274" s="21">
        <v>0.19</v>
      </c>
      <c r="BR274" s="20"/>
      <c r="BS274" s="21">
        <v>0.16</v>
      </c>
      <c r="BT274" s="20"/>
      <c r="BU274" s="20"/>
      <c r="BV274" s="21">
        <v>14.33</v>
      </c>
      <c r="BW274" s="9">
        <f>IF(BA274=1,BN274-(Monitors!$B$17*Data!BZ274),Data!BN274)</f>
        <v>14.32</v>
      </c>
      <c r="BX274" s="32">
        <f>IF($AR274=1,$BW274-(Monitors!$C$17*BZ274),Data!$BW274)</f>
        <v>14.32</v>
      </c>
      <c r="BY274" s="32">
        <f>BX274-(AA274*Monitors!$C$13)</f>
        <v>11.440000000000001</v>
      </c>
      <c r="BZ274" s="86">
        <f>(Monitors!$C$13*Data!AA274)+(Monitors!$C$6*TANH(Monitors!$C$7*(Data!V274+Monitors!$C$8)+Monitors!$C$9)+Monitors!$C$10)</f>
        <v>12.532617084559604</v>
      </c>
      <c r="CA274" s="9">
        <f>BN274-(Signage!$C$13*AI274)</f>
        <v>11.17075</v>
      </c>
      <c r="CB274" s="86">
        <f>(Signage!$C$13*Data!AI274)+(Signage!$C$6*TANH(Signage!$C$7*(Data!V274+Signage!$C$8)+Signage!$C$9)+Signage!$C$10)</f>
        <v>14.185901642007854</v>
      </c>
    </row>
    <row r="275" spans="1:80" s="4" customFormat="1" ht="12" customHeight="1">
      <c r="A275" s="83">
        <v>274</v>
      </c>
      <c r="B275" s="15" t="s">
        <v>2088</v>
      </c>
      <c r="C275" s="83" t="s">
        <v>1205</v>
      </c>
      <c r="D275" s="16">
        <v>41340</v>
      </c>
      <c r="E275" s="18" t="s">
        <v>77</v>
      </c>
      <c r="F275" s="15" t="s">
        <v>70</v>
      </c>
      <c r="G275" s="17">
        <v>6</v>
      </c>
      <c r="H275" s="15" t="s">
        <v>72</v>
      </c>
      <c r="I275" s="15" t="s">
        <v>90</v>
      </c>
      <c r="J275" s="18"/>
      <c r="K275" s="18" t="s">
        <v>74</v>
      </c>
      <c r="L275" s="18"/>
      <c r="M275" s="18" t="s">
        <v>78</v>
      </c>
      <c r="N275" s="18" t="s">
        <v>78</v>
      </c>
      <c r="O275" s="18" t="s">
        <v>82</v>
      </c>
      <c r="P275" s="18"/>
      <c r="Q275" s="18" t="s">
        <v>77</v>
      </c>
      <c r="R275" s="19">
        <v>1.78</v>
      </c>
      <c r="S275" s="19">
        <v>9.8000000000000007</v>
      </c>
      <c r="T275" s="19">
        <v>17.5</v>
      </c>
      <c r="U275" s="19">
        <v>20</v>
      </c>
      <c r="V275" s="19">
        <v>171.3</v>
      </c>
      <c r="W275" s="19">
        <v>900</v>
      </c>
      <c r="X275" s="19">
        <v>1600</v>
      </c>
      <c r="Y275" s="18" t="s">
        <v>125</v>
      </c>
      <c r="Z275" s="69">
        <v>8408</v>
      </c>
      <c r="AA275" s="19">
        <v>1.44</v>
      </c>
      <c r="AB275" s="21">
        <v>250</v>
      </c>
      <c r="AC275" s="19">
        <v>19.899999999999999</v>
      </c>
      <c r="AD275" s="19">
        <v>265.2</v>
      </c>
      <c r="AE275" s="19">
        <v>250</v>
      </c>
      <c r="AF275" s="19">
        <v>260.89999999999998</v>
      </c>
      <c r="AG275" s="8">
        <f>AF275/AD275</f>
        <v>0.98378582202111609</v>
      </c>
      <c r="AH275" s="19">
        <v>200</v>
      </c>
      <c r="AI275" s="85">
        <f>(AF275*V275)/1000000</f>
        <v>4.4692169999999996E-2</v>
      </c>
      <c r="AJ275" s="18" t="s">
        <v>78</v>
      </c>
      <c r="AK275" s="18" t="s">
        <v>136</v>
      </c>
      <c r="AL275" s="18" t="s">
        <v>127</v>
      </c>
      <c r="AM275" s="18"/>
      <c r="AN275" s="18" t="s">
        <v>81</v>
      </c>
      <c r="AO275" s="18"/>
      <c r="AP275" s="18" t="s">
        <v>81</v>
      </c>
      <c r="AQ275" s="18"/>
      <c r="AR275" s="19">
        <v>0</v>
      </c>
      <c r="AS275" s="18"/>
      <c r="AT275" s="72">
        <v>60</v>
      </c>
      <c r="AU275" s="19">
        <v>170</v>
      </c>
      <c r="AV275" s="19">
        <v>160</v>
      </c>
      <c r="AW275" s="18" t="s">
        <v>78</v>
      </c>
      <c r="AX275" s="18" t="s">
        <v>109</v>
      </c>
      <c r="AY275" s="18"/>
      <c r="AZ275" s="18"/>
      <c r="BA275" s="19">
        <v>0</v>
      </c>
      <c r="BB275" s="20" t="s">
        <v>81</v>
      </c>
      <c r="BC275" s="18" t="s">
        <v>81</v>
      </c>
      <c r="BD275" s="18"/>
      <c r="BE275" s="18" t="s">
        <v>84</v>
      </c>
      <c r="BF275" s="18"/>
      <c r="BG275" s="19">
        <v>5</v>
      </c>
      <c r="BH275" s="21">
        <v>0</v>
      </c>
      <c r="BI275" s="19">
        <v>0.23</v>
      </c>
      <c r="BJ275" s="18"/>
      <c r="BK275" s="19">
        <v>0.21</v>
      </c>
      <c r="BL275" s="18"/>
      <c r="BM275" s="18"/>
      <c r="BN275" s="19">
        <v>15.53</v>
      </c>
      <c r="BO275" s="21">
        <v>0.49</v>
      </c>
      <c r="BP275" s="20"/>
      <c r="BQ275" s="21">
        <v>0.26</v>
      </c>
      <c r="BR275" s="20"/>
      <c r="BS275" s="21">
        <v>0.23</v>
      </c>
      <c r="BT275" s="20"/>
      <c r="BU275" s="20"/>
      <c r="BV275" s="21">
        <v>15.77</v>
      </c>
      <c r="BW275" s="9">
        <f>IF(BA275=1,BN275-(Monitors!$B$17*Data!BZ275),Data!BN275)</f>
        <v>15.53</v>
      </c>
      <c r="BX275" s="32">
        <f>IF($AR275=1,$BW275-(Monitors!$C$17*BZ275),Data!$BW275)</f>
        <v>15.53</v>
      </c>
      <c r="BY275" s="32">
        <f>BX275-(AA275*Monitors!$C$13)</f>
        <v>12.649999999999999</v>
      </c>
      <c r="BZ275" s="86">
        <f>(Monitors!$C$13*Data!AA275)+(Monitors!$C$6*TANH(Monitors!$C$7*(Data!V275+Monitors!$C$8)+Monitors!$C$9)+Monitors!$C$10)</f>
        <v>12.992326175597697</v>
      </c>
      <c r="CA275" s="9">
        <f>BN275-(Signage!$C$13*AI275)</f>
        <v>12.178087249999999</v>
      </c>
      <c r="CB275" s="86">
        <f>(Signage!$C$13*Data!AI275)+(Signage!$C$6*TANH(Signage!$C$7*(Data!V275+Signage!$C$8)+Signage!$C$9)+Signage!$C$10)</f>
        <v>15.188625421174599</v>
      </c>
    </row>
    <row r="276" spans="1:80" s="4" customFormat="1" ht="12" customHeight="1">
      <c r="A276" s="82">
        <v>275</v>
      </c>
      <c r="B276" s="15" t="s">
        <v>2071</v>
      </c>
      <c r="C276" s="82" t="s">
        <v>1206</v>
      </c>
      <c r="D276" s="16">
        <v>41916</v>
      </c>
      <c r="E276" s="18" t="s">
        <v>77</v>
      </c>
      <c r="F276" s="15"/>
      <c r="G276" s="17">
        <v>6</v>
      </c>
      <c r="H276" s="15" t="s">
        <v>72</v>
      </c>
      <c r="I276" s="15" t="s">
        <v>90</v>
      </c>
      <c r="J276" s="18"/>
      <c r="K276" s="18" t="s">
        <v>74</v>
      </c>
      <c r="L276" s="18"/>
      <c r="M276" s="18" t="s">
        <v>78</v>
      </c>
      <c r="N276" s="18" t="s">
        <v>78</v>
      </c>
      <c r="O276" s="18" t="s">
        <v>284</v>
      </c>
      <c r="P276" s="18"/>
      <c r="Q276" s="18" t="s">
        <v>78</v>
      </c>
      <c r="R276" s="19">
        <v>1.78</v>
      </c>
      <c r="S276" s="19">
        <v>7</v>
      </c>
      <c r="T276" s="19">
        <v>12</v>
      </c>
      <c r="U276" s="19">
        <v>14</v>
      </c>
      <c r="V276" s="19">
        <v>84</v>
      </c>
      <c r="W276" s="19">
        <v>900</v>
      </c>
      <c r="X276" s="19">
        <v>1600</v>
      </c>
      <c r="Y276" s="18" t="s">
        <v>125</v>
      </c>
      <c r="Z276" s="69">
        <v>263</v>
      </c>
      <c r="AA276" s="19">
        <v>1.44</v>
      </c>
      <c r="AB276" s="21">
        <v>250</v>
      </c>
      <c r="AC276" s="19">
        <v>0.8</v>
      </c>
      <c r="AD276" s="19">
        <v>262.3</v>
      </c>
      <c r="AE276" s="19">
        <v>250</v>
      </c>
      <c r="AF276" s="19">
        <v>262.3</v>
      </c>
      <c r="AG276" s="8">
        <f>AF276/AD276</f>
        <v>1</v>
      </c>
      <c r="AH276" s="19">
        <v>206.7</v>
      </c>
      <c r="AI276" s="85">
        <f>(AF276*V276)/1000000</f>
        <v>2.2033199999999999E-2</v>
      </c>
      <c r="AJ276" s="18" t="s">
        <v>78</v>
      </c>
      <c r="AK276" s="18" t="s">
        <v>801</v>
      </c>
      <c r="AL276" s="18" t="s">
        <v>282</v>
      </c>
      <c r="AM276" s="18"/>
      <c r="AN276" s="18" t="s">
        <v>81</v>
      </c>
      <c r="AO276" s="18"/>
      <c r="AP276" s="18" t="s">
        <v>81</v>
      </c>
      <c r="AQ276" s="18"/>
      <c r="AR276" s="19">
        <v>0</v>
      </c>
      <c r="AS276" s="18"/>
      <c r="AT276" s="72">
        <v>60</v>
      </c>
      <c r="AU276" s="19">
        <v>170</v>
      </c>
      <c r="AV276" s="19">
        <v>160</v>
      </c>
      <c r="AW276" s="18" t="s">
        <v>78</v>
      </c>
      <c r="AX276" s="18" t="s">
        <v>109</v>
      </c>
      <c r="AY276" s="18"/>
      <c r="AZ276" s="18"/>
      <c r="BA276" s="19">
        <v>0</v>
      </c>
      <c r="BB276" s="20" t="s">
        <v>81</v>
      </c>
      <c r="BC276" s="18" t="s">
        <v>81</v>
      </c>
      <c r="BD276" s="18"/>
      <c r="BE276" s="18" t="s">
        <v>84</v>
      </c>
      <c r="BF276" s="18"/>
      <c r="BG276" s="18"/>
      <c r="BH276" s="21">
        <v>0</v>
      </c>
      <c r="BI276" s="19">
        <v>0.38</v>
      </c>
      <c r="BJ276" s="19">
        <v>0</v>
      </c>
      <c r="BK276" s="18"/>
      <c r="BL276" s="18"/>
      <c r="BM276" s="18"/>
      <c r="BN276" s="19">
        <v>5.43</v>
      </c>
      <c r="BO276" s="21">
        <v>0.52</v>
      </c>
      <c r="BP276" s="20"/>
      <c r="BQ276" s="21">
        <v>0.36</v>
      </c>
      <c r="BR276" s="21">
        <v>0</v>
      </c>
      <c r="BS276" s="20"/>
      <c r="BT276" s="20"/>
      <c r="BU276" s="20"/>
      <c r="BV276" s="21">
        <v>5.42</v>
      </c>
      <c r="BW276" s="9">
        <f>IF(BA276=1,BN276-(Monitors!$B$17*Data!BZ276),Data!BN276)</f>
        <v>5.43</v>
      </c>
      <c r="BX276" s="32">
        <f>IF($AR276=1,$BW276-(Monitors!$C$17*BZ276),Data!$BW276)</f>
        <v>5.43</v>
      </c>
      <c r="BY276" s="32">
        <f>BX276-(AA276*Monitors!$C$13)</f>
        <v>2.5499999999999998</v>
      </c>
      <c r="BZ276" s="86">
        <f>(Monitors!$C$13*Data!AA276)+(Monitors!$C$6*TANH(Monitors!$C$7*(Data!V276+Monitors!$C$8)+Monitors!$C$9)+Monitors!$C$10)</f>
        <v>8.2239678536606426</v>
      </c>
      <c r="CA276" s="9">
        <f>BN276-(Signage!$C$13*AI276)</f>
        <v>3.7775099999999995</v>
      </c>
      <c r="CB276" s="86">
        <f>(Signage!$C$13*Data!AI276)+(Signage!$C$6*TANH(Signage!$C$7*(Data!V276+Signage!$C$8)+Signage!$C$9)+Signage!$C$10)</f>
        <v>6.3406019458700902</v>
      </c>
    </row>
    <row r="277" spans="1:80" s="4" customFormat="1" ht="12" customHeight="1">
      <c r="A277" s="83">
        <v>276</v>
      </c>
      <c r="B277" s="15" t="s">
        <v>2076</v>
      </c>
      <c r="C277" s="83" t="s">
        <v>1207</v>
      </c>
      <c r="D277" s="16">
        <v>41407</v>
      </c>
      <c r="E277" s="18" t="s">
        <v>77</v>
      </c>
      <c r="F277" s="15" t="s">
        <v>70</v>
      </c>
      <c r="G277" s="17">
        <v>6</v>
      </c>
      <c r="H277" s="15" t="s">
        <v>72</v>
      </c>
      <c r="I277" s="15" t="s">
        <v>73</v>
      </c>
      <c r="J277" s="18" t="s">
        <v>73</v>
      </c>
      <c r="K277" s="18" t="s">
        <v>74</v>
      </c>
      <c r="L277" s="18" t="s">
        <v>71</v>
      </c>
      <c r="M277" s="18" t="s">
        <v>78</v>
      </c>
      <c r="N277" s="18" t="s">
        <v>78</v>
      </c>
      <c r="O277" s="18" t="s">
        <v>82</v>
      </c>
      <c r="P277" s="18" t="s">
        <v>71</v>
      </c>
      <c r="Q277" s="18" t="s">
        <v>77</v>
      </c>
      <c r="R277" s="19">
        <v>1.78</v>
      </c>
      <c r="S277" s="19">
        <v>9.8000000000000007</v>
      </c>
      <c r="T277" s="19">
        <v>17.399999999999999</v>
      </c>
      <c r="U277" s="19">
        <v>20</v>
      </c>
      <c r="V277" s="19">
        <v>171</v>
      </c>
      <c r="W277" s="19">
        <v>900</v>
      </c>
      <c r="X277" s="19">
        <v>1600</v>
      </c>
      <c r="Y277" s="18" t="s">
        <v>125</v>
      </c>
      <c r="Z277" s="69">
        <v>8421</v>
      </c>
      <c r="AA277" s="19">
        <v>1.44</v>
      </c>
      <c r="AB277" s="21">
        <v>275</v>
      </c>
      <c r="AC277" s="19">
        <v>0</v>
      </c>
      <c r="AD277" s="19">
        <v>275</v>
      </c>
      <c r="AE277" s="19">
        <v>275</v>
      </c>
      <c r="AF277" s="19">
        <v>270</v>
      </c>
      <c r="AG277" s="8">
        <f>AF277/AD277</f>
        <v>0.98181818181818181</v>
      </c>
      <c r="AH277" s="19">
        <v>200</v>
      </c>
      <c r="AI277" s="85">
        <f>(AF277*V277)/1000000</f>
        <v>4.6170000000000003E-2</v>
      </c>
      <c r="AJ277" s="18" t="s">
        <v>78</v>
      </c>
      <c r="AK277" s="18" t="s">
        <v>528</v>
      </c>
      <c r="AL277" s="18" t="s">
        <v>88</v>
      </c>
      <c r="AM277" s="18" t="s">
        <v>71</v>
      </c>
      <c r="AN277" s="18" t="s">
        <v>81</v>
      </c>
      <c r="AO277" s="18" t="s">
        <v>71</v>
      </c>
      <c r="AP277" s="18" t="s">
        <v>81</v>
      </c>
      <c r="AQ277" s="18" t="s">
        <v>71</v>
      </c>
      <c r="AR277" s="19">
        <v>0</v>
      </c>
      <c r="AS277" s="18"/>
      <c r="AT277" s="72">
        <v>60</v>
      </c>
      <c r="AU277" s="19">
        <v>160</v>
      </c>
      <c r="AV277" s="19">
        <v>160</v>
      </c>
      <c r="AW277" s="18" t="s">
        <v>77</v>
      </c>
      <c r="AX277" s="18" t="s">
        <v>87</v>
      </c>
      <c r="AY277" s="18"/>
      <c r="AZ277" s="18"/>
      <c r="BA277" s="19">
        <v>0</v>
      </c>
      <c r="BB277" s="20" t="s">
        <v>81</v>
      </c>
      <c r="BC277" s="18" t="s">
        <v>81</v>
      </c>
      <c r="BD277" s="18" t="s">
        <v>71</v>
      </c>
      <c r="BE277" s="18" t="s">
        <v>84</v>
      </c>
      <c r="BF277" s="18" t="s">
        <v>71</v>
      </c>
      <c r="BG277" s="18"/>
      <c r="BH277" s="21">
        <v>0</v>
      </c>
      <c r="BI277" s="19">
        <v>0.28000000000000003</v>
      </c>
      <c r="BJ277" s="18"/>
      <c r="BK277" s="19">
        <v>0.21</v>
      </c>
      <c r="BL277" s="18"/>
      <c r="BM277" s="18"/>
      <c r="BN277" s="19">
        <v>15.63</v>
      </c>
      <c r="BO277" s="21">
        <v>0.4</v>
      </c>
      <c r="BP277" s="20"/>
      <c r="BQ277" s="21">
        <v>0.27</v>
      </c>
      <c r="BR277" s="20"/>
      <c r="BS277" s="21">
        <v>0.19</v>
      </c>
      <c r="BT277" s="20"/>
      <c r="BU277" s="20"/>
      <c r="BV277" s="21">
        <v>15.53</v>
      </c>
      <c r="BW277" s="9">
        <f>IF(BA277=1,BN277-(Monitors!$B$17*Data!BZ277),Data!BN277)</f>
        <v>15.63</v>
      </c>
      <c r="BX277" s="32">
        <f>IF($AR277=1,$BW277-(Monitors!$C$17*BZ277),Data!$BW277)</f>
        <v>15.63</v>
      </c>
      <c r="BY277" s="32">
        <f>BX277-(AA277*Monitors!$C$13)</f>
        <v>12.75</v>
      </c>
      <c r="BZ277" s="86">
        <f>(Monitors!$C$13*Data!AA277)+(Monitors!$C$6*TANH(Monitors!$C$7*(Data!V277+Monitors!$C$8)+Monitors!$C$9)+Monitors!$C$10)</f>
        <v>12.97855331211375</v>
      </c>
      <c r="CA277" s="9">
        <f>BN277-(Signage!$C$13*AI277)</f>
        <v>12.167250000000001</v>
      </c>
      <c r="CB277" s="86">
        <f>(Signage!$C$13*Data!AI277)+(Signage!$C$6*TANH(Signage!$C$7*(Data!V277+Signage!$C$8)+Signage!$C$9)+Signage!$C$10)</f>
        <v>15.274986785406774</v>
      </c>
    </row>
    <row r="278" spans="1:80" s="4" customFormat="1" ht="12" customHeight="1">
      <c r="A278" s="82">
        <v>277</v>
      </c>
      <c r="B278" s="15" t="s">
        <v>2071</v>
      </c>
      <c r="C278" s="82" t="s">
        <v>1208</v>
      </c>
      <c r="D278" s="16">
        <v>40551</v>
      </c>
      <c r="E278" s="18" t="s">
        <v>78</v>
      </c>
      <c r="F278" s="15" t="s">
        <v>70</v>
      </c>
      <c r="G278" s="17">
        <v>6</v>
      </c>
      <c r="H278" s="15" t="s">
        <v>72</v>
      </c>
      <c r="I278" s="15" t="s">
        <v>73</v>
      </c>
      <c r="J278" s="18" t="s">
        <v>73</v>
      </c>
      <c r="K278" s="18" t="s">
        <v>74</v>
      </c>
      <c r="L278" s="18" t="s">
        <v>71</v>
      </c>
      <c r="M278" s="18" t="s">
        <v>78</v>
      </c>
      <c r="N278" s="18" t="s">
        <v>78</v>
      </c>
      <c r="O278" s="18" t="s">
        <v>82</v>
      </c>
      <c r="P278" s="18" t="s">
        <v>71</v>
      </c>
      <c r="Q278" s="18" t="s">
        <v>78</v>
      </c>
      <c r="R278" s="19">
        <v>1.78</v>
      </c>
      <c r="S278" s="19">
        <v>9.8000000000000007</v>
      </c>
      <c r="T278" s="19">
        <v>17.399999999999999</v>
      </c>
      <c r="U278" s="19">
        <v>20</v>
      </c>
      <c r="V278" s="19">
        <v>171</v>
      </c>
      <c r="W278" s="19">
        <v>900</v>
      </c>
      <c r="X278" s="19">
        <v>1600</v>
      </c>
      <c r="Y278" s="18" t="s">
        <v>125</v>
      </c>
      <c r="Z278" s="69">
        <v>8421</v>
      </c>
      <c r="AA278" s="19">
        <v>1.44</v>
      </c>
      <c r="AB278" s="21">
        <v>275</v>
      </c>
      <c r="AC278" s="19">
        <v>0</v>
      </c>
      <c r="AD278" s="19">
        <v>275</v>
      </c>
      <c r="AE278" s="19">
        <v>275</v>
      </c>
      <c r="AF278" s="19">
        <v>275</v>
      </c>
      <c r="AG278" s="8">
        <f>AF278/AD278</f>
        <v>1</v>
      </c>
      <c r="AH278" s="19">
        <v>200</v>
      </c>
      <c r="AI278" s="85">
        <f>(AF278*V278)/1000000</f>
        <v>4.7024999999999997E-2</v>
      </c>
      <c r="AJ278" s="18" t="s">
        <v>78</v>
      </c>
      <c r="AK278" s="18" t="s">
        <v>528</v>
      </c>
      <c r="AL278" s="18" t="s">
        <v>79</v>
      </c>
      <c r="AM278" s="18" t="s">
        <v>81</v>
      </c>
      <c r="AN278" s="18" t="s">
        <v>81</v>
      </c>
      <c r="AO278" s="18" t="s">
        <v>71</v>
      </c>
      <c r="AP278" s="18" t="s">
        <v>81</v>
      </c>
      <c r="AQ278" s="18" t="s">
        <v>71</v>
      </c>
      <c r="AR278" s="19">
        <v>0</v>
      </c>
      <c r="AS278" s="18"/>
      <c r="AT278" s="72">
        <v>60</v>
      </c>
      <c r="AU278" s="19">
        <v>160</v>
      </c>
      <c r="AV278" s="19">
        <v>160</v>
      </c>
      <c r="AW278" s="18" t="s">
        <v>77</v>
      </c>
      <c r="AX278" s="18" t="s">
        <v>126</v>
      </c>
      <c r="AY278" s="18" t="s">
        <v>71</v>
      </c>
      <c r="AZ278" s="18" t="s">
        <v>71</v>
      </c>
      <c r="BA278" s="19">
        <v>0</v>
      </c>
      <c r="BB278" s="20" t="s">
        <v>81</v>
      </c>
      <c r="BC278" s="18" t="s">
        <v>81</v>
      </c>
      <c r="BD278" s="18" t="s">
        <v>71</v>
      </c>
      <c r="BE278" s="18" t="s">
        <v>84</v>
      </c>
      <c r="BF278" s="18" t="s">
        <v>71</v>
      </c>
      <c r="BG278" s="18"/>
      <c r="BH278" s="21">
        <v>0</v>
      </c>
      <c r="BI278" s="19">
        <v>0.31</v>
      </c>
      <c r="BJ278" s="18"/>
      <c r="BK278" s="19">
        <v>0.2</v>
      </c>
      <c r="BL278" s="18"/>
      <c r="BM278" s="18"/>
      <c r="BN278" s="19">
        <v>14.61</v>
      </c>
      <c r="BO278" s="21">
        <v>0.5</v>
      </c>
      <c r="BP278" s="20"/>
      <c r="BQ278" s="21">
        <v>0.3</v>
      </c>
      <c r="BR278" s="20"/>
      <c r="BS278" s="21">
        <v>0.2</v>
      </c>
      <c r="BT278" s="20"/>
      <c r="BU278" s="20"/>
      <c r="BV278" s="21">
        <v>14.53</v>
      </c>
      <c r="BW278" s="9">
        <f>IF(BA278=1,BN278-(Monitors!$B$17*Data!BZ278),Data!BN278)</f>
        <v>14.61</v>
      </c>
      <c r="BX278" s="32">
        <f>IF($AR278=1,$BW278-(Monitors!$C$17*BZ278),Data!$BW278)</f>
        <v>14.61</v>
      </c>
      <c r="BY278" s="32">
        <f>BX278-(AA278*Monitors!$C$13)</f>
        <v>11.73</v>
      </c>
      <c r="BZ278" s="86">
        <f>(Monitors!$C$13*Data!AA278)+(Monitors!$C$6*TANH(Monitors!$C$7*(Data!V278+Monitors!$C$8)+Monitors!$C$9)+Monitors!$C$10)</f>
        <v>12.97855331211375</v>
      </c>
      <c r="CA278" s="9">
        <f>BN278-(Signage!$C$13*AI278)</f>
        <v>11.083124999999999</v>
      </c>
      <c r="CB278" s="86">
        <f>(Signage!$C$13*Data!AI278)+(Signage!$C$6*TANH(Signage!$C$7*(Data!V278+Signage!$C$8)+Signage!$C$9)+Signage!$C$10)</f>
        <v>15.339111785406775</v>
      </c>
    </row>
    <row r="279" spans="1:80" s="4" customFormat="1" ht="12" customHeight="1">
      <c r="A279" s="83">
        <v>278</v>
      </c>
      <c r="B279" s="15" t="s">
        <v>2076</v>
      </c>
      <c r="C279" s="83" t="s">
        <v>1209</v>
      </c>
      <c r="D279" s="16">
        <v>41301</v>
      </c>
      <c r="E279" s="18" t="s">
        <v>77</v>
      </c>
      <c r="F279" s="15" t="s">
        <v>70</v>
      </c>
      <c r="G279" s="17">
        <v>6</v>
      </c>
      <c r="H279" s="15" t="s">
        <v>72</v>
      </c>
      <c r="I279" s="15" t="s">
        <v>90</v>
      </c>
      <c r="J279" s="18" t="s">
        <v>71</v>
      </c>
      <c r="K279" s="18" t="s">
        <v>74</v>
      </c>
      <c r="L279" s="18" t="s">
        <v>71</v>
      </c>
      <c r="M279" s="18" t="s">
        <v>78</v>
      </c>
      <c r="N279" s="18" t="s">
        <v>78</v>
      </c>
      <c r="O279" s="18" t="s">
        <v>82</v>
      </c>
      <c r="P279" s="18" t="s">
        <v>71</v>
      </c>
      <c r="Q279" s="18" t="s">
        <v>77</v>
      </c>
      <c r="R279" s="19">
        <v>1.78</v>
      </c>
      <c r="S279" s="19">
        <v>9.5</v>
      </c>
      <c r="T279" s="19">
        <v>17</v>
      </c>
      <c r="U279" s="19">
        <v>19.5</v>
      </c>
      <c r="V279" s="19">
        <v>161.5</v>
      </c>
      <c r="W279" s="19">
        <v>900</v>
      </c>
      <c r="X279" s="19">
        <v>1600</v>
      </c>
      <c r="Y279" s="18" t="s">
        <v>125</v>
      </c>
      <c r="Z279" s="69">
        <v>8916</v>
      </c>
      <c r="AA279" s="19">
        <v>1.44</v>
      </c>
      <c r="AB279" s="21">
        <v>238.4</v>
      </c>
      <c r="AC279" s="19">
        <v>0</v>
      </c>
      <c r="AD279" s="19">
        <v>275</v>
      </c>
      <c r="AE279" s="19">
        <v>238.4</v>
      </c>
      <c r="AF279" s="19">
        <v>275</v>
      </c>
      <c r="AG279" s="8">
        <f>AF279/AD279</f>
        <v>1</v>
      </c>
      <c r="AH279" s="19">
        <v>200</v>
      </c>
      <c r="AI279" s="85">
        <f>(AF279*V279)/1000000</f>
        <v>4.4412500000000001E-2</v>
      </c>
      <c r="AJ279" s="18" t="s">
        <v>78</v>
      </c>
      <c r="AK279" s="18" t="s">
        <v>129</v>
      </c>
      <c r="AL279" s="18" t="s">
        <v>88</v>
      </c>
      <c r="AM279" s="18" t="s">
        <v>71</v>
      </c>
      <c r="AN279" s="18" t="s">
        <v>81</v>
      </c>
      <c r="AO279" s="18" t="s">
        <v>71</v>
      </c>
      <c r="AP279" s="18" t="s">
        <v>94</v>
      </c>
      <c r="AQ279" s="18" t="s">
        <v>71</v>
      </c>
      <c r="AR279" s="19">
        <v>0</v>
      </c>
      <c r="AS279" s="18"/>
      <c r="AT279" s="72">
        <v>60</v>
      </c>
      <c r="AU279" s="19">
        <v>160</v>
      </c>
      <c r="AV279" s="19">
        <v>160</v>
      </c>
      <c r="AW279" s="18" t="s">
        <v>77</v>
      </c>
      <c r="AX279" s="18" t="s">
        <v>87</v>
      </c>
      <c r="AY279" s="18"/>
      <c r="AZ279" s="18"/>
      <c r="BA279" s="19">
        <v>0</v>
      </c>
      <c r="BB279" s="20" t="s">
        <v>81</v>
      </c>
      <c r="BC279" s="18" t="s">
        <v>81</v>
      </c>
      <c r="BD279" s="18" t="s">
        <v>71</v>
      </c>
      <c r="BE279" s="18" t="s">
        <v>84</v>
      </c>
      <c r="BF279" s="18" t="s">
        <v>71</v>
      </c>
      <c r="BG279" s="18"/>
      <c r="BH279" s="21">
        <v>0</v>
      </c>
      <c r="BI279" s="19">
        <v>0.16</v>
      </c>
      <c r="BJ279" s="18"/>
      <c r="BK279" s="19">
        <v>0.14000000000000001</v>
      </c>
      <c r="BL279" s="18"/>
      <c r="BM279" s="18"/>
      <c r="BN279" s="19">
        <v>15.19</v>
      </c>
      <c r="BO279" s="21">
        <v>0.4</v>
      </c>
      <c r="BP279" s="20"/>
      <c r="BQ279" s="21">
        <v>0.17</v>
      </c>
      <c r="BR279" s="20"/>
      <c r="BS279" s="21">
        <v>0.16</v>
      </c>
      <c r="BT279" s="20"/>
      <c r="BU279" s="20"/>
      <c r="BV279" s="21">
        <v>15.25</v>
      </c>
      <c r="BW279" s="9">
        <f>IF(BA279=1,BN279-(Monitors!$B$17*Data!BZ279),Data!BN279)</f>
        <v>15.19</v>
      </c>
      <c r="BX279" s="32">
        <f>IF($AR279=1,$BW279-(Monitors!$C$17*BZ279),Data!$BW279)</f>
        <v>15.19</v>
      </c>
      <c r="BY279" s="32">
        <f>BX279-(AA279*Monitors!$C$13)</f>
        <v>12.309999999999999</v>
      </c>
      <c r="BZ279" s="86">
        <f>(Monitors!$C$13*Data!AA279)+(Monitors!$C$6*TANH(Monitors!$C$7*(Data!V279+Monitors!$C$8)+Monitors!$C$9)+Monitors!$C$10)</f>
        <v>12.532617084559604</v>
      </c>
      <c r="CA279" s="9">
        <f>BN279-(Signage!$C$13*AI279)</f>
        <v>11.8590625</v>
      </c>
      <c r="CB279" s="86">
        <f>(Signage!$C$13*Data!AI279)+(Signage!$C$6*TANH(Signage!$C$7*(Data!V279+Signage!$C$8)+Signage!$C$9)+Signage!$C$10)</f>
        <v>14.367589142007855</v>
      </c>
    </row>
    <row r="280" spans="1:80" s="4" customFormat="1" ht="12" customHeight="1">
      <c r="A280" s="82">
        <v>279</v>
      </c>
      <c r="B280" s="15" t="s">
        <v>2071</v>
      </c>
      <c r="C280" s="82" t="s">
        <v>1210</v>
      </c>
      <c r="D280" s="16">
        <v>40554</v>
      </c>
      <c r="E280" s="18" t="s">
        <v>78</v>
      </c>
      <c r="F280" s="15" t="s">
        <v>70</v>
      </c>
      <c r="G280" s="17">
        <v>6</v>
      </c>
      <c r="H280" s="15" t="s">
        <v>72</v>
      </c>
      <c r="I280" s="15" t="s">
        <v>73</v>
      </c>
      <c r="J280" s="18" t="s">
        <v>73</v>
      </c>
      <c r="K280" s="18" t="s">
        <v>74</v>
      </c>
      <c r="L280" s="18" t="s">
        <v>71</v>
      </c>
      <c r="M280" s="18" t="s">
        <v>78</v>
      </c>
      <c r="N280" s="18" t="s">
        <v>78</v>
      </c>
      <c r="O280" s="18" t="s">
        <v>82</v>
      </c>
      <c r="P280" s="18" t="s">
        <v>71</v>
      </c>
      <c r="Q280" s="18" t="s">
        <v>78</v>
      </c>
      <c r="R280" s="19">
        <v>1.78</v>
      </c>
      <c r="S280" s="19">
        <v>9.8000000000000007</v>
      </c>
      <c r="T280" s="19">
        <v>17.399999999999999</v>
      </c>
      <c r="U280" s="19">
        <v>20</v>
      </c>
      <c r="V280" s="19">
        <v>171</v>
      </c>
      <c r="W280" s="19">
        <v>900</v>
      </c>
      <c r="X280" s="19">
        <v>1600</v>
      </c>
      <c r="Y280" s="18" t="s">
        <v>125</v>
      </c>
      <c r="Z280" s="69">
        <v>8421</v>
      </c>
      <c r="AA280" s="19">
        <v>1.44</v>
      </c>
      <c r="AB280" s="21">
        <v>275</v>
      </c>
      <c r="AC280" s="19">
        <v>0</v>
      </c>
      <c r="AD280" s="19">
        <v>275</v>
      </c>
      <c r="AE280" s="19">
        <v>275</v>
      </c>
      <c r="AF280" s="19">
        <v>275</v>
      </c>
      <c r="AG280" s="8">
        <f>AF280/AD280</f>
        <v>1</v>
      </c>
      <c r="AH280" s="19">
        <v>200</v>
      </c>
      <c r="AI280" s="85">
        <f>(AF280*V280)/1000000</f>
        <v>4.7024999999999997E-2</v>
      </c>
      <c r="AJ280" s="18" t="s">
        <v>78</v>
      </c>
      <c r="AK280" s="18" t="s">
        <v>528</v>
      </c>
      <c r="AL280" s="18" t="s">
        <v>115</v>
      </c>
      <c r="AM280" s="18" t="s">
        <v>81</v>
      </c>
      <c r="AN280" s="18" t="s">
        <v>81</v>
      </c>
      <c r="AO280" s="18" t="s">
        <v>71</v>
      </c>
      <c r="AP280" s="18" t="s">
        <v>81</v>
      </c>
      <c r="AQ280" s="18" t="s">
        <v>71</v>
      </c>
      <c r="AR280" s="19">
        <v>0</v>
      </c>
      <c r="AS280" s="18"/>
      <c r="AT280" s="72">
        <v>60</v>
      </c>
      <c r="AU280" s="19">
        <v>160</v>
      </c>
      <c r="AV280" s="19">
        <v>160</v>
      </c>
      <c r="AW280" s="18" t="s">
        <v>77</v>
      </c>
      <c r="AX280" s="18" t="s">
        <v>126</v>
      </c>
      <c r="AY280" s="18" t="s">
        <v>71</v>
      </c>
      <c r="AZ280" s="18" t="s">
        <v>71</v>
      </c>
      <c r="BA280" s="19">
        <v>0</v>
      </c>
      <c r="BB280" s="20" t="s">
        <v>81</v>
      </c>
      <c r="BC280" s="18" t="s">
        <v>81</v>
      </c>
      <c r="BD280" s="18" t="s">
        <v>71</v>
      </c>
      <c r="BE280" s="18" t="s">
        <v>84</v>
      </c>
      <c r="BF280" s="18" t="s">
        <v>71</v>
      </c>
      <c r="BG280" s="18"/>
      <c r="BH280" s="21">
        <v>0</v>
      </c>
      <c r="BI280" s="19">
        <v>0.28000000000000003</v>
      </c>
      <c r="BJ280" s="18"/>
      <c r="BK280" s="19">
        <v>0.21</v>
      </c>
      <c r="BL280" s="18"/>
      <c r="BM280" s="18"/>
      <c r="BN280" s="19">
        <v>15.63</v>
      </c>
      <c r="BO280" s="21">
        <v>0.5</v>
      </c>
      <c r="BP280" s="20"/>
      <c r="BQ280" s="21">
        <v>0.27</v>
      </c>
      <c r="BR280" s="20"/>
      <c r="BS280" s="21">
        <v>0.19</v>
      </c>
      <c r="BT280" s="20"/>
      <c r="BU280" s="20"/>
      <c r="BV280" s="21">
        <v>15.53</v>
      </c>
      <c r="BW280" s="9">
        <f>IF(BA280=1,BN280-(Monitors!$B$17*Data!BZ280),Data!BN280)</f>
        <v>15.63</v>
      </c>
      <c r="BX280" s="32">
        <f>IF($AR280=1,$BW280-(Monitors!$C$17*BZ280),Data!$BW280)</f>
        <v>15.63</v>
      </c>
      <c r="BY280" s="32">
        <f>BX280-(AA280*Monitors!$C$13)</f>
        <v>12.75</v>
      </c>
      <c r="BZ280" s="86">
        <f>(Monitors!$C$13*Data!AA280)+(Monitors!$C$6*TANH(Monitors!$C$7*(Data!V280+Monitors!$C$8)+Monitors!$C$9)+Monitors!$C$10)</f>
        <v>12.97855331211375</v>
      </c>
      <c r="CA280" s="9">
        <f>BN280-(Signage!$C$13*AI280)</f>
        <v>12.103125</v>
      </c>
      <c r="CB280" s="86">
        <f>(Signage!$C$13*Data!AI280)+(Signage!$C$6*TANH(Signage!$C$7*(Data!V280+Signage!$C$8)+Signage!$C$9)+Signage!$C$10)</f>
        <v>15.339111785406775</v>
      </c>
    </row>
    <row r="281" spans="1:80" s="4" customFormat="1" ht="12" customHeight="1">
      <c r="A281" s="83">
        <v>280</v>
      </c>
      <c r="B281" s="15" t="s">
        <v>2076</v>
      </c>
      <c r="C281" s="83" t="s">
        <v>1211</v>
      </c>
      <c r="D281" s="16">
        <v>41276</v>
      </c>
      <c r="E281" s="18" t="s">
        <v>77</v>
      </c>
      <c r="F281" s="15" t="s">
        <v>70</v>
      </c>
      <c r="G281" s="17">
        <v>6</v>
      </c>
      <c r="H281" s="15" t="s">
        <v>72</v>
      </c>
      <c r="I281" s="15" t="s">
        <v>73</v>
      </c>
      <c r="J281" s="18" t="s">
        <v>73</v>
      </c>
      <c r="K281" s="18" t="s">
        <v>74</v>
      </c>
      <c r="L281" s="18" t="s">
        <v>71</v>
      </c>
      <c r="M281" s="18" t="s">
        <v>78</v>
      </c>
      <c r="N281" s="18" t="s">
        <v>78</v>
      </c>
      <c r="O281" s="18" t="s">
        <v>82</v>
      </c>
      <c r="P281" s="18" t="s">
        <v>71</v>
      </c>
      <c r="Q281" s="18" t="s">
        <v>77</v>
      </c>
      <c r="R281" s="19">
        <v>1.78</v>
      </c>
      <c r="S281" s="19">
        <v>9.8000000000000007</v>
      </c>
      <c r="T281" s="19">
        <v>16.7</v>
      </c>
      <c r="U281" s="19">
        <v>20</v>
      </c>
      <c r="V281" s="19">
        <v>163.22</v>
      </c>
      <c r="W281" s="19">
        <v>900</v>
      </c>
      <c r="X281" s="19">
        <v>1600</v>
      </c>
      <c r="Y281" s="18" t="s">
        <v>125</v>
      </c>
      <c r="Z281" s="69">
        <v>8823</v>
      </c>
      <c r="AA281" s="19">
        <v>1.44</v>
      </c>
      <c r="AB281" s="21">
        <v>238.4</v>
      </c>
      <c r="AC281" s="19">
        <v>0</v>
      </c>
      <c r="AD281" s="19">
        <v>275</v>
      </c>
      <c r="AE281" s="19">
        <v>238.4</v>
      </c>
      <c r="AF281" s="19">
        <v>275</v>
      </c>
      <c r="AG281" s="8">
        <f>AF281/AD281</f>
        <v>1</v>
      </c>
      <c r="AH281" s="19">
        <v>200</v>
      </c>
      <c r="AI281" s="85">
        <f>(AF281*V281)/1000000</f>
        <v>4.4885500000000002E-2</v>
      </c>
      <c r="AJ281" s="18" t="s">
        <v>78</v>
      </c>
      <c r="AK281" s="18" t="s">
        <v>532</v>
      </c>
      <c r="AL281" s="18" t="s">
        <v>88</v>
      </c>
      <c r="AM281" s="18" t="s">
        <v>71</v>
      </c>
      <c r="AN281" s="18" t="s">
        <v>81</v>
      </c>
      <c r="AO281" s="18" t="s">
        <v>71</v>
      </c>
      <c r="AP281" s="18" t="s">
        <v>81</v>
      </c>
      <c r="AQ281" s="18" t="s">
        <v>71</v>
      </c>
      <c r="AR281" s="19">
        <v>0</v>
      </c>
      <c r="AS281" s="18"/>
      <c r="AT281" s="72">
        <v>60</v>
      </c>
      <c r="AU281" s="19">
        <v>160</v>
      </c>
      <c r="AV281" s="19">
        <v>160</v>
      </c>
      <c r="AW281" s="18" t="s">
        <v>77</v>
      </c>
      <c r="AX281" s="18" t="s">
        <v>87</v>
      </c>
      <c r="AY281" s="18"/>
      <c r="AZ281" s="18"/>
      <c r="BA281" s="19">
        <v>0</v>
      </c>
      <c r="BB281" s="20" t="s">
        <v>81</v>
      </c>
      <c r="BC281" s="18" t="s">
        <v>81</v>
      </c>
      <c r="BD281" s="18" t="s">
        <v>71</v>
      </c>
      <c r="BE281" s="18" t="s">
        <v>84</v>
      </c>
      <c r="BF281" s="18" t="s">
        <v>71</v>
      </c>
      <c r="BG281" s="18"/>
      <c r="BH281" s="21">
        <v>0</v>
      </c>
      <c r="BI281" s="19">
        <v>0.17</v>
      </c>
      <c r="BJ281" s="18"/>
      <c r="BK281" s="19">
        <v>0.15</v>
      </c>
      <c r="BL281" s="18"/>
      <c r="BM281" s="18"/>
      <c r="BN281" s="19">
        <v>15.78</v>
      </c>
      <c r="BO281" s="21">
        <v>0.4</v>
      </c>
      <c r="BP281" s="20"/>
      <c r="BQ281" s="21">
        <v>0.19</v>
      </c>
      <c r="BR281" s="20"/>
      <c r="BS281" s="21">
        <v>0.16</v>
      </c>
      <c r="BT281" s="20"/>
      <c r="BU281" s="20"/>
      <c r="BV281" s="21">
        <v>15.79</v>
      </c>
      <c r="BW281" s="9">
        <f>IF(BA281=1,BN281-(Monitors!$B$17*Data!BZ281),Data!BN281)</f>
        <v>15.78</v>
      </c>
      <c r="BX281" s="32">
        <f>IF($AR281=1,$BW281-(Monitors!$C$17*BZ281),Data!$BW281)</f>
        <v>15.78</v>
      </c>
      <c r="BY281" s="32">
        <f>BX281-(AA281*Monitors!$C$13)</f>
        <v>12.899999999999999</v>
      </c>
      <c r="BZ281" s="86">
        <f>(Monitors!$C$13*Data!AA281)+(Monitors!$C$6*TANH(Monitors!$C$7*(Data!V281+Monitors!$C$8)+Monitors!$C$9)+Monitors!$C$10)</f>
        <v>12.614761495176829</v>
      </c>
      <c r="CA281" s="9">
        <f>BN281-(Signage!$C$13*AI281)</f>
        <v>12.413587499999998</v>
      </c>
      <c r="CB281" s="86">
        <f>(Signage!$C$13*Data!AI281)+(Signage!$C$6*TANH(Signage!$C$7*(Data!V281+Signage!$C$8)+Signage!$C$9)+Signage!$C$10)</f>
        <v>14.543557054504248</v>
      </c>
    </row>
    <row r="282" spans="1:80" s="4" customFormat="1" ht="12" customHeight="1">
      <c r="A282" s="82">
        <v>281</v>
      </c>
      <c r="B282" s="15" t="s">
        <v>2056</v>
      </c>
      <c r="C282" s="82" t="s">
        <v>1212</v>
      </c>
      <c r="D282" s="16">
        <v>41577</v>
      </c>
      <c r="E282" s="18" t="s">
        <v>78</v>
      </c>
      <c r="F282" s="15" t="s">
        <v>70</v>
      </c>
      <c r="G282" s="17">
        <v>6</v>
      </c>
      <c r="H282" s="15" t="s">
        <v>72</v>
      </c>
      <c r="I282" s="15" t="s">
        <v>90</v>
      </c>
      <c r="J282" s="18"/>
      <c r="K282" s="18" t="s">
        <v>74</v>
      </c>
      <c r="L282" s="18"/>
      <c r="M282" s="18" t="s">
        <v>78</v>
      </c>
      <c r="N282" s="18" t="s">
        <v>78</v>
      </c>
      <c r="O282" s="18" t="s">
        <v>96</v>
      </c>
      <c r="P282" s="23" t="s">
        <v>504</v>
      </c>
      <c r="Q282" s="18" t="s">
        <v>77</v>
      </c>
      <c r="R282" s="19">
        <v>1.78</v>
      </c>
      <c r="S282" s="19">
        <v>17</v>
      </c>
      <c r="T282" s="19">
        <v>9.3000000000000007</v>
      </c>
      <c r="U282" s="19">
        <v>19.5</v>
      </c>
      <c r="V282" s="19">
        <v>158.1</v>
      </c>
      <c r="W282" s="19">
        <v>900</v>
      </c>
      <c r="X282" s="19">
        <v>1600</v>
      </c>
      <c r="Y282" s="18" t="s">
        <v>125</v>
      </c>
      <c r="Z282" s="69">
        <v>9108</v>
      </c>
      <c r="AA282" s="19">
        <v>1.44</v>
      </c>
      <c r="AB282" s="21">
        <v>243.6</v>
      </c>
      <c r="AC282" s="19">
        <v>60</v>
      </c>
      <c r="AD282" s="19">
        <v>206.8</v>
      </c>
      <c r="AE282" s="19">
        <v>243.6</v>
      </c>
      <c r="AF282" s="18"/>
      <c r="AG282" s="8">
        <f>AF282/AD282</f>
        <v>0</v>
      </c>
      <c r="AH282" s="19">
        <v>201.1</v>
      </c>
      <c r="AI282" s="85">
        <f>(AF282*V282)/1000000</f>
        <v>0</v>
      </c>
      <c r="AJ282" s="18" t="s">
        <v>78</v>
      </c>
      <c r="AK282" s="18" t="s">
        <v>109</v>
      </c>
      <c r="AL282" s="18" t="s">
        <v>460</v>
      </c>
      <c r="AM282" s="18" t="s">
        <v>503</v>
      </c>
      <c r="AN282" s="18" t="s">
        <v>81</v>
      </c>
      <c r="AO282" s="18"/>
      <c r="AP282" s="18" t="s">
        <v>81</v>
      </c>
      <c r="AQ282" s="18"/>
      <c r="AR282" s="19">
        <v>0</v>
      </c>
      <c r="AS282" s="18"/>
      <c r="AT282" s="72">
        <v>60</v>
      </c>
      <c r="AU282" s="19">
        <v>178</v>
      </c>
      <c r="AV282" s="19">
        <v>178</v>
      </c>
      <c r="AW282" s="18" t="s">
        <v>78</v>
      </c>
      <c r="AX282" s="18" t="s">
        <v>114</v>
      </c>
      <c r="AY282" s="18"/>
      <c r="AZ282" s="18"/>
      <c r="BA282" s="19">
        <v>0</v>
      </c>
      <c r="BB282" s="20" t="s">
        <v>81</v>
      </c>
      <c r="BC282" s="18" t="s">
        <v>81</v>
      </c>
      <c r="BD282" s="18"/>
      <c r="BE282" s="18" t="s">
        <v>84</v>
      </c>
      <c r="BF282" s="18"/>
      <c r="BG282" s="18"/>
      <c r="BH282" s="21">
        <v>0</v>
      </c>
      <c r="BI282" s="19">
        <v>0.12</v>
      </c>
      <c r="BJ282" s="18"/>
      <c r="BK282" s="19">
        <v>0.11</v>
      </c>
      <c r="BL282" s="18"/>
      <c r="BM282" s="18"/>
      <c r="BN282" s="19">
        <v>13.43</v>
      </c>
      <c r="BO282" s="21">
        <v>0.44</v>
      </c>
      <c r="BP282" s="20"/>
      <c r="BQ282" s="21">
        <v>0.14000000000000001</v>
      </c>
      <c r="BR282" s="21">
        <v>0.14000000000000001</v>
      </c>
      <c r="BS282" s="21">
        <v>0.13</v>
      </c>
      <c r="BT282" s="20"/>
      <c r="BU282" s="20"/>
      <c r="BV282" s="21">
        <v>13.2</v>
      </c>
      <c r="BW282" s="9">
        <f>IF(BA282=1,BN282-(Monitors!$B$17*Data!BZ282),Data!BN282)</f>
        <v>13.43</v>
      </c>
      <c r="BX282" s="32">
        <f>IF($AR282=1,$BW282-(Monitors!$C$17*BZ282),Data!$BW282)</f>
        <v>13.43</v>
      </c>
      <c r="BY282" s="32">
        <f>BX282-(AA282*Monitors!$C$13)</f>
        <v>10.55</v>
      </c>
      <c r="BZ282" s="86">
        <f>(Monitors!$C$13*Data!AA282)+(Monitors!$C$6*TANH(Monitors!$C$7*(Data!V282+Monitors!$C$8)+Monitors!$C$9)+Monitors!$C$10)</f>
        <v>12.368413741958271</v>
      </c>
      <c r="CA282" s="9">
        <f>BN282-(Signage!$C$13*AI282)</f>
        <v>13.43</v>
      </c>
      <c r="CB282" s="86">
        <f>(Signage!$C$13*Data!AI282)+(Signage!$C$6*TANH(Signage!$C$7*(Data!V282+Signage!$C$8)+Signage!$C$9)+Signage!$C$10)</f>
        <v>10.758846534647628</v>
      </c>
    </row>
    <row r="283" spans="1:80" s="4" customFormat="1" ht="12" customHeight="1">
      <c r="A283" s="83">
        <v>282</v>
      </c>
      <c r="B283" s="15" t="s">
        <v>2096</v>
      </c>
      <c r="C283" s="83" t="s">
        <v>1213</v>
      </c>
      <c r="D283" s="16">
        <v>41348</v>
      </c>
      <c r="E283" s="18" t="s">
        <v>77</v>
      </c>
      <c r="F283" s="15" t="s">
        <v>70</v>
      </c>
      <c r="G283" s="17">
        <v>6</v>
      </c>
      <c r="H283" s="15" t="s">
        <v>72</v>
      </c>
      <c r="I283" s="15" t="s">
        <v>73</v>
      </c>
      <c r="J283" s="18" t="s">
        <v>73</v>
      </c>
      <c r="K283" s="18" t="s">
        <v>74</v>
      </c>
      <c r="L283" s="18" t="s">
        <v>71</v>
      </c>
      <c r="M283" s="18" t="s">
        <v>78</v>
      </c>
      <c r="N283" s="18" t="s">
        <v>78</v>
      </c>
      <c r="O283" s="18" t="s">
        <v>82</v>
      </c>
      <c r="P283" s="18" t="s">
        <v>81</v>
      </c>
      <c r="Q283" s="18" t="s">
        <v>78</v>
      </c>
      <c r="R283" s="19">
        <v>1.78</v>
      </c>
      <c r="S283" s="19">
        <v>9.6</v>
      </c>
      <c r="T283" s="19">
        <v>17</v>
      </c>
      <c r="U283" s="19">
        <v>19.5</v>
      </c>
      <c r="V283" s="19">
        <v>162.44</v>
      </c>
      <c r="W283" s="19">
        <v>900</v>
      </c>
      <c r="X283" s="19">
        <v>1600</v>
      </c>
      <c r="Y283" s="18" t="s">
        <v>125</v>
      </c>
      <c r="Z283" s="69">
        <v>8865</v>
      </c>
      <c r="AA283" s="19">
        <v>1.44</v>
      </c>
      <c r="AB283" s="21">
        <v>250</v>
      </c>
      <c r="AC283" s="19">
        <v>16.899999999999999</v>
      </c>
      <c r="AD283" s="19">
        <v>248</v>
      </c>
      <c r="AE283" s="19">
        <v>250</v>
      </c>
      <c r="AF283" s="18"/>
      <c r="AG283" s="8">
        <f>AF283/AD283</f>
        <v>0</v>
      </c>
      <c r="AH283" s="19">
        <v>200</v>
      </c>
      <c r="AI283" s="85">
        <f>(AF283*V283)/1000000</f>
        <v>0</v>
      </c>
      <c r="AJ283" s="18" t="s">
        <v>78</v>
      </c>
      <c r="AK283" s="18" t="s">
        <v>352</v>
      </c>
      <c r="AL283" s="18" t="s">
        <v>79</v>
      </c>
      <c r="AM283" s="18" t="s">
        <v>81</v>
      </c>
      <c r="AN283" s="18" t="s">
        <v>81</v>
      </c>
      <c r="AO283" s="18" t="s">
        <v>81</v>
      </c>
      <c r="AP283" s="18" t="s">
        <v>81</v>
      </c>
      <c r="AQ283" s="18" t="s">
        <v>81</v>
      </c>
      <c r="AR283" s="19">
        <v>0</v>
      </c>
      <c r="AS283" s="18"/>
      <c r="AT283" s="72">
        <v>60</v>
      </c>
      <c r="AU283" s="19">
        <v>170</v>
      </c>
      <c r="AV283" s="19">
        <v>160</v>
      </c>
      <c r="AW283" s="18" t="s">
        <v>77</v>
      </c>
      <c r="AX283" s="18" t="s">
        <v>87</v>
      </c>
      <c r="AY283" s="18" t="s">
        <v>71</v>
      </c>
      <c r="AZ283" s="18" t="s">
        <v>71</v>
      </c>
      <c r="BA283" s="19">
        <v>0</v>
      </c>
      <c r="BB283" s="20" t="s">
        <v>81</v>
      </c>
      <c r="BC283" s="18" t="s">
        <v>81</v>
      </c>
      <c r="BD283" s="18" t="s">
        <v>81</v>
      </c>
      <c r="BE283" s="18" t="s">
        <v>84</v>
      </c>
      <c r="BF283" s="18" t="s">
        <v>81</v>
      </c>
      <c r="BG283" s="18"/>
      <c r="BH283" s="21">
        <v>0</v>
      </c>
      <c r="BI283" s="19">
        <v>0.3</v>
      </c>
      <c r="BJ283" s="18"/>
      <c r="BK283" s="19">
        <v>0.2</v>
      </c>
      <c r="BL283" s="18"/>
      <c r="BM283" s="18"/>
      <c r="BN283" s="19">
        <v>14.54</v>
      </c>
      <c r="BO283" s="21">
        <v>0.5</v>
      </c>
      <c r="BP283" s="20"/>
      <c r="BQ283" s="21">
        <v>0.3</v>
      </c>
      <c r="BR283" s="20"/>
      <c r="BS283" s="21">
        <v>0.2</v>
      </c>
      <c r="BT283" s="20"/>
      <c r="BU283" s="20"/>
      <c r="BV283" s="21">
        <v>14.58</v>
      </c>
      <c r="BW283" s="9">
        <f>IF(BA283=1,BN283-(Monitors!$B$17*Data!BZ283),Data!BN283)</f>
        <v>14.54</v>
      </c>
      <c r="BX283" s="32">
        <f>IF($AR283=1,$BW283-(Monitors!$C$17*BZ283),Data!$BW283)</f>
        <v>14.54</v>
      </c>
      <c r="BY283" s="32">
        <f>BX283-(AA283*Monitors!$C$13)</f>
        <v>11.66</v>
      </c>
      <c r="BZ283" s="86">
        <f>(Monitors!$C$13*Data!AA283)+(Monitors!$C$6*TANH(Monitors!$C$7*(Data!V283+Monitors!$C$8)+Monitors!$C$9)+Monitors!$C$10)</f>
        <v>12.577586905401912</v>
      </c>
      <c r="CA283" s="9">
        <f>BN283-(Signage!$C$13*AI283)</f>
        <v>14.54</v>
      </c>
      <c r="CB283" s="86">
        <f>(Signage!$C$13*Data!AI283)+(Signage!$C$6*TANH(Signage!$C$7*(Data!V283+Signage!$C$8)+Signage!$C$9)+Signage!$C$10)</f>
        <v>11.113436383759346</v>
      </c>
    </row>
    <row r="284" spans="1:80" s="4" customFormat="1" ht="12" customHeight="1">
      <c r="A284" s="82">
        <v>283</v>
      </c>
      <c r="B284" s="15" t="s">
        <v>2064</v>
      </c>
      <c r="C284" s="82" t="s">
        <v>1214</v>
      </c>
      <c r="D284" s="16">
        <v>41330</v>
      </c>
      <c r="E284" s="18" t="s">
        <v>77</v>
      </c>
      <c r="F284" s="15" t="s">
        <v>70</v>
      </c>
      <c r="G284" s="17">
        <v>6</v>
      </c>
      <c r="H284" s="15" t="s">
        <v>72</v>
      </c>
      <c r="I284" s="15" t="s">
        <v>73</v>
      </c>
      <c r="J284" s="18" t="s">
        <v>73</v>
      </c>
      <c r="K284" s="18" t="s">
        <v>74</v>
      </c>
      <c r="L284" s="18" t="s">
        <v>71</v>
      </c>
      <c r="M284" s="18" t="s">
        <v>78</v>
      </c>
      <c r="N284" s="18" t="s">
        <v>78</v>
      </c>
      <c r="O284" s="18" t="s">
        <v>82</v>
      </c>
      <c r="P284" s="18" t="s">
        <v>71</v>
      </c>
      <c r="Q284" s="18" t="s">
        <v>78</v>
      </c>
      <c r="R284" s="19">
        <v>1.78</v>
      </c>
      <c r="S284" s="19">
        <v>9.4</v>
      </c>
      <c r="T284" s="19">
        <v>17</v>
      </c>
      <c r="U284" s="19">
        <v>19.5</v>
      </c>
      <c r="V284" s="19">
        <v>159.80000000000001</v>
      </c>
      <c r="W284" s="19">
        <v>900</v>
      </c>
      <c r="X284" s="19">
        <v>1600</v>
      </c>
      <c r="Y284" s="18" t="s">
        <v>125</v>
      </c>
      <c r="Z284" s="69">
        <v>9011</v>
      </c>
      <c r="AA284" s="19">
        <v>1.44</v>
      </c>
      <c r="AB284" s="21">
        <v>250</v>
      </c>
      <c r="AC284" s="19">
        <v>0.2</v>
      </c>
      <c r="AD284" s="19">
        <v>322</v>
      </c>
      <c r="AE284" s="19">
        <v>250</v>
      </c>
      <c r="AF284" s="19">
        <v>191</v>
      </c>
      <c r="AG284" s="8">
        <f>AF284/AD284</f>
        <v>0.59316770186335399</v>
      </c>
      <c r="AH284" s="19">
        <v>200</v>
      </c>
      <c r="AI284" s="85">
        <f>(AF284*V284)/1000000</f>
        <v>3.0521800000000002E-2</v>
      </c>
      <c r="AJ284" s="18" t="s">
        <v>78</v>
      </c>
      <c r="AK284" s="18" t="s">
        <v>407</v>
      </c>
      <c r="AL284" s="18" t="s">
        <v>127</v>
      </c>
      <c r="AM284" s="18" t="s">
        <v>71</v>
      </c>
      <c r="AN284" s="18" t="s">
        <v>81</v>
      </c>
      <c r="AO284" s="18" t="s">
        <v>71</v>
      </c>
      <c r="AP284" s="18" t="s">
        <v>81</v>
      </c>
      <c r="AQ284" s="18" t="s">
        <v>71</v>
      </c>
      <c r="AR284" s="19">
        <v>0</v>
      </c>
      <c r="AS284" s="18"/>
      <c r="AT284" s="72">
        <v>60</v>
      </c>
      <c r="AU284" s="19">
        <v>170</v>
      </c>
      <c r="AV284" s="19">
        <v>160</v>
      </c>
      <c r="AW284" s="18" t="s">
        <v>77</v>
      </c>
      <c r="AX284" s="18" t="s">
        <v>98</v>
      </c>
      <c r="AY284" s="18"/>
      <c r="AZ284" s="18"/>
      <c r="BA284" s="19">
        <v>0</v>
      </c>
      <c r="BB284" s="20" t="s">
        <v>81</v>
      </c>
      <c r="BC284" s="18" t="s">
        <v>81</v>
      </c>
      <c r="BD284" s="18" t="s">
        <v>71</v>
      </c>
      <c r="BE284" s="18" t="s">
        <v>84</v>
      </c>
      <c r="BF284" s="18" t="s">
        <v>71</v>
      </c>
      <c r="BG284" s="18"/>
      <c r="BH284" s="21">
        <v>0</v>
      </c>
      <c r="BI284" s="19">
        <v>0.13</v>
      </c>
      <c r="BJ284" s="18"/>
      <c r="BK284" s="19">
        <v>0.12</v>
      </c>
      <c r="BL284" s="18"/>
      <c r="BM284" s="18"/>
      <c r="BN284" s="19">
        <v>12.9</v>
      </c>
      <c r="BO284" s="21">
        <v>0.5</v>
      </c>
      <c r="BP284" s="20"/>
      <c r="BQ284" s="21">
        <v>0.19</v>
      </c>
      <c r="BR284" s="20"/>
      <c r="BS284" s="21">
        <v>0.18</v>
      </c>
      <c r="BT284" s="20"/>
      <c r="BU284" s="20"/>
      <c r="BV284" s="21">
        <v>12.89</v>
      </c>
      <c r="BW284" s="9">
        <f>IF(BA284=1,BN284-(Monitors!$B$17*Data!BZ284),Data!BN284)</f>
        <v>12.9</v>
      </c>
      <c r="BX284" s="32">
        <f>IF($AR284=1,$BW284-(Monitors!$C$17*BZ284),Data!$BW284)</f>
        <v>12.9</v>
      </c>
      <c r="BY284" s="32">
        <f>BX284-(AA284*Monitors!$C$13)</f>
        <v>10.02</v>
      </c>
      <c r="BZ284" s="86">
        <f>(Monitors!$C$13*Data!AA284)+(Monitors!$C$6*TANH(Monitors!$C$7*(Data!V284+Monitors!$C$8)+Monitors!$C$9)+Monitors!$C$10)</f>
        <v>12.450818087990427</v>
      </c>
      <c r="CA284" s="9">
        <f>BN284-(Signage!$C$13*AI284)</f>
        <v>10.610865</v>
      </c>
      <c r="CB284" s="86">
        <f>(Signage!$C$13*Data!AI284)+(Signage!$C$6*TANH(Signage!$C$7*(Data!V284+Signage!$C$8)+Signage!$C$9)+Signage!$C$10)</f>
        <v>13.186898192339584</v>
      </c>
    </row>
    <row r="285" spans="1:80" s="4" customFormat="1" ht="12" customHeight="1">
      <c r="A285" s="83">
        <v>284</v>
      </c>
      <c r="B285" s="15" t="s">
        <v>2064</v>
      </c>
      <c r="C285" s="83" t="s">
        <v>1215</v>
      </c>
      <c r="D285" s="16">
        <v>41514</v>
      </c>
      <c r="E285" s="18" t="s">
        <v>77</v>
      </c>
      <c r="F285" s="15" t="s">
        <v>70</v>
      </c>
      <c r="G285" s="17">
        <v>6</v>
      </c>
      <c r="H285" s="15" t="s">
        <v>72</v>
      </c>
      <c r="I285" s="15" t="s">
        <v>142</v>
      </c>
      <c r="J285" s="18"/>
      <c r="K285" s="18" t="s">
        <v>74</v>
      </c>
      <c r="L285" s="18"/>
      <c r="M285" s="18" t="s">
        <v>78</v>
      </c>
      <c r="N285" s="18" t="s">
        <v>78</v>
      </c>
      <c r="O285" s="18" t="s">
        <v>82</v>
      </c>
      <c r="P285" s="18"/>
      <c r="Q285" s="18" t="s">
        <v>78</v>
      </c>
      <c r="R285" s="19">
        <v>1.78</v>
      </c>
      <c r="S285" s="19">
        <v>9.3000000000000007</v>
      </c>
      <c r="T285" s="19">
        <v>17.100000000000001</v>
      </c>
      <c r="U285" s="19">
        <v>19.5</v>
      </c>
      <c r="V285" s="19">
        <v>159</v>
      </c>
      <c r="W285" s="19">
        <v>900</v>
      </c>
      <c r="X285" s="19">
        <v>1600</v>
      </c>
      <c r="Y285" s="18" t="s">
        <v>125</v>
      </c>
      <c r="Z285" s="69">
        <v>9059</v>
      </c>
      <c r="AA285" s="19">
        <v>1.44</v>
      </c>
      <c r="AB285" s="21">
        <v>250</v>
      </c>
      <c r="AC285" s="19">
        <v>0</v>
      </c>
      <c r="AD285" s="19">
        <v>332.1</v>
      </c>
      <c r="AE285" s="19">
        <v>250</v>
      </c>
      <c r="AF285" s="19">
        <v>195.7</v>
      </c>
      <c r="AG285" s="8">
        <f>AF285/AD285</f>
        <v>0.58928033724781681</v>
      </c>
      <c r="AH285" s="19">
        <v>200.1</v>
      </c>
      <c r="AI285" s="85">
        <f>(AF285*V285)/1000000</f>
        <v>3.11163E-2</v>
      </c>
      <c r="AJ285" s="18" t="s">
        <v>78</v>
      </c>
      <c r="AK285" s="18" t="s">
        <v>235</v>
      </c>
      <c r="AL285" s="18" t="s">
        <v>234</v>
      </c>
      <c r="AM285" s="18"/>
      <c r="AN285" s="18" t="s">
        <v>121</v>
      </c>
      <c r="AO285" s="18"/>
      <c r="AP285" s="18" t="s">
        <v>81</v>
      </c>
      <c r="AQ285" s="18"/>
      <c r="AR285" s="19">
        <v>0</v>
      </c>
      <c r="AS285" s="18"/>
      <c r="AT285" s="72">
        <v>60</v>
      </c>
      <c r="AU285" s="19">
        <v>178</v>
      </c>
      <c r="AV285" s="19">
        <v>178</v>
      </c>
      <c r="AW285" s="18" t="s">
        <v>78</v>
      </c>
      <c r="AX285" s="18" t="s">
        <v>109</v>
      </c>
      <c r="AY285" s="18"/>
      <c r="AZ285" s="18"/>
      <c r="BA285" s="19">
        <v>0</v>
      </c>
      <c r="BB285" s="20" t="s">
        <v>121</v>
      </c>
      <c r="BC285" s="18" t="s">
        <v>81</v>
      </c>
      <c r="BD285" s="18"/>
      <c r="BE285" s="18" t="s">
        <v>84</v>
      </c>
      <c r="BF285" s="18"/>
      <c r="BG285" s="19">
        <v>1</v>
      </c>
      <c r="BH285" s="21">
        <v>0</v>
      </c>
      <c r="BI285" s="19">
        <v>0.14000000000000001</v>
      </c>
      <c r="BJ285" s="19">
        <v>0.1</v>
      </c>
      <c r="BK285" s="19">
        <v>0.09</v>
      </c>
      <c r="BL285" s="18"/>
      <c r="BM285" s="18"/>
      <c r="BN285" s="19">
        <v>11.18</v>
      </c>
      <c r="BO285" s="21">
        <v>0.47</v>
      </c>
      <c r="BP285" s="20"/>
      <c r="BQ285" s="21">
        <v>0.21</v>
      </c>
      <c r="BR285" s="21">
        <v>0.16</v>
      </c>
      <c r="BS285" s="21">
        <v>0.15</v>
      </c>
      <c r="BT285" s="20"/>
      <c r="BU285" s="20"/>
      <c r="BV285" s="21">
        <v>11.23</v>
      </c>
      <c r="BW285" s="9">
        <f>IF(BA285=1,BN285-(Monitors!$B$17*Data!BZ285),Data!BN285)</f>
        <v>11.18</v>
      </c>
      <c r="BX285" s="32">
        <f>IF($AR285=1,$BW285-(Monitors!$C$17*BZ285),Data!$BW285)</f>
        <v>11.18</v>
      </c>
      <c r="BY285" s="32">
        <f>BX285-(AA285*Monitors!$C$13)</f>
        <v>8.3000000000000007</v>
      </c>
      <c r="BZ285" s="86">
        <f>(Monitors!$C$13*Data!AA285)+(Monitors!$C$6*TANH(Monitors!$C$7*(Data!V285+Monitors!$C$8)+Monitors!$C$9)+Monitors!$C$10)</f>
        <v>12.412114923352682</v>
      </c>
      <c r="CA285" s="9">
        <f>BN285-(Signage!$C$13*AI285)</f>
        <v>8.8462774999999993</v>
      </c>
      <c r="CB285" s="86">
        <f>(Signage!$C$13*Data!AI285)+(Signage!$C$6*TANH(Signage!$C$7*(Data!V285+Signage!$C$8)+Signage!$C$9)+Signage!$C$10)</f>
        <v>13.166116612841247</v>
      </c>
    </row>
    <row r="286" spans="1:80" s="4" customFormat="1" ht="12" customHeight="1">
      <c r="A286" s="82">
        <v>285</v>
      </c>
      <c r="B286" s="15" t="s">
        <v>2079</v>
      </c>
      <c r="C286" s="82" t="s">
        <v>1216</v>
      </c>
      <c r="D286" s="16">
        <v>41505</v>
      </c>
      <c r="E286" s="18" t="s">
        <v>78</v>
      </c>
      <c r="F286" s="15" t="s">
        <v>70</v>
      </c>
      <c r="G286" s="17">
        <v>6</v>
      </c>
      <c r="H286" s="15" t="s">
        <v>72</v>
      </c>
      <c r="I286" s="15" t="s">
        <v>90</v>
      </c>
      <c r="J286" s="18"/>
      <c r="K286" s="18" t="s">
        <v>74</v>
      </c>
      <c r="L286" s="18"/>
      <c r="M286" s="18" t="s">
        <v>78</v>
      </c>
      <c r="N286" s="18" t="s">
        <v>78</v>
      </c>
      <c r="O286" s="18" t="s">
        <v>82</v>
      </c>
      <c r="P286" s="18"/>
      <c r="Q286" s="18" t="s">
        <v>78</v>
      </c>
      <c r="R286" s="19">
        <v>1.78</v>
      </c>
      <c r="S286" s="19">
        <v>9.6</v>
      </c>
      <c r="T286" s="19">
        <v>17</v>
      </c>
      <c r="U286" s="19">
        <v>19.5</v>
      </c>
      <c r="V286" s="19">
        <v>162.69999999999999</v>
      </c>
      <c r="W286" s="19">
        <v>900</v>
      </c>
      <c r="X286" s="19">
        <v>1600</v>
      </c>
      <c r="Y286" s="18" t="s">
        <v>125</v>
      </c>
      <c r="Z286" s="69">
        <v>8850</v>
      </c>
      <c r="AA286" s="19">
        <v>1.44</v>
      </c>
      <c r="AB286" s="21">
        <v>250</v>
      </c>
      <c r="AC286" s="19">
        <v>19.600000000000001</v>
      </c>
      <c r="AD286" s="19">
        <v>311.8</v>
      </c>
      <c r="AE286" s="19">
        <v>250</v>
      </c>
      <c r="AF286" s="19">
        <v>270.7</v>
      </c>
      <c r="AG286" s="8">
        <f>AF286/AD286</f>
        <v>0.8681847338037203</v>
      </c>
      <c r="AH286" s="19">
        <v>200.2</v>
      </c>
      <c r="AI286" s="85">
        <f>(AF286*V286)/1000000</f>
        <v>4.4042889999999994E-2</v>
      </c>
      <c r="AJ286" s="18" t="s">
        <v>78</v>
      </c>
      <c r="AK286" s="18" t="s">
        <v>523</v>
      </c>
      <c r="AL286" s="18" t="s">
        <v>127</v>
      </c>
      <c r="AM286" s="18"/>
      <c r="AN286" s="18" t="s">
        <v>81</v>
      </c>
      <c r="AO286" s="18"/>
      <c r="AP286" s="18" t="s">
        <v>94</v>
      </c>
      <c r="AQ286" s="18"/>
      <c r="AR286" s="19">
        <v>0</v>
      </c>
      <c r="AS286" s="18"/>
      <c r="AT286" s="72">
        <v>60</v>
      </c>
      <c r="AU286" s="19">
        <v>178</v>
      </c>
      <c r="AV286" s="19">
        <v>170</v>
      </c>
      <c r="AW286" s="18" t="s">
        <v>78</v>
      </c>
      <c r="AX286" s="18" t="s">
        <v>109</v>
      </c>
      <c r="AY286" s="18"/>
      <c r="AZ286" s="18"/>
      <c r="BA286" s="19">
        <v>0</v>
      </c>
      <c r="BB286" s="20" t="s">
        <v>81</v>
      </c>
      <c r="BC286" s="18" t="s">
        <v>81</v>
      </c>
      <c r="BD286" s="18"/>
      <c r="BE286" s="18" t="s">
        <v>84</v>
      </c>
      <c r="BF286" s="18"/>
      <c r="BG286" s="19">
        <v>10</v>
      </c>
      <c r="BH286" s="21">
        <v>0</v>
      </c>
      <c r="BI286" s="19">
        <v>0.24</v>
      </c>
      <c r="BJ286" s="18"/>
      <c r="BK286" s="19">
        <v>0.17</v>
      </c>
      <c r="BL286" s="18"/>
      <c r="BM286" s="18"/>
      <c r="BN286" s="19">
        <v>14.68</v>
      </c>
      <c r="BO286" s="21">
        <v>0.51</v>
      </c>
      <c r="BP286" s="20"/>
      <c r="BQ286" s="21">
        <v>0.26</v>
      </c>
      <c r="BR286" s="20"/>
      <c r="BS286" s="21">
        <v>0.2</v>
      </c>
      <c r="BT286" s="20"/>
      <c r="BU286" s="20"/>
      <c r="BV286" s="21">
        <v>14.97</v>
      </c>
      <c r="BW286" s="9">
        <f>IF(BA286=1,BN286-(Monitors!$B$17*Data!BZ286),Data!BN286)</f>
        <v>14.68</v>
      </c>
      <c r="BX286" s="32">
        <f>IF($AR286=1,$BW286-(Monitors!$C$17*BZ286),Data!$BW286)</f>
        <v>14.68</v>
      </c>
      <c r="BY286" s="32">
        <f>BX286-(AA286*Monitors!$C$13)</f>
        <v>11.8</v>
      </c>
      <c r="BZ286" s="86">
        <f>(Monitors!$C$13*Data!AA286)+(Monitors!$C$6*TANH(Monitors!$C$7*(Data!V286+Monitors!$C$8)+Monitors!$C$9)+Monitors!$C$10)</f>
        <v>12.589992627687259</v>
      </c>
      <c r="CA286" s="9">
        <f>BN286-(Signage!$C$13*AI286)</f>
        <v>11.376783250000001</v>
      </c>
      <c r="CB286" s="86">
        <f>(Signage!$C$13*Data!AI286)+(Signage!$C$6*TANH(Signage!$C$7*(Data!V286+Signage!$C$8)+Signage!$C$9)+Signage!$C$10)</f>
        <v>14.437889883105827</v>
      </c>
    </row>
    <row r="287" spans="1:80" s="4" customFormat="1" ht="12" customHeight="1">
      <c r="A287" s="83">
        <v>286</v>
      </c>
      <c r="B287" s="15" t="s">
        <v>2096</v>
      </c>
      <c r="C287" s="83" t="s">
        <v>1217</v>
      </c>
      <c r="D287" s="16">
        <v>41635</v>
      </c>
      <c r="E287" s="18" t="s">
        <v>77</v>
      </c>
      <c r="F287" s="15" t="s">
        <v>70</v>
      </c>
      <c r="G287" s="17">
        <v>6</v>
      </c>
      <c r="H287" s="15" t="s">
        <v>72</v>
      </c>
      <c r="I287" s="15" t="s">
        <v>73</v>
      </c>
      <c r="J287" s="18" t="s">
        <v>73</v>
      </c>
      <c r="K287" s="18" t="s">
        <v>74</v>
      </c>
      <c r="L287" s="18" t="s">
        <v>71</v>
      </c>
      <c r="M287" s="18" t="s">
        <v>78</v>
      </c>
      <c r="N287" s="18" t="s">
        <v>78</v>
      </c>
      <c r="O287" s="18" t="s">
        <v>82</v>
      </c>
      <c r="P287" s="18" t="s">
        <v>81</v>
      </c>
      <c r="Q287" s="18" t="s">
        <v>78</v>
      </c>
      <c r="R287" s="19">
        <v>1.78</v>
      </c>
      <c r="S287" s="19">
        <v>9.3000000000000007</v>
      </c>
      <c r="T287" s="19">
        <v>17.100000000000001</v>
      </c>
      <c r="U287" s="19">
        <v>19.5</v>
      </c>
      <c r="V287" s="19">
        <v>158.96</v>
      </c>
      <c r="W287" s="19">
        <v>900</v>
      </c>
      <c r="X287" s="19">
        <v>1600</v>
      </c>
      <c r="Y287" s="18" t="s">
        <v>125</v>
      </c>
      <c r="Z287" s="69">
        <v>9059</v>
      </c>
      <c r="AA287" s="19">
        <v>1.44</v>
      </c>
      <c r="AB287" s="21">
        <v>330.2</v>
      </c>
      <c r="AC287" s="19">
        <v>6.7</v>
      </c>
      <c r="AD287" s="19">
        <v>330.2</v>
      </c>
      <c r="AE287" s="19">
        <v>330.2</v>
      </c>
      <c r="AF287" s="19">
        <v>291.3</v>
      </c>
      <c r="AG287" s="8">
        <f>AF287/AD287</f>
        <v>0.88219261053906728</v>
      </c>
      <c r="AH287" s="19">
        <v>200</v>
      </c>
      <c r="AI287" s="85">
        <f>(AF287*V287)/1000000</f>
        <v>4.6305048000000001E-2</v>
      </c>
      <c r="AJ287" s="18" t="s">
        <v>78</v>
      </c>
      <c r="AK287" s="18" t="s">
        <v>128</v>
      </c>
      <c r="AL287" s="18" t="s">
        <v>127</v>
      </c>
      <c r="AM287" s="18"/>
      <c r="AN287" s="18" t="s">
        <v>81</v>
      </c>
      <c r="AO287" s="18" t="s">
        <v>81</v>
      </c>
      <c r="AP287" s="18" t="s">
        <v>81</v>
      </c>
      <c r="AQ287" s="18" t="s">
        <v>81</v>
      </c>
      <c r="AR287" s="19">
        <v>0</v>
      </c>
      <c r="AS287" s="18"/>
      <c r="AT287" s="72">
        <v>60</v>
      </c>
      <c r="AU287" s="19">
        <v>178</v>
      </c>
      <c r="AV287" s="19">
        <v>178</v>
      </c>
      <c r="AW287" s="18" t="s">
        <v>77</v>
      </c>
      <c r="AX287" s="18" t="s">
        <v>126</v>
      </c>
      <c r="AY287" s="18"/>
      <c r="AZ287" s="18"/>
      <c r="BA287" s="19">
        <v>0</v>
      </c>
      <c r="BB287" s="20" t="s">
        <v>81</v>
      </c>
      <c r="BC287" s="18" t="s">
        <v>81</v>
      </c>
      <c r="BD287" s="18" t="s">
        <v>81</v>
      </c>
      <c r="BE287" s="18" t="s">
        <v>84</v>
      </c>
      <c r="BF287" s="18" t="s">
        <v>81</v>
      </c>
      <c r="BG287" s="18"/>
      <c r="BH287" s="21">
        <v>0</v>
      </c>
      <c r="BI287" s="19">
        <v>0.18</v>
      </c>
      <c r="BJ287" s="18"/>
      <c r="BK287" s="19">
        <v>0.11</v>
      </c>
      <c r="BL287" s="18"/>
      <c r="BM287" s="18"/>
      <c r="BN287" s="19">
        <v>10.3</v>
      </c>
      <c r="BO287" s="21">
        <v>0.5</v>
      </c>
      <c r="BP287" s="20"/>
      <c r="BQ287" s="21">
        <v>0.21</v>
      </c>
      <c r="BR287" s="20"/>
      <c r="BS287" s="21">
        <v>0.11</v>
      </c>
      <c r="BT287" s="20"/>
      <c r="BU287" s="20"/>
      <c r="BV287" s="21">
        <v>10.47</v>
      </c>
      <c r="BW287" s="9">
        <f>IF(BA287=1,BN287-(Monitors!$B$17*Data!BZ287),Data!BN287)</f>
        <v>10.3</v>
      </c>
      <c r="BX287" s="32">
        <f>IF($AR287=1,$BW287-(Monitors!$C$17*BZ287),Data!$BW287)</f>
        <v>10.3</v>
      </c>
      <c r="BY287" s="32">
        <f>BX287-(AA287*Monitors!$C$13)</f>
        <v>7.4200000000000008</v>
      </c>
      <c r="BZ287" s="86">
        <f>(Monitors!$C$13*Data!AA287)+(Monitors!$C$6*TANH(Monitors!$C$7*(Data!V287+Monitors!$C$8)+Monitors!$C$9)+Monitors!$C$10)</f>
        <v>12.410176247793856</v>
      </c>
      <c r="CA287" s="9">
        <f>BN287-(Signage!$C$13*AI287)</f>
        <v>6.8271214000000011</v>
      </c>
      <c r="CB287" s="86">
        <f>(Signage!$C$13*Data!AI287)+(Signage!$C$6*TANH(Signage!$C$7*(Data!V287+Signage!$C$8)+Signage!$C$9)+Signage!$C$10)</f>
        <v>14.302004096373535</v>
      </c>
    </row>
    <row r="288" spans="1:80" s="4" customFormat="1" ht="12" customHeight="1">
      <c r="A288" s="82">
        <v>287</v>
      </c>
      <c r="B288" s="15" t="s">
        <v>2079</v>
      </c>
      <c r="C288" s="82" t="s">
        <v>1218</v>
      </c>
      <c r="D288" s="16">
        <v>41522</v>
      </c>
      <c r="E288" s="18" t="s">
        <v>77</v>
      </c>
      <c r="F288" s="15" t="s">
        <v>70</v>
      </c>
      <c r="G288" s="17">
        <v>6</v>
      </c>
      <c r="H288" s="15" t="s">
        <v>72</v>
      </c>
      <c r="I288" s="15" t="s">
        <v>142</v>
      </c>
      <c r="J288" s="18" t="s">
        <v>71</v>
      </c>
      <c r="K288" s="18" t="s">
        <v>74</v>
      </c>
      <c r="L288" s="18" t="s">
        <v>71</v>
      </c>
      <c r="M288" s="18" t="s">
        <v>78</v>
      </c>
      <c r="N288" s="18" t="s">
        <v>78</v>
      </c>
      <c r="O288" s="18" t="s">
        <v>82</v>
      </c>
      <c r="P288" s="18" t="s">
        <v>81</v>
      </c>
      <c r="Q288" s="18" t="s">
        <v>77</v>
      </c>
      <c r="R288" s="19">
        <v>1.78</v>
      </c>
      <c r="S288" s="19">
        <v>9.3000000000000007</v>
      </c>
      <c r="T288" s="19">
        <v>17.100000000000001</v>
      </c>
      <c r="U288" s="19">
        <v>19.5</v>
      </c>
      <c r="V288" s="19">
        <v>158.88</v>
      </c>
      <c r="W288" s="19">
        <v>900</v>
      </c>
      <c r="X288" s="19">
        <v>1600</v>
      </c>
      <c r="Y288" s="18" t="s">
        <v>125</v>
      </c>
      <c r="Z288" s="69">
        <v>9055</v>
      </c>
      <c r="AA288" s="19">
        <v>1.44</v>
      </c>
      <c r="AB288" s="21">
        <v>300</v>
      </c>
      <c r="AC288" s="19">
        <v>27.9</v>
      </c>
      <c r="AD288" s="19">
        <v>359.9</v>
      </c>
      <c r="AE288" s="19">
        <v>300</v>
      </c>
      <c r="AF288" s="19">
        <v>359.2</v>
      </c>
      <c r="AG288" s="8">
        <f>AF288/AD288</f>
        <v>0.99805501528202278</v>
      </c>
      <c r="AH288" s="19">
        <v>200</v>
      </c>
      <c r="AI288" s="85">
        <f>(AF288*V288)/1000000</f>
        <v>5.7069695999999996E-2</v>
      </c>
      <c r="AJ288" s="18" t="s">
        <v>78</v>
      </c>
      <c r="AK288" s="18" t="s">
        <v>233</v>
      </c>
      <c r="AL288" s="18" t="s">
        <v>127</v>
      </c>
      <c r="AM288" s="18" t="s">
        <v>81</v>
      </c>
      <c r="AN288" s="18" t="s">
        <v>81</v>
      </c>
      <c r="AO288" s="18" t="s">
        <v>81</v>
      </c>
      <c r="AP288" s="18" t="s">
        <v>81</v>
      </c>
      <c r="AQ288" s="18" t="s">
        <v>81</v>
      </c>
      <c r="AR288" s="19">
        <v>0</v>
      </c>
      <c r="AS288" s="18"/>
      <c r="AT288" s="72">
        <v>60</v>
      </c>
      <c r="AU288" s="19">
        <v>178</v>
      </c>
      <c r="AV288" s="19">
        <v>178</v>
      </c>
      <c r="AW288" s="18" t="s">
        <v>78</v>
      </c>
      <c r="AX288" s="18" t="s">
        <v>126</v>
      </c>
      <c r="AY288" s="18" t="s">
        <v>71</v>
      </c>
      <c r="AZ288" s="18" t="s">
        <v>71</v>
      </c>
      <c r="BA288" s="19">
        <v>0</v>
      </c>
      <c r="BB288" s="20" t="s">
        <v>81</v>
      </c>
      <c r="BC288" s="18" t="s">
        <v>81</v>
      </c>
      <c r="BD288" s="18" t="s">
        <v>81</v>
      </c>
      <c r="BE288" s="18" t="s">
        <v>84</v>
      </c>
      <c r="BF288" s="18" t="s">
        <v>81</v>
      </c>
      <c r="BG288" s="18"/>
      <c r="BH288" s="21">
        <v>0</v>
      </c>
      <c r="BI288" s="19">
        <v>0.39</v>
      </c>
      <c r="BJ288" s="18"/>
      <c r="BK288" s="19">
        <v>0.25</v>
      </c>
      <c r="BL288" s="18"/>
      <c r="BM288" s="18"/>
      <c r="BN288" s="19">
        <v>11.29</v>
      </c>
      <c r="BO288" s="21">
        <v>0.32</v>
      </c>
      <c r="BP288" s="20"/>
      <c r="BQ288" s="21">
        <v>0.39</v>
      </c>
      <c r="BR288" s="20"/>
      <c r="BS288" s="21">
        <v>0.27</v>
      </c>
      <c r="BT288" s="20"/>
      <c r="BU288" s="20"/>
      <c r="BV288" s="21">
        <v>11.08</v>
      </c>
      <c r="BW288" s="9">
        <f>IF(BA288=1,BN288-(Monitors!$B$17*Data!BZ288),Data!BN288)</f>
        <v>11.29</v>
      </c>
      <c r="BX288" s="32">
        <f>IF($AR288=1,$BW288-(Monitors!$C$17*BZ288),Data!$BW288)</f>
        <v>11.29</v>
      </c>
      <c r="BY288" s="32">
        <f>BX288-(AA288*Monitors!$C$13)</f>
        <v>8.41</v>
      </c>
      <c r="BZ288" s="86">
        <f>(Monitors!$C$13*Data!AA288)+(Monitors!$C$6*TANH(Monitors!$C$7*(Data!V288+Monitors!$C$8)+Monitors!$C$9)+Monitors!$C$10)</f>
        <v>12.406297892008723</v>
      </c>
      <c r="CA288" s="9">
        <f>BN288-(Signage!$C$13*AI288)</f>
        <v>7.0097727999999995</v>
      </c>
      <c r="CB288" s="86">
        <f>(Signage!$C$13*Data!AI288)+(Signage!$C$6*TANH(Signage!$C$7*(Data!V288+Signage!$C$8)+Signage!$C$9)+Signage!$C$10)</f>
        <v>15.102815417249644</v>
      </c>
    </row>
    <row r="289" spans="1:80" s="4" customFormat="1" ht="12" customHeight="1">
      <c r="A289" s="83">
        <v>288</v>
      </c>
      <c r="B289" s="15" t="s">
        <v>2075</v>
      </c>
      <c r="C289" s="83" t="s">
        <v>1219</v>
      </c>
      <c r="D289" s="16">
        <v>41791</v>
      </c>
      <c r="E289" s="18" t="s">
        <v>78</v>
      </c>
      <c r="F289" s="15" t="s">
        <v>70</v>
      </c>
      <c r="G289" s="17">
        <v>6</v>
      </c>
      <c r="H289" s="15" t="s">
        <v>72</v>
      </c>
      <c r="I289" s="15" t="s">
        <v>90</v>
      </c>
      <c r="J289" s="18"/>
      <c r="K289" s="18" t="s">
        <v>74</v>
      </c>
      <c r="L289" s="18"/>
      <c r="M289" s="18" t="s">
        <v>78</v>
      </c>
      <c r="N289" s="18" t="s">
        <v>78</v>
      </c>
      <c r="O289" s="18" t="s">
        <v>96</v>
      </c>
      <c r="P289" s="18" t="s">
        <v>782</v>
      </c>
      <c r="Q289" s="18" t="s">
        <v>78</v>
      </c>
      <c r="R289" s="19">
        <v>1.78</v>
      </c>
      <c r="S289" s="19">
        <v>10</v>
      </c>
      <c r="T289" s="19">
        <v>17</v>
      </c>
      <c r="U289" s="19">
        <v>19.5</v>
      </c>
      <c r="V289" s="19">
        <v>188</v>
      </c>
      <c r="W289" s="19">
        <v>0</v>
      </c>
      <c r="X289" s="19">
        <v>900</v>
      </c>
      <c r="Y289" s="18" t="s">
        <v>803</v>
      </c>
      <c r="Z289" s="69">
        <v>0</v>
      </c>
      <c r="AA289" s="19">
        <v>1.6</v>
      </c>
      <c r="AB289" s="21">
        <v>200</v>
      </c>
      <c r="AC289" s="19">
        <v>7</v>
      </c>
      <c r="AD289" s="19">
        <v>231</v>
      </c>
      <c r="AE289" s="19">
        <v>200</v>
      </c>
      <c r="AF289" s="19">
        <v>207</v>
      </c>
      <c r="AG289" s="8">
        <f>AF289/AD289</f>
        <v>0.89610389610389607</v>
      </c>
      <c r="AH289" s="19">
        <v>200</v>
      </c>
      <c r="AI289" s="85">
        <f>(AF289*V289)/1000000</f>
        <v>3.8915999999999999E-2</v>
      </c>
      <c r="AJ289" s="18" t="s">
        <v>78</v>
      </c>
      <c r="AK289" s="18" t="s">
        <v>277</v>
      </c>
      <c r="AL289" s="18" t="s">
        <v>79</v>
      </c>
      <c r="AM289" s="18"/>
      <c r="AN289" s="18" t="s">
        <v>81</v>
      </c>
      <c r="AO289" s="18"/>
      <c r="AP289" s="18" t="s">
        <v>81</v>
      </c>
      <c r="AQ289" s="18"/>
      <c r="AR289" s="19">
        <v>0</v>
      </c>
      <c r="AS289" s="18"/>
      <c r="AT289" s="72">
        <v>60</v>
      </c>
      <c r="AU289" s="19">
        <v>170</v>
      </c>
      <c r="AV289" s="19">
        <v>160</v>
      </c>
      <c r="AW289" s="18" t="s">
        <v>78</v>
      </c>
      <c r="AX289" s="18" t="s">
        <v>109</v>
      </c>
      <c r="AY289" s="18"/>
      <c r="AZ289" s="18"/>
      <c r="BA289" s="19">
        <v>0</v>
      </c>
      <c r="BB289" s="20" t="s">
        <v>81</v>
      </c>
      <c r="BC289" s="18" t="s">
        <v>81</v>
      </c>
      <c r="BD289" s="18"/>
      <c r="BE289" s="18" t="s">
        <v>84</v>
      </c>
      <c r="BF289" s="18"/>
      <c r="BG289" s="19">
        <v>15</v>
      </c>
      <c r="BH289" s="21">
        <v>0</v>
      </c>
      <c r="BI289" s="19">
        <v>0.23</v>
      </c>
      <c r="BJ289" s="19">
        <v>0</v>
      </c>
      <c r="BK289" s="19">
        <v>0.21</v>
      </c>
      <c r="BL289" s="18"/>
      <c r="BM289" s="19">
        <v>0</v>
      </c>
      <c r="BN289" s="19">
        <v>15.14</v>
      </c>
      <c r="BO289" s="21">
        <v>0.49</v>
      </c>
      <c r="BP289" s="20"/>
      <c r="BQ289" s="21">
        <v>0.23</v>
      </c>
      <c r="BR289" s="21">
        <v>0</v>
      </c>
      <c r="BS289" s="21">
        <v>0.21</v>
      </c>
      <c r="BT289" s="20"/>
      <c r="BU289" s="21">
        <v>0</v>
      </c>
      <c r="BV289" s="21">
        <v>15.16</v>
      </c>
      <c r="BW289" s="9">
        <f>IF(BA289=1,BN289-(Monitors!$B$17*Data!BZ289),Data!BN289)</f>
        <v>15.14</v>
      </c>
      <c r="BX289" s="32">
        <f>IF($AR289=1,$BW289-(Monitors!$C$17*BZ289),Data!$BW289)</f>
        <v>15.14</v>
      </c>
      <c r="BY289" s="32">
        <f>BX289-(AA289*Monitors!$C$13)</f>
        <v>11.940000000000001</v>
      </c>
      <c r="BZ289" s="86">
        <f>(Monitors!$C$13*Data!AA289)+(Monitors!$C$6*TANH(Monitors!$C$7*(Data!V289+Monitors!$C$8)+Monitors!$C$9)+Monitors!$C$10)</f>
        <v>14.049149079197814</v>
      </c>
      <c r="CA289" s="9">
        <f>BN289-(Signage!$C$13*AI289)</f>
        <v>12.221300000000001</v>
      </c>
      <c r="CB289" s="86">
        <f>(Signage!$C$13*Data!AI289)+(Signage!$C$6*TANH(Signage!$C$7*(Data!V289+Signage!$C$8)+Signage!$C$9)+Signage!$C$10)</f>
        <v>16.116130617066833</v>
      </c>
    </row>
    <row r="290" spans="1:80" s="4" customFormat="1" ht="12" customHeight="1">
      <c r="A290" s="82">
        <v>289</v>
      </c>
      <c r="B290" s="15" t="s">
        <v>2075</v>
      </c>
      <c r="C290" s="82" t="s">
        <v>1220</v>
      </c>
      <c r="D290" s="16">
        <v>41791</v>
      </c>
      <c r="E290" s="18" t="s">
        <v>78</v>
      </c>
      <c r="F290" s="15" t="s">
        <v>70</v>
      </c>
      <c r="G290" s="17">
        <v>6</v>
      </c>
      <c r="H290" s="15" t="s">
        <v>72</v>
      </c>
      <c r="I290" s="15" t="s">
        <v>90</v>
      </c>
      <c r="J290" s="18"/>
      <c r="K290" s="18" t="s">
        <v>74</v>
      </c>
      <c r="L290" s="18"/>
      <c r="M290" s="18" t="s">
        <v>78</v>
      </c>
      <c r="N290" s="18" t="s">
        <v>78</v>
      </c>
      <c r="O290" s="18" t="s">
        <v>96</v>
      </c>
      <c r="P290" s="18" t="s">
        <v>782</v>
      </c>
      <c r="Q290" s="18" t="s">
        <v>78</v>
      </c>
      <c r="R290" s="19">
        <v>1.78</v>
      </c>
      <c r="S290" s="19">
        <v>10</v>
      </c>
      <c r="T290" s="19">
        <v>17</v>
      </c>
      <c r="U290" s="19">
        <v>20</v>
      </c>
      <c r="V290" s="19">
        <v>184</v>
      </c>
      <c r="W290" s="19">
        <v>0</v>
      </c>
      <c r="X290" s="19">
        <v>900</v>
      </c>
      <c r="Y290" s="18" t="s">
        <v>803</v>
      </c>
      <c r="Z290" s="69">
        <v>0</v>
      </c>
      <c r="AA290" s="19">
        <v>1.6</v>
      </c>
      <c r="AB290" s="21">
        <v>250</v>
      </c>
      <c r="AC290" s="19">
        <v>4</v>
      </c>
      <c r="AD290" s="19">
        <v>269</v>
      </c>
      <c r="AE290" s="19">
        <v>250</v>
      </c>
      <c r="AF290" s="19">
        <v>213</v>
      </c>
      <c r="AG290" s="8">
        <f>AF290/AD290</f>
        <v>0.79182156133828996</v>
      </c>
      <c r="AH290" s="19">
        <v>201</v>
      </c>
      <c r="AI290" s="85">
        <f>(AF290*V290)/1000000</f>
        <v>3.9191999999999998E-2</v>
      </c>
      <c r="AJ290" s="18" t="s">
        <v>78</v>
      </c>
      <c r="AK290" s="18" t="s">
        <v>132</v>
      </c>
      <c r="AL290" s="18" t="s">
        <v>192</v>
      </c>
      <c r="AM290" s="18"/>
      <c r="AN290" s="18" t="s">
        <v>81</v>
      </c>
      <c r="AO290" s="18"/>
      <c r="AP290" s="18" t="s">
        <v>81</v>
      </c>
      <c r="AQ290" s="18"/>
      <c r="AR290" s="19">
        <v>0</v>
      </c>
      <c r="AS290" s="18"/>
      <c r="AT290" s="72">
        <v>60</v>
      </c>
      <c r="AU290" s="19">
        <v>170</v>
      </c>
      <c r="AV290" s="19">
        <v>160</v>
      </c>
      <c r="AW290" s="18" t="s">
        <v>78</v>
      </c>
      <c r="AX290" s="18" t="s">
        <v>109</v>
      </c>
      <c r="AY290" s="18"/>
      <c r="AZ290" s="18"/>
      <c r="BA290" s="19">
        <v>0</v>
      </c>
      <c r="BB290" s="20" t="s">
        <v>81</v>
      </c>
      <c r="BC290" s="18" t="s">
        <v>81</v>
      </c>
      <c r="BD290" s="18"/>
      <c r="BE290" s="18" t="s">
        <v>84</v>
      </c>
      <c r="BF290" s="18"/>
      <c r="BG290" s="19">
        <v>15</v>
      </c>
      <c r="BH290" s="21">
        <v>0</v>
      </c>
      <c r="BI290" s="19">
        <v>0.36</v>
      </c>
      <c r="BJ290" s="19">
        <v>0</v>
      </c>
      <c r="BK290" s="19">
        <v>0.27</v>
      </c>
      <c r="BL290" s="18"/>
      <c r="BM290" s="19">
        <v>0</v>
      </c>
      <c r="BN290" s="19">
        <v>12.8</v>
      </c>
      <c r="BO290" s="21">
        <v>0.49</v>
      </c>
      <c r="BP290" s="20"/>
      <c r="BQ290" s="21">
        <v>0.37</v>
      </c>
      <c r="BR290" s="21">
        <v>0</v>
      </c>
      <c r="BS290" s="21">
        <v>0.27</v>
      </c>
      <c r="BT290" s="20"/>
      <c r="BU290" s="21">
        <v>0</v>
      </c>
      <c r="BV290" s="21">
        <v>12.9</v>
      </c>
      <c r="BW290" s="9">
        <f>IF(BA290=1,BN290-(Monitors!$B$17*Data!BZ290),Data!BN290)</f>
        <v>12.8</v>
      </c>
      <c r="BX290" s="32">
        <f>IF($AR290=1,$BW290-(Monitors!$C$17*BZ290),Data!$BW290)</f>
        <v>12.8</v>
      </c>
      <c r="BY290" s="32">
        <f>BX290-(AA290*Monitors!$C$13)</f>
        <v>9.6000000000000014</v>
      </c>
      <c r="BZ290" s="86">
        <f>(Monitors!$C$13*Data!AA290)+(Monitors!$C$6*TANH(Monitors!$C$7*(Data!V290+Monitors!$C$8)+Monitors!$C$9)+Monitors!$C$10)</f>
        <v>13.878000241961772</v>
      </c>
      <c r="CA290" s="9">
        <f>BN290-(Signage!$C$13*AI290)</f>
        <v>9.8606000000000016</v>
      </c>
      <c r="CB290" s="86">
        <f>(Signage!$C$13*Data!AI290)+(Signage!$C$6*TANH(Signage!$C$7*(Data!V290+Signage!$C$8)+Signage!$C$9)+Signage!$C$10)</f>
        <v>15.811245018288844</v>
      </c>
    </row>
    <row r="291" spans="1:80" s="4" customFormat="1" ht="12" customHeight="1">
      <c r="A291" s="83">
        <v>290</v>
      </c>
      <c r="B291" s="15" t="s">
        <v>2075</v>
      </c>
      <c r="C291" s="83" t="s">
        <v>1221</v>
      </c>
      <c r="D291" s="16">
        <v>41244</v>
      </c>
      <c r="E291" s="18" t="s">
        <v>78</v>
      </c>
      <c r="F291" s="15"/>
      <c r="G291" s="17">
        <v>6</v>
      </c>
      <c r="H291" s="15" t="s">
        <v>72</v>
      </c>
      <c r="I291" s="15" t="s">
        <v>90</v>
      </c>
      <c r="J291" s="18"/>
      <c r="K291" s="18" t="s">
        <v>74</v>
      </c>
      <c r="L291" s="18"/>
      <c r="M291" s="18" t="s">
        <v>78</v>
      </c>
      <c r="N291" s="18" t="s">
        <v>78</v>
      </c>
      <c r="O291" s="18" t="s">
        <v>82</v>
      </c>
      <c r="P291" s="18"/>
      <c r="Q291" s="18" t="s">
        <v>78</v>
      </c>
      <c r="R291" s="19">
        <v>1.78</v>
      </c>
      <c r="S291" s="19">
        <v>10.1</v>
      </c>
      <c r="T291" s="19">
        <v>16.100000000000001</v>
      </c>
      <c r="U291" s="19">
        <v>19</v>
      </c>
      <c r="V291" s="19">
        <v>161.5</v>
      </c>
      <c r="W291" s="19">
        <v>900</v>
      </c>
      <c r="X291" s="19">
        <v>1440</v>
      </c>
      <c r="Y291" s="18" t="s">
        <v>217</v>
      </c>
      <c r="Z291" s="69">
        <v>8025</v>
      </c>
      <c r="AA291" s="19">
        <v>1.6</v>
      </c>
      <c r="AB291" s="21">
        <v>300</v>
      </c>
      <c r="AC291" s="19">
        <v>9.6999999999999993</v>
      </c>
      <c r="AD291" s="19">
        <v>287.3</v>
      </c>
      <c r="AE291" s="19">
        <v>300</v>
      </c>
      <c r="AF291" s="19">
        <v>229.9</v>
      </c>
      <c r="AG291" s="8">
        <f>AF291/AD291</f>
        <v>0.80020884093282285</v>
      </c>
      <c r="AH291" s="19">
        <v>200</v>
      </c>
      <c r="AI291" s="85">
        <f>(AF291*V291)/1000000</f>
        <v>3.7128849999999998E-2</v>
      </c>
      <c r="AJ291" s="18" t="s">
        <v>78</v>
      </c>
      <c r="AK291" s="18" t="s">
        <v>355</v>
      </c>
      <c r="AL291" s="18" t="s">
        <v>115</v>
      </c>
      <c r="AM291" s="18"/>
      <c r="AN291" s="18" t="s">
        <v>81</v>
      </c>
      <c r="AO291" s="18"/>
      <c r="AP291" s="18" t="s">
        <v>81</v>
      </c>
      <c r="AQ291" s="18"/>
      <c r="AR291" s="19">
        <v>0</v>
      </c>
      <c r="AS291" s="18"/>
      <c r="AT291" s="72">
        <v>60</v>
      </c>
      <c r="AU291" s="19">
        <v>170</v>
      </c>
      <c r="AV291" s="19">
        <v>160</v>
      </c>
      <c r="AW291" s="18" t="s">
        <v>78</v>
      </c>
      <c r="AX291" s="18" t="s">
        <v>109</v>
      </c>
      <c r="AY291" s="18"/>
      <c r="AZ291" s="18"/>
      <c r="BA291" s="19">
        <v>0</v>
      </c>
      <c r="BB291" s="20" t="s">
        <v>81</v>
      </c>
      <c r="BC291" s="18" t="s">
        <v>81</v>
      </c>
      <c r="BD291" s="18"/>
      <c r="BE291" s="18" t="s">
        <v>84</v>
      </c>
      <c r="BF291" s="18"/>
      <c r="BG291" s="19">
        <v>1</v>
      </c>
      <c r="BH291" s="21">
        <v>1</v>
      </c>
      <c r="BI291" s="19">
        <v>0.33</v>
      </c>
      <c r="BJ291" s="18"/>
      <c r="BK291" s="19">
        <v>0.23</v>
      </c>
      <c r="BL291" s="18"/>
      <c r="BM291" s="18"/>
      <c r="BN291" s="19">
        <v>13.19</v>
      </c>
      <c r="BO291" s="21">
        <v>0.5</v>
      </c>
      <c r="BP291" s="20"/>
      <c r="BQ291" s="21">
        <v>0.42</v>
      </c>
      <c r="BR291" s="20"/>
      <c r="BS291" s="21">
        <v>0.33</v>
      </c>
      <c r="BT291" s="20"/>
      <c r="BU291" s="20"/>
      <c r="BV291" s="21">
        <v>13.29</v>
      </c>
      <c r="BW291" s="9">
        <f>IF(BA291=1,BN291-(Monitors!$B$17*Data!BZ291),Data!BN291)</f>
        <v>13.19</v>
      </c>
      <c r="BX291" s="32">
        <f>IF($AR291=1,$BW291-(Monitors!$C$17*BZ291),Data!$BW291)</f>
        <v>13.19</v>
      </c>
      <c r="BY291" s="32">
        <f>BX291-(AA291*Monitors!$C$13)</f>
        <v>9.9899999999999984</v>
      </c>
      <c r="BZ291" s="86">
        <f>(Monitors!$C$13*Data!AA291)+(Monitors!$C$6*TANH(Monitors!$C$7*(Data!V291+Monitors!$C$8)+Monitors!$C$9)+Monitors!$C$10)</f>
        <v>12.852617084559604</v>
      </c>
      <c r="CA291" s="9">
        <f>BN291-(Signage!$C$13*AI291)</f>
        <v>10.40533625</v>
      </c>
      <c r="CB291" s="86">
        <f>(Signage!$C$13*Data!AI291)+(Signage!$C$6*TANH(Signage!$C$7*(Data!V291+Signage!$C$8)+Signage!$C$9)+Signage!$C$10)</f>
        <v>13.821315392007854</v>
      </c>
    </row>
    <row r="292" spans="1:80" s="4" customFormat="1" ht="12" customHeight="1">
      <c r="A292" s="82">
        <v>291</v>
      </c>
      <c r="B292" s="15" t="s">
        <v>2075</v>
      </c>
      <c r="C292" s="82" t="s">
        <v>1222</v>
      </c>
      <c r="D292" s="16">
        <v>41791</v>
      </c>
      <c r="E292" s="18" t="s">
        <v>78</v>
      </c>
      <c r="F292" s="15" t="s">
        <v>70</v>
      </c>
      <c r="G292" s="17">
        <v>6</v>
      </c>
      <c r="H292" s="15" t="s">
        <v>72</v>
      </c>
      <c r="I292" s="15" t="s">
        <v>90</v>
      </c>
      <c r="J292" s="18"/>
      <c r="K292" s="18" t="s">
        <v>74</v>
      </c>
      <c r="L292" s="18"/>
      <c r="M292" s="18" t="s">
        <v>78</v>
      </c>
      <c r="N292" s="18" t="s">
        <v>78</v>
      </c>
      <c r="O292" s="18" t="s">
        <v>96</v>
      </c>
      <c r="P292" s="18" t="s">
        <v>296</v>
      </c>
      <c r="Q292" s="18" t="s">
        <v>78</v>
      </c>
      <c r="R292" s="19">
        <v>1.78</v>
      </c>
      <c r="S292" s="19">
        <v>9</v>
      </c>
      <c r="T292" s="19">
        <v>17</v>
      </c>
      <c r="U292" s="19">
        <v>19.5</v>
      </c>
      <c r="V292" s="19">
        <v>187</v>
      </c>
      <c r="W292" s="19">
        <v>0</v>
      </c>
      <c r="X292" s="19">
        <v>900</v>
      </c>
      <c r="Y292" s="18" t="s">
        <v>803</v>
      </c>
      <c r="Z292" s="69">
        <v>0</v>
      </c>
      <c r="AA292" s="19">
        <v>1.6</v>
      </c>
      <c r="AB292" s="21">
        <v>250</v>
      </c>
      <c r="AC292" s="19">
        <v>7</v>
      </c>
      <c r="AD292" s="19">
        <v>275</v>
      </c>
      <c r="AE292" s="19">
        <v>250</v>
      </c>
      <c r="AF292" s="19">
        <v>253</v>
      </c>
      <c r="AG292" s="8">
        <f>AF292/AD292</f>
        <v>0.92</v>
      </c>
      <c r="AH292" s="19">
        <v>200</v>
      </c>
      <c r="AI292" s="85">
        <f>(AF292*V292)/1000000</f>
        <v>4.7310999999999999E-2</v>
      </c>
      <c r="AJ292" s="18" t="s">
        <v>78</v>
      </c>
      <c r="AK292" s="18" t="s">
        <v>235</v>
      </c>
      <c r="AL292" s="18" t="s">
        <v>79</v>
      </c>
      <c r="AM292" s="18" t="s">
        <v>81</v>
      </c>
      <c r="AN292" s="18" t="s">
        <v>81</v>
      </c>
      <c r="AO292" s="18"/>
      <c r="AP292" s="18" t="s">
        <v>81</v>
      </c>
      <c r="AQ292" s="18"/>
      <c r="AR292" s="19">
        <v>0</v>
      </c>
      <c r="AS292" s="18"/>
      <c r="AT292" s="72">
        <v>60</v>
      </c>
      <c r="AU292" s="19">
        <v>170</v>
      </c>
      <c r="AV292" s="19">
        <v>160</v>
      </c>
      <c r="AW292" s="18" t="s">
        <v>78</v>
      </c>
      <c r="AX292" s="18" t="s">
        <v>109</v>
      </c>
      <c r="AY292" s="18"/>
      <c r="AZ292" s="18"/>
      <c r="BA292" s="19">
        <v>0</v>
      </c>
      <c r="BB292" s="20" t="s">
        <v>81</v>
      </c>
      <c r="BC292" s="18" t="s">
        <v>81</v>
      </c>
      <c r="BD292" s="18"/>
      <c r="BE292" s="18" t="s">
        <v>84</v>
      </c>
      <c r="BF292" s="18"/>
      <c r="BG292" s="19">
        <v>15</v>
      </c>
      <c r="BH292" s="21">
        <v>0</v>
      </c>
      <c r="BI292" s="19">
        <v>0.23</v>
      </c>
      <c r="BJ292" s="19">
        <v>0</v>
      </c>
      <c r="BK292" s="19">
        <v>0.16</v>
      </c>
      <c r="BL292" s="18"/>
      <c r="BM292" s="19">
        <v>0</v>
      </c>
      <c r="BN292" s="19">
        <v>13.1</v>
      </c>
      <c r="BO292" s="21">
        <v>0.5</v>
      </c>
      <c r="BP292" s="20"/>
      <c r="BQ292" s="21">
        <v>0.23</v>
      </c>
      <c r="BR292" s="21">
        <v>0</v>
      </c>
      <c r="BS292" s="21">
        <v>0.17</v>
      </c>
      <c r="BT292" s="20"/>
      <c r="BU292" s="21">
        <v>0</v>
      </c>
      <c r="BV292" s="21">
        <v>13.1</v>
      </c>
      <c r="BW292" s="9">
        <f>IF(BA292=1,BN292-(Monitors!$B$17*Data!BZ292),Data!BN292)</f>
        <v>13.1</v>
      </c>
      <c r="BX292" s="32">
        <f>IF($AR292=1,$BW292-(Monitors!$C$17*BZ292),Data!$BW292)</f>
        <v>13.1</v>
      </c>
      <c r="BY292" s="32">
        <f>BX292-(AA292*Monitors!$C$13)</f>
        <v>9.8999999999999986</v>
      </c>
      <c r="BZ292" s="86">
        <f>(Monitors!$C$13*Data!AA292)+(Monitors!$C$6*TANH(Monitors!$C$7*(Data!V292+Monitors!$C$8)+Monitors!$C$9)+Monitors!$C$10)</f>
        <v>14.006675970314426</v>
      </c>
      <c r="CA292" s="9">
        <f>BN292-(Signage!$C$13*AI292)</f>
        <v>9.5516749999999995</v>
      </c>
      <c r="CB292" s="86">
        <f>(Signage!$C$13*Data!AI292)+(Signage!$C$6*TANH(Signage!$C$7*(Data!V292+Signage!$C$8)+Signage!$C$9)+Signage!$C$10)</f>
        <v>16.664380245580944</v>
      </c>
    </row>
    <row r="293" spans="1:80" s="4" customFormat="1" ht="12" customHeight="1">
      <c r="A293" s="83">
        <v>292</v>
      </c>
      <c r="B293" s="15" t="s">
        <v>2067</v>
      </c>
      <c r="C293" s="83" t="s">
        <v>1223</v>
      </c>
      <c r="D293" s="16">
        <v>41365</v>
      </c>
      <c r="E293" s="18" t="s">
        <v>77</v>
      </c>
      <c r="F293" s="15" t="s">
        <v>70</v>
      </c>
      <c r="G293" s="17">
        <v>6</v>
      </c>
      <c r="H293" s="15" t="s">
        <v>72</v>
      </c>
      <c r="I293" s="15" t="s">
        <v>90</v>
      </c>
      <c r="J293" s="18"/>
      <c r="K293" s="18" t="s">
        <v>74</v>
      </c>
      <c r="L293" s="18"/>
      <c r="M293" s="18" t="s">
        <v>78</v>
      </c>
      <c r="N293" s="18" t="s">
        <v>77</v>
      </c>
      <c r="O293" s="18" t="s">
        <v>82</v>
      </c>
      <c r="P293" s="18"/>
      <c r="Q293" s="18" t="s">
        <v>78</v>
      </c>
      <c r="R293" s="19">
        <v>1.6</v>
      </c>
      <c r="S293" s="19">
        <v>18.7</v>
      </c>
      <c r="T293" s="19">
        <v>11.7</v>
      </c>
      <c r="U293" s="19">
        <v>22</v>
      </c>
      <c r="V293" s="19">
        <v>218.8</v>
      </c>
      <c r="W293" s="19">
        <v>1050</v>
      </c>
      <c r="X293" s="19">
        <v>1680</v>
      </c>
      <c r="Y293" s="18" t="s">
        <v>138</v>
      </c>
      <c r="Z293" s="69">
        <v>8113</v>
      </c>
      <c r="AA293" s="19">
        <v>1.76</v>
      </c>
      <c r="AB293" s="21">
        <v>250</v>
      </c>
      <c r="AC293" s="19">
        <v>190</v>
      </c>
      <c r="AD293" s="19">
        <v>250</v>
      </c>
      <c r="AE293" s="19">
        <v>250</v>
      </c>
      <c r="AF293" s="19">
        <v>252.8</v>
      </c>
      <c r="AG293" s="8">
        <f>AF293/AD293</f>
        <v>1.0112000000000001</v>
      </c>
      <c r="AH293" s="19">
        <v>200</v>
      </c>
      <c r="AI293" s="85">
        <f>(AF293*V293)/1000000</f>
        <v>5.531264000000001E-2</v>
      </c>
      <c r="AJ293" s="18" t="s">
        <v>78</v>
      </c>
      <c r="AK293" s="18" t="s">
        <v>141</v>
      </c>
      <c r="AL293" s="18" t="s">
        <v>139</v>
      </c>
      <c r="AM293" s="18" t="s">
        <v>140</v>
      </c>
      <c r="AN293" s="18" t="s">
        <v>81</v>
      </c>
      <c r="AO293" s="18"/>
      <c r="AP293" s="18" t="s">
        <v>81</v>
      </c>
      <c r="AQ293" s="18"/>
      <c r="AR293" s="19">
        <v>1</v>
      </c>
      <c r="AS293" s="18" t="s">
        <v>117</v>
      </c>
      <c r="AT293" s="72">
        <v>60</v>
      </c>
      <c r="AU293" s="19">
        <v>170</v>
      </c>
      <c r="AV293" s="19">
        <v>160</v>
      </c>
      <c r="AW293" s="18" t="s">
        <v>78</v>
      </c>
      <c r="AX293" s="18" t="s">
        <v>98</v>
      </c>
      <c r="AY293" s="18"/>
      <c r="AZ293" s="18"/>
      <c r="BA293" s="19">
        <v>0</v>
      </c>
      <c r="BB293" s="20" t="s">
        <v>81</v>
      </c>
      <c r="BC293" s="18" t="s">
        <v>81</v>
      </c>
      <c r="BD293" s="18"/>
      <c r="BE293" s="18" t="s">
        <v>84</v>
      </c>
      <c r="BF293" s="18"/>
      <c r="BG293" s="18"/>
      <c r="BH293" s="21">
        <v>0</v>
      </c>
      <c r="BI293" s="19">
        <v>0.15</v>
      </c>
      <c r="BJ293" s="18"/>
      <c r="BK293" s="19">
        <v>0.12</v>
      </c>
      <c r="BL293" s="19">
        <v>7.47</v>
      </c>
      <c r="BM293" s="19">
        <v>16.61</v>
      </c>
      <c r="BN293" s="19">
        <v>13.99</v>
      </c>
      <c r="BO293" s="21">
        <v>0.51</v>
      </c>
      <c r="BP293" s="20"/>
      <c r="BQ293" s="21">
        <v>0.15</v>
      </c>
      <c r="BR293" s="20"/>
      <c r="BS293" s="21">
        <v>0.13</v>
      </c>
      <c r="BT293" s="21">
        <v>7.87</v>
      </c>
      <c r="BU293" s="21">
        <v>16.95</v>
      </c>
      <c r="BV293" s="21">
        <v>14.3</v>
      </c>
      <c r="BW293" s="9">
        <f>IF(BA293=1,BN293-(Monitors!$B$17*Data!BZ293),Data!BN293)</f>
        <v>13.99</v>
      </c>
      <c r="BX293" s="32">
        <f>IF($AR293=1,$BW293-(Monitors!$C$17*BZ293),Data!$BW293)</f>
        <v>13.21118726409353</v>
      </c>
      <c r="BY293" s="32">
        <f>BX293-(AA293*Monitors!$C$13)</f>
        <v>9.6911872640935304</v>
      </c>
      <c r="BZ293" s="86">
        <f>(Monitors!$C$13*Data!AA293)+(Monitors!$C$6*TANH(Monitors!$C$7*(Data!V293+Monitors!$C$8)+Monitors!$C$9)+Monitors!$C$10)</f>
        <v>15.576254718129412</v>
      </c>
      <c r="CA293" s="9">
        <f>BN293-(Signage!$C$13*AI293)</f>
        <v>9.8415520000000001</v>
      </c>
      <c r="CB293" s="86">
        <f>(Signage!$C$13*Data!AI293)+(Signage!$C$6*TANH(Signage!$C$7*(Data!V293+Signage!$C$8)+Signage!$C$9)+Signage!$C$10)</f>
        <v>19.84447609091432</v>
      </c>
    </row>
    <row r="294" spans="1:80" s="4" customFormat="1" ht="12" customHeight="1">
      <c r="A294" s="82">
        <v>293</v>
      </c>
      <c r="B294" s="15" t="s">
        <v>2068</v>
      </c>
      <c r="C294" s="82" t="s">
        <v>1224</v>
      </c>
      <c r="D294" s="16">
        <v>41456</v>
      </c>
      <c r="E294" s="18" t="s">
        <v>77</v>
      </c>
      <c r="F294" s="15" t="s">
        <v>70</v>
      </c>
      <c r="G294" s="17">
        <v>6</v>
      </c>
      <c r="H294" s="15" t="s">
        <v>72</v>
      </c>
      <c r="I294" s="15" t="s">
        <v>90</v>
      </c>
      <c r="J294" s="18"/>
      <c r="K294" s="18" t="s">
        <v>74</v>
      </c>
      <c r="L294" s="18"/>
      <c r="M294" s="18" t="s">
        <v>78</v>
      </c>
      <c r="N294" s="18" t="s">
        <v>78</v>
      </c>
      <c r="O294" s="18" t="s">
        <v>82</v>
      </c>
      <c r="P294" s="18"/>
      <c r="Q294" s="18" t="s">
        <v>78</v>
      </c>
      <c r="R294" s="19">
        <v>1.6</v>
      </c>
      <c r="S294" s="19">
        <v>11.7</v>
      </c>
      <c r="T294" s="19">
        <v>18.7</v>
      </c>
      <c r="U294" s="19">
        <v>22</v>
      </c>
      <c r="V294" s="19">
        <v>217.43</v>
      </c>
      <c r="W294" s="19">
        <v>1680</v>
      </c>
      <c r="X294" s="19">
        <v>1050</v>
      </c>
      <c r="Y294" s="18" t="s">
        <v>241</v>
      </c>
      <c r="Z294" s="69">
        <v>8113</v>
      </c>
      <c r="AA294" s="19">
        <v>1.764</v>
      </c>
      <c r="AB294" s="21">
        <v>250</v>
      </c>
      <c r="AC294" s="19">
        <v>68</v>
      </c>
      <c r="AD294" s="19">
        <v>252.8</v>
      </c>
      <c r="AE294" s="19">
        <v>250</v>
      </c>
      <c r="AF294" s="19">
        <v>167.6</v>
      </c>
      <c r="AG294" s="8">
        <f>AF294/AD294</f>
        <v>0.66297468354430378</v>
      </c>
      <c r="AH294" s="19">
        <v>200.8</v>
      </c>
      <c r="AI294" s="85">
        <f>(AF294*V294)/1000000</f>
        <v>3.6441267999999999E-2</v>
      </c>
      <c r="AJ294" s="18" t="s">
        <v>78</v>
      </c>
      <c r="AK294" s="18" t="s">
        <v>242</v>
      </c>
      <c r="AL294" s="18" t="s">
        <v>134</v>
      </c>
      <c r="AM294" s="18"/>
      <c r="AN294" s="18" t="s">
        <v>202</v>
      </c>
      <c r="AO294" s="18"/>
      <c r="AP294" s="18" t="s">
        <v>94</v>
      </c>
      <c r="AQ294" s="18"/>
      <c r="AR294" s="19">
        <v>0</v>
      </c>
      <c r="AS294" s="18"/>
      <c r="AT294" s="72">
        <v>60</v>
      </c>
      <c r="AU294" s="19">
        <v>160</v>
      </c>
      <c r="AV294" s="19">
        <v>160</v>
      </c>
      <c r="AW294" s="18" t="s">
        <v>77</v>
      </c>
      <c r="AX294" s="18" t="s">
        <v>109</v>
      </c>
      <c r="AY294" s="18"/>
      <c r="AZ294" s="18"/>
      <c r="BA294" s="19">
        <v>0</v>
      </c>
      <c r="BB294" s="20" t="s">
        <v>202</v>
      </c>
      <c r="BC294" s="18" t="s">
        <v>144</v>
      </c>
      <c r="BD294" s="18"/>
      <c r="BE294" s="18" t="s">
        <v>84</v>
      </c>
      <c r="BF294" s="18"/>
      <c r="BG294" s="19">
        <v>1</v>
      </c>
      <c r="BH294" s="21">
        <v>0</v>
      </c>
      <c r="BI294" s="19">
        <v>0.9</v>
      </c>
      <c r="BJ294" s="19">
        <v>0.21</v>
      </c>
      <c r="BK294" s="19">
        <v>0.19</v>
      </c>
      <c r="BL294" s="18"/>
      <c r="BM294" s="18"/>
      <c r="BN294" s="19">
        <v>18.260000000000002</v>
      </c>
      <c r="BO294" s="21">
        <v>0.57999999999999996</v>
      </c>
      <c r="BP294" s="20"/>
      <c r="BQ294" s="21">
        <v>0.92</v>
      </c>
      <c r="BR294" s="21">
        <v>0.24</v>
      </c>
      <c r="BS294" s="21">
        <v>0.22</v>
      </c>
      <c r="BT294" s="20"/>
      <c r="BU294" s="20"/>
      <c r="BV294" s="21">
        <v>18.43</v>
      </c>
      <c r="BW294" s="9">
        <f>IF(BA294=1,BN294-(Monitors!$B$17*Data!BZ294),Data!BN294)</f>
        <v>18.260000000000002</v>
      </c>
      <c r="BX294" s="32">
        <f>IF($AR294=1,$BW294-(Monitors!$C$17*BZ294),Data!$BW294)</f>
        <v>18.260000000000002</v>
      </c>
      <c r="BY294" s="32">
        <f>BX294-(AA294*Monitors!$C$13)</f>
        <v>14.732000000000001</v>
      </c>
      <c r="BZ294" s="86">
        <f>(Monitors!$C$13*Data!AA294)+(Monitors!$C$6*TANH(Monitors!$C$7*(Data!V294+Monitors!$C$8)+Monitors!$C$9)+Monitors!$C$10)</f>
        <v>15.534652043933882</v>
      </c>
      <c r="CA294" s="9">
        <f>BN294-(Signage!$C$13*AI294)</f>
        <v>15.526904900000002</v>
      </c>
      <c r="CB294" s="86">
        <f>(Signage!$C$13*Data!AI294)+(Signage!$C$6*TANH(Signage!$C$7*(Data!V294+Signage!$C$8)+Signage!$C$9)+Signage!$C$10)</f>
        <v>18.318336017644974</v>
      </c>
    </row>
    <row r="295" spans="1:80" s="4" customFormat="1" ht="12" customHeight="1">
      <c r="A295" s="83">
        <v>294</v>
      </c>
      <c r="B295" s="15" t="s">
        <v>2064</v>
      </c>
      <c r="C295" s="83" t="s">
        <v>1225</v>
      </c>
      <c r="D295" s="16">
        <v>41066</v>
      </c>
      <c r="E295" s="18" t="s">
        <v>77</v>
      </c>
      <c r="F295" s="15" t="s">
        <v>70</v>
      </c>
      <c r="G295" s="17">
        <v>6</v>
      </c>
      <c r="H295" s="15" t="s">
        <v>72</v>
      </c>
      <c r="I295" s="15" t="s">
        <v>90</v>
      </c>
      <c r="J295" s="18"/>
      <c r="K295" s="18" t="s">
        <v>74</v>
      </c>
      <c r="L295" s="18"/>
      <c r="M295" s="18" t="s">
        <v>78</v>
      </c>
      <c r="N295" s="18" t="s">
        <v>78</v>
      </c>
      <c r="O295" s="18" t="s">
        <v>82</v>
      </c>
      <c r="P295" s="18"/>
      <c r="Q295" s="18" t="s">
        <v>78</v>
      </c>
      <c r="R295" s="19">
        <v>1.6</v>
      </c>
      <c r="S295" s="19">
        <v>11.7</v>
      </c>
      <c r="T295" s="19">
        <v>18.7</v>
      </c>
      <c r="U295" s="19">
        <v>22</v>
      </c>
      <c r="V295" s="19">
        <v>217.4</v>
      </c>
      <c r="W295" s="19">
        <v>1680</v>
      </c>
      <c r="X295" s="19">
        <v>1050</v>
      </c>
      <c r="Y295" s="18" t="s">
        <v>241</v>
      </c>
      <c r="Z295" s="69">
        <v>8113</v>
      </c>
      <c r="AA295" s="19">
        <v>1.764</v>
      </c>
      <c r="AB295" s="21">
        <v>251</v>
      </c>
      <c r="AC295" s="19">
        <v>0</v>
      </c>
      <c r="AD295" s="19">
        <v>250</v>
      </c>
      <c r="AE295" s="19">
        <v>251</v>
      </c>
      <c r="AF295" s="19">
        <v>170</v>
      </c>
      <c r="AG295" s="8">
        <f>AF295/AD295</f>
        <v>0.68</v>
      </c>
      <c r="AH295" s="19">
        <v>201</v>
      </c>
      <c r="AI295" s="85">
        <f>(AF295*V295)/1000000</f>
        <v>3.6957999999999998E-2</v>
      </c>
      <c r="AJ295" s="18" t="s">
        <v>78</v>
      </c>
      <c r="AK295" s="18" t="s">
        <v>242</v>
      </c>
      <c r="AL295" s="18" t="s">
        <v>134</v>
      </c>
      <c r="AM295" s="18"/>
      <c r="AN295" s="18" t="s">
        <v>121</v>
      </c>
      <c r="AO295" s="18"/>
      <c r="AP295" s="18" t="s">
        <v>81</v>
      </c>
      <c r="AQ295" s="18"/>
      <c r="AR295" s="19">
        <v>0</v>
      </c>
      <c r="AS295" s="18"/>
      <c r="AT295" s="72">
        <v>60</v>
      </c>
      <c r="AU295" s="19">
        <v>170</v>
      </c>
      <c r="AV295" s="19">
        <v>160</v>
      </c>
      <c r="AW295" s="18" t="s">
        <v>78</v>
      </c>
      <c r="AX295" s="18" t="s">
        <v>109</v>
      </c>
      <c r="AY295" s="18"/>
      <c r="AZ295" s="18"/>
      <c r="BA295" s="19">
        <v>0</v>
      </c>
      <c r="BB295" s="20" t="s">
        <v>121</v>
      </c>
      <c r="BC295" s="18" t="s">
        <v>144</v>
      </c>
      <c r="BD295" s="18"/>
      <c r="BE295" s="18" t="s">
        <v>84</v>
      </c>
      <c r="BF295" s="18"/>
      <c r="BG295" s="19">
        <v>5</v>
      </c>
      <c r="BH295" s="21">
        <v>0</v>
      </c>
      <c r="BI295" s="19">
        <v>0.17</v>
      </c>
      <c r="BJ295" s="19">
        <v>0.12</v>
      </c>
      <c r="BK295" s="19">
        <v>0.1</v>
      </c>
      <c r="BL295" s="18"/>
      <c r="BM295" s="18"/>
      <c r="BN295" s="19">
        <v>15.01</v>
      </c>
      <c r="BO295" s="21">
        <v>0.53</v>
      </c>
      <c r="BP295" s="20"/>
      <c r="BQ295" s="21">
        <v>0.23</v>
      </c>
      <c r="BR295" s="21">
        <v>0.16</v>
      </c>
      <c r="BS295" s="21">
        <v>0.14000000000000001</v>
      </c>
      <c r="BT295" s="20"/>
      <c r="BU295" s="20"/>
      <c r="BV295" s="21">
        <v>15.23</v>
      </c>
      <c r="BW295" s="9">
        <f>IF(BA295=1,BN295-(Monitors!$B$17*Data!BZ295),Data!BN295)</f>
        <v>15.01</v>
      </c>
      <c r="BX295" s="32">
        <f>IF($AR295=1,$BW295-(Monitors!$C$17*BZ295),Data!$BW295)</f>
        <v>15.01</v>
      </c>
      <c r="BY295" s="32">
        <f>BX295-(AA295*Monitors!$C$13)</f>
        <v>11.481999999999999</v>
      </c>
      <c r="BZ295" s="86">
        <f>(Monitors!$C$13*Data!AA295)+(Monitors!$C$6*TANH(Monitors!$C$7*(Data!V295+Monitors!$C$8)+Monitors!$C$9)+Monitors!$C$10)</f>
        <v>15.53356167858859</v>
      </c>
      <c r="CA295" s="9">
        <f>BN295-(Signage!$C$13*AI295)</f>
        <v>12.238150000000001</v>
      </c>
      <c r="CB295" s="86">
        <f>(Signage!$C$13*Data!AI295)+(Signage!$C$6*TANH(Signage!$C$7*(Data!V295+Signage!$C$8)+Signage!$C$9)+Signage!$C$10)</f>
        <v>18.354664522616137</v>
      </c>
    </row>
    <row r="296" spans="1:80" s="4" customFormat="1" ht="12" customHeight="1">
      <c r="A296" s="82">
        <v>295</v>
      </c>
      <c r="B296" s="15" t="s">
        <v>2064</v>
      </c>
      <c r="C296" s="82" t="s">
        <v>1226</v>
      </c>
      <c r="D296" s="16">
        <v>41337</v>
      </c>
      <c r="E296" s="18" t="s">
        <v>77</v>
      </c>
      <c r="F296" s="15" t="s">
        <v>70</v>
      </c>
      <c r="G296" s="17">
        <v>6</v>
      </c>
      <c r="H296" s="15" t="s">
        <v>72</v>
      </c>
      <c r="I296" s="15" t="s">
        <v>73</v>
      </c>
      <c r="J296" s="18" t="s">
        <v>73</v>
      </c>
      <c r="K296" s="18" t="s">
        <v>74</v>
      </c>
      <c r="L296" s="18" t="s">
        <v>71</v>
      </c>
      <c r="M296" s="18" t="s">
        <v>78</v>
      </c>
      <c r="N296" s="18" t="s">
        <v>78</v>
      </c>
      <c r="O296" s="18" t="s">
        <v>82</v>
      </c>
      <c r="P296" s="18" t="s">
        <v>71</v>
      </c>
      <c r="Q296" s="18" t="s">
        <v>78</v>
      </c>
      <c r="R296" s="19">
        <v>1.6</v>
      </c>
      <c r="S296" s="19">
        <v>11.7</v>
      </c>
      <c r="T296" s="19">
        <v>18.600000000000001</v>
      </c>
      <c r="U296" s="19">
        <v>22</v>
      </c>
      <c r="V296" s="19">
        <v>217.62</v>
      </c>
      <c r="W296" s="19">
        <v>1050</v>
      </c>
      <c r="X296" s="19">
        <v>1680</v>
      </c>
      <c r="Y296" s="18" t="s">
        <v>138</v>
      </c>
      <c r="Z296" s="69">
        <v>7536</v>
      </c>
      <c r="AA296" s="19">
        <v>1.764</v>
      </c>
      <c r="AB296" s="21">
        <v>260</v>
      </c>
      <c r="AC296" s="19">
        <v>0.1</v>
      </c>
      <c r="AD296" s="19">
        <v>260</v>
      </c>
      <c r="AE296" s="19">
        <v>260</v>
      </c>
      <c r="AF296" s="19">
        <v>170</v>
      </c>
      <c r="AG296" s="8">
        <f>AF296/AD296</f>
        <v>0.65384615384615385</v>
      </c>
      <c r="AH296" s="19">
        <v>200</v>
      </c>
      <c r="AI296" s="85">
        <f>(AF296*V296)/1000000</f>
        <v>3.6995400000000005E-2</v>
      </c>
      <c r="AJ296" s="18" t="s">
        <v>78</v>
      </c>
      <c r="AK296" s="18" t="s">
        <v>298</v>
      </c>
      <c r="AL296" s="18" t="s">
        <v>120</v>
      </c>
      <c r="AM296" s="18" t="s">
        <v>71</v>
      </c>
      <c r="AN296" s="18" t="s">
        <v>81</v>
      </c>
      <c r="AO296" s="18" t="s">
        <v>71</v>
      </c>
      <c r="AP296" s="18" t="s">
        <v>81</v>
      </c>
      <c r="AQ296" s="18" t="s">
        <v>71</v>
      </c>
      <c r="AR296" s="19">
        <v>0</v>
      </c>
      <c r="AS296" s="18"/>
      <c r="AT296" s="72">
        <v>60</v>
      </c>
      <c r="AU296" s="19">
        <v>170</v>
      </c>
      <c r="AV296" s="19">
        <v>160</v>
      </c>
      <c r="AW296" s="18" t="s">
        <v>77</v>
      </c>
      <c r="AX296" s="18" t="s">
        <v>98</v>
      </c>
      <c r="AY296" s="18" t="s">
        <v>71</v>
      </c>
      <c r="AZ296" s="18" t="s">
        <v>71</v>
      </c>
      <c r="BA296" s="19">
        <v>0</v>
      </c>
      <c r="BB296" s="20" t="s">
        <v>81</v>
      </c>
      <c r="BC296" s="18" t="s">
        <v>144</v>
      </c>
      <c r="BD296" s="18" t="s">
        <v>71</v>
      </c>
      <c r="BE296" s="18" t="s">
        <v>84</v>
      </c>
      <c r="BF296" s="18" t="s">
        <v>71</v>
      </c>
      <c r="BG296" s="18"/>
      <c r="BH296" s="21">
        <v>0</v>
      </c>
      <c r="BI296" s="19">
        <v>0.15</v>
      </c>
      <c r="BJ296" s="18"/>
      <c r="BK296" s="19">
        <v>0.13</v>
      </c>
      <c r="BL296" s="18"/>
      <c r="BM296" s="18"/>
      <c r="BN296" s="19">
        <v>17.899999999999999</v>
      </c>
      <c r="BO296" s="21">
        <v>0.5</v>
      </c>
      <c r="BP296" s="20"/>
      <c r="BQ296" s="21">
        <v>0.18</v>
      </c>
      <c r="BR296" s="20"/>
      <c r="BS296" s="21">
        <v>0.15</v>
      </c>
      <c r="BT296" s="20"/>
      <c r="BU296" s="20"/>
      <c r="BV296" s="21">
        <v>18.2</v>
      </c>
      <c r="BW296" s="9">
        <f>IF(BA296=1,BN296-(Monitors!$B$17*Data!BZ296),Data!BN296)</f>
        <v>17.899999999999999</v>
      </c>
      <c r="BX296" s="32">
        <f>IF($AR296=1,$BW296-(Monitors!$C$17*BZ296),Data!$BW296)</f>
        <v>17.899999999999999</v>
      </c>
      <c r="BY296" s="32">
        <f>BX296-(AA296*Monitors!$C$13)</f>
        <v>14.371999999999998</v>
      </c>
      <c r="BZ296" s="86">
        <f>(Monitors!$C$13*Data!AA296)+(Monitors!$C$6*TANH(Monitors!$C$7*(Data!V296+Monitors!$C$8)+Monitors!$C$9)+Monitors!$C$10)</f>
        <v>15.541553531698732</v>
      </c>
      <c r="CA296" s="9">
        <f>BN296-(Signage!$C$13*AI296)</f>
        <v>15.125344999999998</v>
      </c>
      <c r="CB296" s="86">
        <f>(Signage!$C$13*Data!AI296)+(Signage!$C$6*TANH(Signage!$C$7*(Data!V296+Signage!$C$8)+Signage!$C$9)+Signage!$C$10)</f>
        <v>18.375262690799598</v>
      </c>
    </row>
    <row r="297" spans="1:80" s="4" customFormat="1" ht="12" customHeight="1">
      <c r="A297" s="83">
        <v>296</v>
      </c>
      <c r="B297" s="15" t="s">
        <v>2064</v>
      </c>
      <c r="C297" s="83" t="s">
        <v>1227</v>
      </c>
      <c r="D297" s="16">
        <v>41294</v>
      </c>
      <c r="E297" s="18" t="s">
        <v>77</v>
      </c>
      <c r="F297" s="15" t="s">
        <v>70</v>
      </c>
      <c r="G297" s="17">
        <v>6</v>
      </c>
      <c r="H297" s="15" t="s">
        <v>72</v>
      </c>
      <c r="I297" s="15" t="s">
        <v>73</v>
      </c>
      <c r="J297" s="18" t="s">
        <v>73</v>
      </c>
      <c r="K297" s="18" t="s">
        <v>74</v>
      </c>
      <c r="L297" s="18" t="s">
        <v>71</v>
      </c>
      <c r="M297" s="18" t="s">
        <v>78</v>
      </c>
      <c r="N297" s="18" t="s">
        <v>78</v>
      </c>
      <c r="O297" s="18" t="s">
        <v>82</v>
      </c>
      <c r="P297" s="18" t="s">
        <v>71</v>
      </c>
      <c r="Q297" s="18" t="s">
        <v>78</v>
      </c>
      <c r="R297" s="19">
        <v>1.6</v>
      </c>
      <c r="S297" s="19">
        <v>11.7</v>
      </c>
      <c r="T297" s="19">
        <v>18.600000000000001</v>
      </c>
      <c r="U297" s="19">
        <v>22</v>
      </c>
      <c r="V297" s="19">
        <v>217.62</v>
      </c>
      <c r="W297" s="19">
        <v>1050</v>
      </c>
      <c r="X297" s="19">
        <v>1680</v>
      </c>
      <c r="Y297" s="18" t="s">
        <v>138</v>
      </c>
      <c r="Z297" s="69">
        <v>7536</v>
      </c>
      <c r="AA297" s="19">
        <v>1.764</v>
      </c>
      <c r="AB297" s="21">
        <v>250</v>
      </c>
      <c r="AC297" s="19">
        <v>0.2</v>
      </c>
      <c r="AD297" s="19">
        <v>271</v>
      </c>
      <c r="AE297" s="19">
        <v>250</v>
      </c>
      <c r="AF297" s="19">
        <v>173</v>
      </c>
      <c r="AG297" s="8">
        <f>AF297/AD297</f>
        <v>0.63837638376383765</v>
      </c>
      <c r="AH297" s="19">
        <v>200</v>
      </c>
      <c r="AI297" s="85">
        <f>(AF297*V297)/1000000</f>
        <v>3.7648260000000003E-2</v>
      </c>
      <c r="AJ297" s="18" t="s">
        <v>78</v>
      </c>
      <c r="AK297" s="18" t="s">
        <v>298</v>
      </c>
      <c r="AL297" s="18" t="s">
        <v>115</v>
      </c>
      <c r="AM297" s="18" t="s">
        <v>71</v>
      </c>
      <c r="AN297" s="18" t="s">
        <v>81</v>
      </c>
      <c r="AO297" s="18" t="s">
        <v>71</v>
      </c>
      <c r="AP297" s="18" t="s">
        <v>81</v>
      </c>
      <c r="AQ297" s="18" t="s">
        <v>71</v>
      </c>
      <c r="AR297" s="19">
        <v>0</v>
      </c>
      <c r="AS297" s="18"/>
      <c r="AT297" s="72">
        <v>60</v>
      </c>
      <c r="AU297" s="19">
        <v>170</v>
      </c>
      <c r="AV297" s="19">
        <v>160</v>
      </c>
      <c r="AW297" s="18" t="s">
        <v>77</v>
      </c>
      <c r="AX297" s="18" t="s">
        <v>98</v>
      </c>
      <c r="AY297" s="18" t="s">
        <v>71</v>
      </c>
      <c r="AZ297" s="18" t="s">
        <v>71</v>
      </c>
      <c r="BA297" s="19">
        <v>0</v>
      </c>
      <c r="BB297" s="20" t="s">
        <v>81</v>
      </c>
      <c r="BC297" s="18" t="s">
        <v>81</v>
      </c>
      <c r="BD297" s="18" t="s">
        <v>71</v>
      </c>
      <c r="BE297" s="18" t="s">
        <v>84</v>
      </c>
      <c r="BF297" s="18" t="s">
        <v>71</v>
      </c>
      <c r="BG297" s="18"/>
      <c r="BH297" s="21">
        <v>0</v>
      </c>
      <c r="BI297" s="19">
        <v>0.3</v>
      </c>
      <c r="BJ297" s="18"/>
      <c r="BK297" s="19">
        <v>0.24</v>
      </c>
      <c r="BL297" s="18"/>
      <c r="BM297" s="18"/>
      <c r="BN297" s="19">
        <v>17.850000000000001</v>
      </c>
      <c r="BO297" s="21">
        <v>0.5</v>
      </c>
      <c r="BP297" s="20"/>
      <c r="BQ297" s="21">
        <v>0.31</v>
      </c>
      <c r="BR297" s="20"/>
      <c r="BS297" s="21">
        <v>0.26</v>
      </c>
      <c r="BT297" s="20"/>
      <c r="BU297" s="20"/>
      <c r="BV297" s="21">
        <v>17.899999999999999</v>
      </c>
      <c r="BW297" s="9">
        <f>IF(BA297=1,BN297-(Monitors!$B$17*Data!BZ297),Data!BN297)</f>
        <v>17.850000000000001</v>
      </c>
      <c r="BX297" s="32">
        <f>IF($AR297=1,$BW297-(Monitors!$C$17*BZ297),Data!$BW297)</f>
        <v>17.850000000000001</v>
      </c>
      <c r="BY297" s="32">
        <f>BX297-(AA297*Monitors!$C$13)</f>
        <v>14.322000000000001</v>
      </c>
      <c r="BZ297" s="86">
        <f>(Monitors!$C$13*Data!AA297)+(Monitors!$C$6*TANH(Monitors!$C$7*(Data!V297+Monitors!$C$8)+Monitors!$C$9)+Monitors!$C$10)</f>
        <v>15.541553531698732</v>
      </c>
      <c r="CA297" s="9">
        <f>BN297-(Signage!$C$13*AI297)</f>
        <v>15.026380500000002</v>
      </c>
      <c r="CB297" s="86">
        <f>(Signage!$C$13*Data!AI297)+(Signage!$C$6*TANH(Signage!$C$7*(Data!V297+Signage!$C$8)+Signage!$C$9)+Signage!$C$10)</f>
        <v>18.424227190799598</v>
      </c>
    </row>
    <row r="298" spans="1:80" s="4" customFormat="1" ht="12" customHeight="1">
      <c r="A298" s="82">
        <v>297</v>
      </c>
      <c r="B298" s="15" t="s">
        <v>2075</v>
      </c>
      <c r="C298" s="82" t="s">
        <v>1228</v>
      </c>
      <c r="D298" s="16">
        <v>41233</v>
      </c>
      <c r="E298" s="18" t="s">
        <v>77</v>
      </c>
      <c r="F298" s="15" t="s">
        <v>70</v>
      </c>
      <c r="G298" s="17">
        <v>6</v>
      </c>
      <c r="H298" s="15" t="s">
        <v>72</v>
      </c>
      <c r="I298" s="15" t="s">
        <v>90</v>
      </c>
      <c r="J298" s="18"/>
      <c r="K298" s="18" t="s">
        <v>74</v>
      </c>
      <c r="L298" s="18"/>
      <c r="M298" s="18" t="s">
        <v>78</v>
      </c>
      <c r="N298" s="18" t="s">
        <v>78</v>
      </c>
      <c r="O298" s="18" t="s">
        <v>82</v>
      </c>
      <c r="P298" s="18"/>
      <c r="Q298" s="18" t="s">
        <v>78</v>
      </c>
      <c r="R298" s="19">
        <v>1.6</v>
      </c>
      <c r="S298" s="19">
        <v>11.7</v>
      </c>
      <c r="T298" s="19">
        <v>18.7</v>
      </c>
      <c r="U298" s="19">
        <v>22</v>
      </c>
      <c r="V298" s="19">
        <v>217.43</v>
      </c>
      <c r="W298" s="19">
        <v>1680</v>
      </c>
      <c r="X298" s="19">
        <v>1050</v>
      </c>
      <c r="Y298" s="18" t="s">
        <v>241</v>
      </c>
      <c r="Z298" s="69">
        <v>8113</v>
      </c>
      <c r="AA298" s="19">
        <v>1.764</v>
      </c>
      <c r="AB298" s="21">
        <v>250</v>
      </c>
      <c r="AC298" s="19">
        <v>3</v>
      </c>
      <c r="AD298" s="19">
        <v>259.39999999999998</v>
      </c>
      <c r="AE298" s="19">
        <v>250</v>
      </c>
      <c r="AF298" s="19">
        <v>181.8</v>
      </c>
      <c r="AG298" s="8">
        <f>AF298/AD298</f>
        <v>0.70084811102544342</v>
      </c>
      <c r="AH298" s="19">
        <v>201.9</v>
      </c>
      <c r="AI298" s="85">
        <f>(AF298*V298)/1000000</f>
        <v>3.9528774000000003E-2</v>
      </c>
      <c r="AJ298" s="18" t="s">
        <v>78</v>
      </c>
      <c r="AK298" s="18" t="s">
        <v>242</v>
      </c>
      <c r="AL298" s="18" t="s">
        <v>115</v>
      </c>
      <c r="AM298" s="18"/>
      <c r="AN298" s="18" t="s">
        <v>81</v>
      </c>
      <c r="AO298" s="18"/>
      <c r="AP298" s="18" t="s">
        <v>81</v>
      </c>
      <c r="AQ298" s="18"/>
      <c r="AR298" s="19">
        <v>0</v>
      </c>
      <c r="AS298" s="18"/>
      <c r="AT298" s="72">
        <v>60</v>
      </c>
      <c r="AU298" s="19">
        <v>170</v>
      </c>
      <c r="AV298" s="19">
        <v>160</v>
      </c>
      <c r="AW298" s="18" t="s">
        <v>78</v>
      </c>
      <c r="AX298" s="18" t="s">
        <v>109</v>
      </c>
      <c r="AY298" s="18"/>
      <c r="AZ298" s="18"/>
      <c r="BA298" s="19">
        <v>0</v>
      </c>
      <c r="BB298" s="20" t="s">
        <v>81</v>
      </c>
      <c r="BC298" s="18" t="s">
        <v>81</v>
      </c>
      <c r="BD298" s="18"/>
      <c r="BE298" s="18" t="s">
        <v>84</v>
      </c>
      <c r="BF298" s="18"/>
      <c r="BG298" s="19">
        <v>1</v>
      </c>
      <c r="BH298" s="21">
        <v>0</v>
      </c>
      <c r="BI298" s="19">
        <v>0.46</v>
      </c>
      <c r="BJ298" s="18"/>
      <c r="BK298" s="19">
        <v>0.1</v>
      </c>
      <c r="BL298" s="18"/>
      <c r="BM298" s="18"/>
      <c r="BN298" s="19">
        <v>16.329999999999998</v>
      </c>
      <c r="BO298" s="21">
        <v>0.49</v>
      </c>
      <c r="BP298" s="20"/>
      <c r="BQ298" s="21">
        <v>0.47</v>
      </c>
      <c r="BR298" s="20"/>
      <c r="BS298" s="21">
        <v>0.12</v>
      </c>
      <c r="BT298" s="20"/>
      <c r="BU298" s="20"/>
      <c r="BV298" s="21">
        <v>16.3</v>
      </c>
      <c r="BW298" s="9">
        <f>IF(BA298=1,BN298-(Monitors!$B$17*Data!BZ298),Data!BN298)</f>
        <v>16.329999999999998</v>
      </c>
      <c r="BX298" s="32">
        <f>IF($AR298=1,$BW298-(Monitors!$C$17*BZ298),Data!$BW298)</f>
        <v>16.329999999999998</v>
      </c>
      <c r="BY298" s="32">
        <f>BX298-(AA298*Monitors!$C$13)</f>
        <v>12.801999999999998</v>
      </c>
      <c r="BZ298" s="86">
        <f>(Monitors!$C$13*Data!AA298)+(Monitors!$C$6*TANH(Monitors!$C$7*(Data!V298+Monitors!$C$8)+Monitors!$C$9)+Monitors!$C$10)</f>
        <v>15.534652043933882</v>
      </c>
      <c r="CA298" s="9">
        <f>BN298-(Signage!$C$13*AI298)</f>
        <v>13.365341949999998</v>
      </c>
      <c r="CB298" s="86">
        <f>(Signage!$C$13*Data!AI298)+(Signage!$C$6*TANH(Signage!$C$7*(Data!V298+Signage!$C$8)+Signage!$C$9)+Signage!$C$10)</f>
        <v>18.549898967644971</v>
      </c>
    </row>
    <row r="299" spans="1:80" s="4" customFormat="1" ht="12" customHeight="1">
      <c r="A299" s="83">
        <v>298</v>
      </c>
      <c r="B299" s="15" t="s">
        <v>2075</v>
      </c>
      <c r="C299" s="83" t="s">
        <v>1229</v>
      </c>
      <c r="D299" s="16">
        <v>41183</v>
      </c>
      <c r="E299" s="18" t="s">
        <v>77</v>
      </c>
      <c r="F299" s="15" t="s">
        <v>70</v>
      </c>
      <c r="G299" s="17">
        <v>6</v>
      </c>
      <c r="H299" s="15" t="s">
        <v>72</v>
      </c>
      <c r="I299" s="15" t="s">
        <v>73</v>
      </c>
      <c r="J299" s="18" t="s">
        <v>73</v>
      </c>
      <c r="K299" s="18" t="s">
        <v>74</v>
      </c>
      <c r="L299" s="18" t="s">
        <v>71</v>
      </c>
      <c r="M299" s="18" t="s">
        <v>78</v>
      </c>
      <c r="N299" s="18" t="s">
        <v>78</v>
      </c>
      <c r="O299" s="18" t="s">
        <v>82</v>
      </c>
      <c r="P299" s="18" t="s">
        <v>71</v>
      </c>
      <c r="Q299" s="18" t="s">
        <v>78</v>
      </c>
      <c r="R299" s="19">
        <v>1.6</v>
      </c>
      <c r="S299" s="19">
        <v>11.7</v>
      </c>
      <c r="T299" s="19">
        <v>18.7</v>
      </c>
      <c r="U299" s="19">
        <v>22</v>
      </c>
      <c r="V299" s="19">
        <v>217.43</v>
      </c>
      <c r="W299" s="19">
        <v>1050</v>
      </c>
      <c r="X299" s="19">
        <v>1680</v>
      </c>
      <c r="Y299" s="18" t="s">
        <v>138</v>
      </c>
      <c r="Z299" s="69">
        <v>8113</v>
      </c>
      <c r="AA299" s="19">
        <v>1.764</v>
      </c>
      <c r="AB299" s="21">
        <v>263</v>
      </c>
      <c r="AC299" s="19">
        <v>5.3</v>
      </c>
      <c r="AD299" s="19">
        <v>263</v>
      </c>
      <c r="AE299" s="19">
        <v>263</v>
      </c>
      <c r="AF299" s="19">
        <v>186</v>
      </c>
      <c r="AG299" s="8">
        <f>AF299/AD299</f>
        <v>0.70722433460076051</v>
      </c>
      <c r="AH299" s="19">
        <v>200</v>
      </c>
      <c r="AI299" s="85">
        <f>(AF299*V299)/1000000</f>
        <v>4.0441980000000002E-2</v>
      </c>
      <c r="AJ299" s="18" t="s">
        <v>78</v>
      </c>
      <c r="AK299" s="18" t="s">
        <v>539</v>
      </c>
      <c r="AL299" s="18" t="s">
        <v>127</v>
      </c>
      <c r="AM299" s="18" t="s">
        <v>81</v>
      </c>
      <c r="AN299" s="18" t="s">
        <v>81</v>
      </c>
      <c r="AO299" s="18" t="s">
        <v>81</v>
      </c>
      <c r="AP299" s="18" t="s">
        <v>81</v>
      </c>
      <c r="AQ299" s="18" t="s">
        <v>81</v>
      </c>
      <c r="AR299" s="19">
        <v>0</v>
      </c>
      <c r="AS299" s="18"/>
      <c r="AT299" s="72">
        <v>60</v>
      </c>
      <c r="AU299" s="19">
        <v>170</v>
      </c>
      <c r="AV299" s="19">
        <v>160</v>
      </c>
      <c r="AW299" s="18" t="s">
        <v>77</v>
      </c>
      <c r="AX299" s="18" t="s">
        <v>93</v>
      </c>
      <c r="AY299" s="18" t="s">
        <v>71</v>
      </c>
      <c r="AZ299" s="18" t="s">
        <v>71</v>
      </c>
      <c r="BA299" s="19">
        <v>0</v>
      </c>
      <c r="BB299" s="20" t="s">
        <v>81</v>
      </c>
      <c r="BC299" s="18" t="s">
        <v>81</v>
      </c>
      <c r="BD299" s="18" t="s">
        <v>81</v>
      </c>
      <c r="BE299" s="18" t="s">
        <v>84</v>
      </c>
      <c r="BF299" s="18" t="s">
        <v>81</v>
      </c>
      <c r="BG299" s="18"/>
      <c r="BH299" s="21">
        <v>0</v>
      </c>
      <c r="BI299" s="19">
        <v>0.15</v>
      </c>
      <c r="BJ299" s="18"/>
      <c r="BK299" s="19">
        <v>0.1</v>
      </c>
      <c r="BL299" s="18"/>
      <c r="BM299" s="18"/>
      <c r="BN299" s="19">
        <v>18.399999999999999</v>
      </c>
      <c r="BO299" s="21">
        <v>0.5</v>
      </c>
      <c r="BP299" s="20"/>
      <c r="BQ299" s="21">
        <v>0.2</v>
      </c>
      <c r="BR299" s="20"/>
      <c r="BS299" s="21">
        <v>0.16</v>
      </c>
      <c r="BT299" s="20"/>
      <c r="BU299" s="20"/>
      <c r="BV299" s="21">
        <v>18.7</v>
      </c>
      <c r="BW299" s="9">
        <f>IF(BA299=1,BN299-(Monitors!$B$17*Data!BZ299),Data!BN299)</f>
        <v>18.399999999999999</v>
      </c>
      <c r="BX299" s="32">
        <f>IF($AR299=1,$BW299-(Monitors!$C$17*BZ299),Data!$BW299)</f>
        <v>18.399999999999999</v>
      </c>
      <c r="BY299" s="32">
        <f>BX299-(AA299*Monitors!$C$13)</f>
        <v>14.871999999999998</v>
      </c>
      <c r="BZ299" s="86">
        <f>(Monitors!$C$13*Data!AA299)+(Monitors!$C$6*TANH(Monitors!$C$7*(Data!V299+Monitors!$C$8)+Monitors!$C$9)+Monitors!$C$10)</f>
        <v>15.534652043933882</v>
      </c>
      <c r="CA299" s="9">
        <f>BN299-(Signage!$C$13*AI299)</f>
        <v>15.366851499999999</v>
      </c>
      <c r="CB299" s="86">
        <f>(Signage!$C$13*Data!AI299)+(Signage!$C$6*TANH(Signage!$C$7*(Data!V299+Signage!$C$8)+Signage!$C$9)+Signage!$C$10)</f>
        <v>18.618389417644973</v>
      </c>
    </row>
    <row r="300" spans="1:80" s="4" customFormat="1" ht="12" customHeight="1">
      <c r="A300" s="82">
        <v>299</v>
      </c>
      <c r="B300" s="15" t="s">
        <v>2100</v>
      </c>
      <c r="C300" s="82" t="s">
        <v>1230</v>
      </c>
      <c r="D300" s="25">
        <v>41913</v>
      </c>
      <c r="E300" s="27" t="s">
        <v>78</v>
      </c>
      <c r="F300" s="24" t="s">
        <v>70</v>
      </c>
      <c r="G300" s="26">
        <v>6</v>
      </c>
      <c r="H300" s="24" t="s">
        <v>72</v>
      </c>
      <c r="I300" s="24" t="s">
        <v>90</v>
      </c>
      <c r="J300" s="27"/>
      <c r="K300" s="27" t="s">
        <v>74</v>
      </c>
      <c r="L300" s="27"/>
      <c r="M300" s="27" t="s">
        <v>78</v>
      </c>
      <c r="N300" s="27" t="s">
        <v>78</v>
      </c>
      <c r="O300" s="27" t="s">
        <v>82</v>
      </c>
      <c r="P300" s="27"/>
      <c r="Q300" s="27" t="s">
        <v>78</v>
      </c>
      <c r="R300" s="28">
        <v>1.6</v>
      </c>
      <c r="S300" s="28">
        <v>11.7</v>
      </c>
      <c r="T300" s="28">
        <v>18.7</v>
      </c>
      <c r="U300" s="28">
        <v>22</v>
      </c>
      <c r="V300" s="28">
        <v>217.4</v>
      </c>
      <c r="W300" s="28">
        <v>1050</v>
      </c>
      <c r="X300" s="28">
        <v>1680</v>
      </c>
      <c r="Y300" s="27" t="s">
        <v>138</v>
      </c>
      <c r="Z300" s="70">
        <v>8113</v>
      </c>
      <c r="AA300" s="28">
        <v>1.764</v>
      </c>
      <c r="AB300" s="30">
        <v>250</v>
      </c>
      <c r="AC300" s="28">
        <v>0.1</v>
      </c>
      <c r="AD300" s="28">
        <v>221.8</v>
      </c>
      <c r="AE300" s="28">
        <v>250</v>
      </c>
      <c r="AF300" s="28">
        <v>193.4</v>
      </c>
      <c r="AG300" s="8">
        <f>AF300/AD300</f>
        <v>0.87195671776375105</v>
      </c>
      <c r="AH300" s="28">
        <v>200</v>
      </c>
      <c r="AI300" s="85">
        <f>(AF300*V300)/1000000</f>
        <v>4.2045160000000005E-2</v>
      </c>
      <c r="AJ300" s="27" t="s">
        <v>78</v>
      </c>
      <c r="AK300" s="27" t="s">
        <v>297</v>
      </c>
      <c r="AL300" s="27" t="s">
        <v>127</v>
      </c>
      <c r="AM300" s="27"/>
      <c r="AN300" s="27" t="s">
        <v>81</v>
      </c>
      <c r="AO300" s="27"/>
      <c r="AP300" s="27" t="s">
        <v>94</v>
      </c>
      <c r="AQ300" s="27"/>
      <c r="AR300" s="28">
        <v>0</v>
      </c>
      <c r="AS300" s="27"/>
      <c r="AT300" s="74">
        <v>60</v>
      </c>
      <c r="AU300" s="28">
        <v>178</v>
      </c>
      <c r="AV300" s="28">
        <v>178</v>
      </c>
      <c r="AW300" s="31"/>
      <c r="AX300" s="27" t="s">
        <v>109</v>
      </c>
      <c r="AY300" s="27"/>
      <c r="AZ300" s="27"/>
      <c r="BA300" s="28">
        <v>0</v>
      </c>
      <c r="BB300" s="29" t="s">
        <v>81</v>
      </c>
      <c r="BC300" s="29" t="s">
        <v>81</v>
      </c>
      <c r="BD300" s="27"/>
      <c r="BE300" s="27" t="s">
        <v>84</v>
      </c>
      <c r="BF300" s="27"/>
      <c r="BG300" s="27" t="s">
        <v>188</v>
      </c>
      <c r="BH300" s="30">
        <v>0</v>
      </c>
      <c r="BI300" s="28">
        <v>0.32</v>
      </c>
      <c r="BJ300" s="27"/>
      <c r="BK300" s="28">
        <v>0.18</v>
      </c>
      <c r="BL300" s="27"/>
      <c r="BM300" s="27"/>
      <c r="BN300" s="28">
        <v>17.63</v>
      </c>
      <c r="BO300" s="30">
        <v>0.36</v>
      </c>
      <c r="BP300" s="29"/>
      <c r="BQ300" s="30">
        <v>0.44</v>
      </c>
      <c r="BR300" s="29"/>
      <c r="BS300" s="30">
        <v>0.28999999999999998</v>
      </c>
      <c r="BT300" s="29"/>
      <c r="BU300" s="29"/>
      <c r="BV300" s="30">
        <v>17.62</v>
      </c>
      <c r="BW300" s="9">
        <f>IF(BA300=1,BN300-(Monitors!$B$17*Data!BZ300),Data!BN300)</f>
        <v>17.63</v>
      </c>
      <c r="BX300" s="32">
        <f>IF($AR300=1,$BW300-(Monitors!$C$17*BZ300),Data!$BW300)</f>
        <v>17.63</v>
      </c>
      <c r="BY300" s="32">
        <f>BX300-(AA300*Monitors!$C$13)</f>
        <v>14.101999999999999</v>
      </c>
      <c r="BZ300" s="86">
        <f>(Monitors!$C$13*Data!AA300)+(Monitors!$C$6*TANH(Monitors!$C$7*(Data!V300+Monitors!$C$8)+Monitors!$C$9)+Monitors!$C$10)</f>
        <v>15.53356167858859</v>
      </c>
      <c r="CA300" s="9">
        <f>BN300-(Signage!$C$13*AI300)</f>
        <v>14.476612999999999</v>
      </c>
      <c r="CB300" s="86">
        <f>(Signage!$C$13*Data!AI300)+(Signage!$C$6*TANH(Signage!$C$7*(Data!V300+Signage!$C$8)+Signage!$C$9)+Signage!$C$10)</f>
        <v>18.736201522616138</v>
      </c>
    </row>
    <row r="301" spans="1:80" s="4" customFormat="1" ht="12" customHeight="1">
      <c r="A301" s="83">
        <v>300</v>
      </c>
      <c r="B301" s="15" t="s">
        <v>2088</v>
      </c>
      <c r="C301" s="83" t="s">
        <v>1231</v>
      </c>
      <c r="D301" s="16">
        <v>41426</v>
      </c>
      <c r="E301" s="18" t="s">
        <v>77</v>
      </c>
      <c r="F301" s="15" t="s">
        <v>70</v>
      </c>
      <c r="G301" s="17">
        <v>6</v>
      </c>
      <c r="H301" s="15" t="s">
        <v>72</v>
      </c>
      <c r="I301" s="15" t="s">
        <v>90</v>
      </c>
      <c r="J301" s="18"/>
      <c r="K301" s="18" t="s">
        <v>74</v>
      </c>
      <c r="L301" s="18"/>
      <c r="M301" s="18" t="s">
        <v>78</v>
      </c>
      <c r="N301" s="18" t="s">
        <v>78</v>
      </c>
      <c r="O301" s="18" t="s">
        <v>82</v>
      </c>
      <c r="P301" s="18"/>
      <c r="Q301" s="18" t="s">
        <v>78</v>
      </c>
      <c r="R301" s="19">
        <v>1.6</v>
      </c>
      <c r="S301" s="19">
        <v>11.7</v>
      </c>
      <c r="T301" s="19">
        <v>18.7</v>
      </c>
      <c r="U301" s="19">
        <v>22</v>
      </c>
      <c r="V301" s="19">
        <v>217.4</v>
      </c>
      <c r="W301" s="19">
        <v>1050</v>
      </c>
      <c r="X301" s="19">
        <v>1680</v>
      </c>
      <c r="Y301" s="18" t="s">
        <v>138</v>
      </c>
      <c r="Z301" s="69">
        <v>8113</v>
      </c>
      <c r="AA301" s="19">
        <v>1.764</v>
      </c>
      <c r="AB301" s="21">
        <v>250</v>
      </c>
      <c r="AC301" s="19">
        <v>22.8</v>
      </c>
      <c r="AD301" s="19">
        <v>217.7</v>
      </c>
      <c r="AE301" s="19">
        <v>250</v>
      </c>
      <c r="AF301" s="19">
        <v>217.3</v>
      </c>
      <c r="AG301" s="8">
        <f>AF301/AD301</f>
        <v>0.99816260909508503</v>
      </c>
      <c r="AH301" s="19">
        <v>200</v>
      </c>
      <c r="AI301" s="85">
        <f>(AF301*V301)/1000000</f>
        <v>4.7241020000000002E-2</v>
      </c>
      <c r="AJ301" s="18" t="s">
        <v>78</v>
      </c>
      <c r="AK301" s="18" t="s">
        <v>242</v>
      </c>
      <c r="AL301" s="18" t="s">
        <v>127</v>
      </c>
      <c r="AM301" s="18"/>
      <c r="AN301" s="18" t="s">
        <v>81</v>
      </c>
      <c r="AO301" s="18"/>
      <c r="AP301" s="18" t="s">
        <v>81</v>
      </c>
      <c r="AQ301" s="18"/>
      <c r="AR301" s="19">
        <v>0</v>
      </c>
      <c r="AS301" s="18"/>
      <c r="AT301" s="72">
        <v>60</v>
      </c>
      <c r="AU301" s="19">
        <v>170</v>
      </c>
      <c r="AV301" s="19">
        <v>160</v>
      </c>
      <c r="AW301" s="18" t="s">
        <v>78</v>
      </c>
      <c r="AX301" s="18" t="s">
        <v>109</v>
      </c>
      <c r="AY301" s="18"/>
      <c r="AZ301" s="18"/>
      <c r="BA301" s="19">
        <v>0</v>
      </c>
      <c r="BB301" s="20" t="s">
        <v>81</v>
      </c>
      <c r="BC301" s="18" t="s">
        <v>81</v>
      </c>
      <c r="BD301" s="18"/>
      <c r="BE301" s="18" t="s">
        <v>84</v>
      </c>
      <c r="BF301" s="18"/>
      <c r="BG301" s="19">
        <v>5</v>
      </c>
      <c r="BH301" s="21">
        <v>0</v>
      </c>
      <c r="BI301" s="19">
        <v>0.11</v>
      </c>
      <c r="BJ301" s="18"/>
      <c r="BK301" s="19">
        <v>7.0000000000000007E-2</v>
      </c>
      <c r="BL301" s="18"/>
      <c r="BM301" s="18"/>
      <c r="BN301" s="19">
        <v>18.34</v>
      </c>
      <c r="BO301" s="21">
        <v>0.51</v>
      </c>
      <c r="BP301" s="20"/>
      <c r="BQ301" s="21">
        <v>0.11</v>
      </c>
      <c r="BR301" s="20"/>
      <c r="BS301" s="21">
        <v>0.09</v>
      </c>
      <c r="BT301" s="20"/>
      <c r="BU301" s="20"/>
      <c r="BV301" s="21">
        <v>18.420000000000002</v>
      </c>
      <c r="BW301" s="9">
        <f>IF(BA301=1,BN301-(Monitors!$B$17*Data!BZ301),Data!BN301)</f>
        <v>18.34</v>
      </c>
      <c r="BX301" s="32">
        <f>IF($AR301=1,$BW301-(Monitors!$C$17*BZ301),Data!$BW301)</f>
        <v>18.34</v>
      </c>
      <c r="BY301" s="32">
        <f>BX301-(AA301*Monitors!$C$13)</f>
        <v>14.811999999999999</v>
      </c>
      <c r="BZ301" s="86">
        <f>(Monitors!$C$13*Data!AA301)+(Monitors!$C$6*TANH(Monitors!$C$7*(Data!V301+Monitors!$C$8)+Monitors!$C$9)+Monitors!$C$10)</f>
        <v>15.53356167858859</v>
      </c>
      <c r="CA301" s="9">
        <f>BN301-(Signage!$C$13*AI301)</f>
        <v>14.7969235</v>
      </c>
      <c r="CB301" s="86">
        <f>(Signage!$C$13*Data!AI301)+(Signage!$C$6*TANH(Signage!$C$7*(Data!V301+Signage!$C$8)+Signage!$C$9)+Signage!$C$10)</f>
        <v>19.125891022616138</v>
      </c>
    </row>
    <row r="302" spans="1:80" s="4" customFormat="1" ht="12" customHeight="1">
      <c r="A302" s="82">
        <v>301</v>
      </c>
      <c r="B302" s="15" t="s">
        <v>2052</v>
      </c>
      <c r="C302" s="82" t="s">
        <v>1232</v>
      </c>
      <c r="D302" s="16">
        <v>41327</v>
      </c>
      <c r="E302" s="18" t="s">
        <v>78</v>
      </c>
      <c r="F302" s="15" t="s">
        <v>70</v>
      </c>
      <c r="G302" s="17">
        <v>6</v>
      </c>
      <c r="H302" s="15" t="s">
        <v>72</v>
      </c>
      <c r="I302" s="15" t="s">
        <v>90</v>
      </c>
      <c r="J302" s="18"/>
      <c r="K302" s="18" t="s">
        <v>74</v>
      </c>
      <c r="L302" s="18"/>
      <c r="M302" s="18" t="s">
        <v>78</v>
      </c>
      <c r="N302" s="18" t="s">
        <v>78</v>
      </c>
      <c r="O302" s="18" t="s">
        <v>82</v>
      </c>
      <c r="P302" s="18"/>
      <c r="Q302" s="18" t="s">
        <v>78</v>
      </c>
      <c r="R302" s="19">
        <v>1.76</v>
      </c>
      <c r="S302" s="19">
        <v>117</v>
      </c>
      <c r="T302" s="19">
        <v>187</v>
      </c>
      <c r="U302" s="19">
        <v>22</v>
      </c>
      <c r="V302" s="19">
        <v>217</v>
      </c>
      <c r="W302" s="19">
        <v>1050</v>
      </c>
      <c r="X302" s="19">
        <v>1680</v>
      </c>
      <c r="Y302" s="18" t="s">
        <v>138</v>
      </c>
      <c r="Z302" s="69">
        <v>8113</v>
      </c>
      <c r="AA302" s="19">
        <v>1.764</v>
      </c>
      <c r="AB302" s="21">
        <v>300</v>
      </c>
      <c r="AC302" s="19">
        <v>31</v>
      </c>
      <c r="AD302" s="19">
        <v>233.6</v>
      </c>
      <c r="AE302" s="19">
        <v>300</v>
      </c>
      <c r="AF302" s="19">
        <v>220</v>
      </c>
      <c r="AG302" s="8">
        <f>AF302/AD302</f>
        <v>0.94178082191780821</v>
      </c>
      <c r="AH302" s="19">
        <v>201.9</v>
      </c>
      <c r="AI302" s="85">
        <f>(AF302*V302)/1000000</f>
        <v>4.7739999999999998E-2</v>
      </c>
      <c r="AJ302" s="18" t="s">
        <v>78</v>
      </c>
      <c r="AK302" s="18" t="s">
        <v>238</v>
      </c>
      <c r="AL302" s="18" t="s">
        <v>120</v>
      </c>
      <c r="AM302" s="18"/>
      <c r="AN302" s="18" t="s">
        <v>81</v>
      </c>
      <c r="AO302" s="18"/>
      <c r="AP302" s="18" t="s">
        <v>81</v>
      </c>
      <c r="AQ302" s="18"/>
      <c r="AR302" s="19">
        <v>0</v>
      </c>
      <c r="AS302" s="18"/>
      <c r="AT302" s="72">
        <v>60</v>
      </c>
      <c r="AU302" s="19">
        <v>170</v>
      </c>
      <c r="AV302" s="19">
        <v>160</v>
      </c>
      <c r="AW302" s="18" t="s">
        <v>78</v>
      </c>
      <c r="AX302" s="18" t="s">
        <v>109</v>
      </c>
      <c r="AY302" s="18"/>
      <c r="AZ302" s="18"/>
      <c r="BA302" s="19">
        <v>0</v>
      </c>
      <c r="BB302" s="20" t="s">
        <v>81</v>
      </c>
      <c r="BC302" s="18" t="s">
        <v>154</v>
      </c>
      <c r="BD302" s="18"/>
      <c r="BE302" s="18" t="s">
        <v>84</v>
      </c>
      <c r="BF302" s="18"/>
      <c r="BG302" s="19">
        <v>1</v>
      </c>
      <c r="BH302" s="21">
        <v>0</v>
      </c>
      <c r="BI302" s="19">
        <v>0.28999999999999998</v>
      </c>
      <c r="BJ302" s="18"/>
      <c r="BK302" s="19">
        <v>0.09</v>
      </c>
      <c r="BL302" s="18"/>
      <c r="BM302" s="18"/>
      <c r="BN302" s="19">
        <v>14.49</v>
      </c>
      <c r="BO302" s="21">
        <v>0.51</v>
      </c>
      <c r="BP302" s="20"/>
      <c r="BQ302" s="21">
        <v>0.34</v>
      </c>
      <c r="BR302" s="20"/>
      <c r="BS302" s="21">
        <v>0.13</v>
      </c>
      <c r="BT302" s="20"/>
      <c r="BU302" s="20"/>
      <c r="BV302" s="21">
        <v>14.56</v>
      </c>
      <c r="BW302" s="9">
        <f>IF(BA302=1,BN302-(Monitors!$B$17*Data!BZ302),Data!BN302)</f>
        <v>14.49</v>
      </c>
      <c r="BX302" s="32">
        <f>IF($AR302=1,$BW302-(Monitors!$C$17*BZ302),Data!$BW302)</f>
        <v>14.49</v>
      </c>
      <c r="BY302" s="32">
        <f>BX302-(AA302*Monitors!$C$13)</f>
        <v>10.962</v>
      </c>
      <c r="BZ302" s="86">
        <f>(Monitors!$C$13*Data!AA302)+(Monitors!$C$6*TANH(Monitors!$C$7*(Data!V302+Monitors!$C$8)+Monitors!$C$9)+Monitors!$C$10)</f>
        <v>15.519006350276308</v>
      </c>
      <c r="CA302" s="9">
        <f>BN302-(Signage!$C$13*AI302)</f>
        <v>10.909500000000001</v>
      </c>
      <c r="CB302" s="86">
        <f>(Signage!$C$13*Data!AI302)+(Signage!$C$6*TANH(Signage!$C$7*(Data!V302+Signage!$C$8)+Signage!$C$9)+Signage!$C$10)</f>
        <v>19.130960964810107</v>
      </c>
    </row>
    <row r="303" spans="1:80" s="4" customFormat="1" ht="12" customHeight="1">
      <c r="A303" s="83">
        <v>302</v>
      </c>
      <c r="B303" s="15" t="s">
        <v>2052</v>
      </c>
      <c r="C303" s="83" t="s">
        <v>1233</v>
      </c>
      <c r="D303" s="16">
        <v>40983</v>
      </c>
      <c r="E303" s="18" t="s">
        <v>77</v>
      </c>
      <c r="F303" s="15" t="s">
        <v>70</v>
      </c>
      <c r="G303" s="17">
        <v>6</v>
      </c>
      <c r="H303" s="15" t="s">
        <v>72</v>
      </c>
      <c r="I303" s="15" t="s">
        <v>73</v>
      </c>
      <c r="J303" s="18" t="s">
        <v>73</v>
      </c>
      <c r="K303" s="18" t="s">
        <v>74</v>
      </c>
      <c r="L303" s="18" t="s">
        <v>71</v>
      </c>
      <c r="M303" s="18" t="s">
        <v>78</v>
      </c>
      <c r="N303" s="18" t="s">
        <v>78</v>
      </c>
      <c r="O303" s="18" t="s">
        <v>82</v>
      </c>
      <c r="P303" s="18" t="s">
        <v>71</v>
      </c>
      <c r="Q303" s="18" t="s">
        <v>78</v>
      </c>
      <c r="R303" s="19">
        <v>1.6</v>
      </c>
      <c r="S303" s="19">
        <v>11.7</v>
      </c>
      <c r="T303" s="19">
        <v>18.7</v>
      </c>
      <c r="U303" s="19">
        <v>22</v>
      </c>
      <c r="V303" s="19">
        <v>217.46</v>
      </c>
      <c r="W303" s="19">
        <v>1050</v>
      </c>
      <c r="X303" s="19">
        <v>1680</v>
      </c>
      <c r="Y303" s="18" t="s">
        <v>138</v>
      </c>
      <c r="Z303" s="69">
        <v>8063</v>
      </c>
      <c r="AA303" s="19">
        <v>1.764</v>
      </c>
      <c r="AB303" s="21">
        <v>250</v>
      </c>
      <c r="AC303" s="19">
        <v>52</v>
      </c>
      <c r="AD303" s="19">
        <v>283</v>
      </c>
      <c r="AE303" s="19">
        <v>250</v>
      </c>
      <c r="AF303" s="19">
        <v>220</v>
      </c>
      <c r="AG303" s="8">
        <f>AF303/AD303</f>
        <v>0.77738515901060068</v>
      </c>
      <c r="AH303" s="19">
        <v>200</v>
      </c>
      <c r="AI303" s="85">
        <f>(AF303*V303)/1000000</f>
        <v>4.7841200000000007E-2</v>
      </c>
      <c r="AJ303" s="18" t="s">
        <v>78</v>
      </c>
      <c r="AK303" s="18" t="s">
        <v>385</v>
      </c>
      <c r="AL303" s="18" t="s">
        <v>115</v>
      </c>
      <c r="AM303" s="18" t="s">
        <v>81</v>
      </c>
      <c r="AN303" s="18" t="s">
        <v>81</v>
      </c>
      <c r="AO303" s="18" t="s">
        <v>81</v>
      </c>
      <c r="AP303" s="18" t="s">
        <v>81</v>
      </c>
      <c r="AQ303" s="18" t="s">
        <v>81</v>
      </c>
      <c r="AR303" s="19">
        <v>0</v>
      </c>
      <c r="AS303" s="18"/>
      <c r="AT303" s="72">
        <v>60</v>
      </c>
      <c r="AU303" s="19">
        <v>170</v>
      </c>
      <c r="AV303" s="19">
        <v>160</v>
      </c>
      <c r="AW303" s="18" t="s">
        <v>77</v>
      </c>
      <c r="AX303" s="18" t="s">
        <v>98</v>
      </c>
      <c r="AY303" s="18" t="s">
        <v>71</v>
      </c>
      <c r="AZ303" s="18" t="s">
        <v>71</v>
      </c>
      <c r="BA303" s="19">
        <v>0</v>
      </c>
      <c r="BB303" s="20" t="s">
        <v>81</v>
      </c>
      <c r="BC303" s="18" t="s">
        <v>81</v>
      </c>
      <c r="BD303" s="18" t="s">
        <v>71</v>
      </c>
      <c r="BE303" s="18" t="s">
        <v>84</v>
      </c>
      <c r="BF303" s="18" t="s">
        <v>81</v>
      </c>
      <c r="BG303" s="18"/>
      <c r="BH303" s="21">
        <v>0</v>
      </c>
      <c r="BI303" s="19">
        <v>0.42</v>
      </c>
      <c r="BJ303" s="18"/>
      <c r="BK303" s="19">
        <v>0.28999999999999998</v>
      </c>
      <c r="BL303" s="18"/>
      <c r="BM303" s="18"/>
      <c r="BN303" s="19">
        <v>19.559999999999999</v>
      </c>
      <c r="BO303" s="21">
        <v>0.5</v>
      </c>
      <c r="BP303" s="20"/>
      <c r="BQ303" s="21">
        <v>0.42</v>
      </c>
      <c r="BR303" s="20"/>
      <c r="BS303" s="21">
        <v>0.28999999999999998</v>
      </c>
      <c r="BT303" s="20"/>
      <c r="BU303" s="20"/>
      <c r="BV303" s="21">
        <v>19.670000000000002</v>
      </c>
      <c r="BW303" s="9">
        <f>IF(BA303=1,BN303-(Monitors!$B$17*Data!BZ303),Data!BN303)</f>
        <v>19.559999999999999</v>
      </c>
      <c r="BX303" s="32">
        <f>IF($AR303=1,$BW303-(Monitors!$C$17*BZ303),Data!$BW303)</f>
        <v>19.559999999999999</v>
      </c>
      <c r="BY303" s="32">
        <f>BX303-(AA303*Monitors!$C$13)</f>
        <v>16.032</v>
      </c>
      <c r="BZ303" s="86">
        <f>(Monitors!$C$13*Data!AA303)+(Monitors!$C$6*TANH(Monitors!$C$7*(Data!V303+Monitors!$C$8)+Monitors!$C$9)+Monitors!$C$10)</f>
        <v>15.535742230142624</v>
      </c>
      <c r="CA303" s="9">
        <f>BN303-(Signage!$C$13*AI303)</f>
        <v>15.971909999999998</v>
      </c>
      <c r="CB303" s="86">
        <f>(Signage!$C$13*Data!AI303)+(Signage!$C$6*TANH(Signage!$C$7*(Data!V303+Signage!$C$8)+Signage!$C$9)+Signage!$C$10)</f>
        <v>19.175757295656123</v>
      </c>
    </row>
    <row r="304" spans="1:80" s="4" customFormat="1" ht="12" customHeight="1">
      <c r="A304" s="82">
        <v>303</v>
      </c>
      <c r="B304" s="15" t="s">
        <v>2052</v>
      </c>
      <c r="C304" s="82" t="s">
        <v>1234</v>
      </c>
      <c r="D304" s="16">
        <v>41327</v>
      </c>
      <c r="E304" s="18" t="s">
        <v>78</v>
      </c>
      <c r="F304" s="15" t="s">
        <v>70</v>
      </c>
      <c r="G304" s="17">
        <v>6</v>
      </c>
      <c r="H304" s="15" t="s">
        <v>72</v>
      </c>
      <c r="I304" s="15" t="s">
        <v>90</v>
      </c>
      <c r="J304" s="18"/>
      <c r="K304" s="18" t="s">
        <v>74</v>
      </c>
      <c r="L304" s="18"/>
      <c r="M304" s="18" t="s">
        <v>78</v>
      </c>
      <c r="N304" s="18" t="s">
        <v>77</v>
      </c>
      <c r="O304" s="18" t="s">
        <v>82</v>
      </c>
      <c r="P304" s="18"/>
      <c r="Q304" s="18" t="s">
        <v>78</v>
      </c>
      <c r="R304" s="19">
        <v>1.76</v>
      </c>
      <c r="S304" s="19">
        <v>117</v>
      </c>
      <c r="T304" s="19">
        <v>187</v>
      </c>
      <c r="U304" s="19">
        <v>22</v>
      </c>
      <c r="V304" s="19">
        <v>217</v>
      </c>
      <c r="W304" s="19">
        <v>1050</v>
      </c>
      <c r="X304" s="19">
        <v>1680</v>
      </c>
      <c r="Y304" s="18" t="s">
        <v>138</v>
      </c>
      <c r="Z304" s="69">
        <v>8113</v>
      </c>
      <c r="AA304" s="19">
        <v>1.764</v>
      </c>
      <c r="AB304" s="21">
        <v>300</v>
      </c>
      <c r="AC304" s="19">
        <v>36</v>
      </c>
      <c r="AD304" s="19">
        <v>237</v>
      </c>
      <c r="AE304" s="19">
        <v>300</v>
      </c>
      <c r="AF304" s="19">
        <v>227</v>
      </c>
      <c r="AG304" s="8">
        <f>AF304/AD304</f>
        <v>0.95780590717299574</v>
      </c>
      <c r="AH304" s="19">
        <v>200.7</v>
      </c>
      <c r="AI304" s="85">
        <f>(AF304*V304)/1000000</f>
        <v>4.9258999999999997E-2</v>
      </c>
      <c r="AJ304" s="18" t="s">
        <v>78</v>
      </c>
      <c r="AK304" s="18" t="s">
        <v>297</v>
      </c>
      <c r="AL304" s="18" t="s">
        <v>134</v>
      </c>
      <c r="AM304" s="18"/>
      <c r="AN304" s="18" t="s">
        <v>81</v>
      </c>
      <c r="AO304" s="18"/>
      <c r="AP304" s="18" t="s">
        <v>81</v>
      </c>
      <c r="AQ304" s="18"/>
      <c r="AR304" s="19">
        <v>0</v>
      </c>
      <c r="AS304" s="18"/>
      <c r="AT304" s="72">
        <v>60</v>
      </c>
      <c r="AU304" s="19">
        <v>170</v>
      </c>
      <c r="AV304" s="19">
        <v>160</v>
      </c>
      <c r="AW304" s="18" t="s">
        <v>78</v>
      </c>
      <c r="AX304" s="18" t="s">
        <v>109</v>
      </c>
      <c r="AY304" s="18"/>
      <c r="AZ304" s="18"/>
      <c r="BA304" s="19">
        <v>0</v>
      </c>
      <c r="BB304" s="20" t="s">
        <v>81</v>
      </c>
      <c r="BC304" s="18" t="s">
        <v>81</v>
      </c>
      <c r="BD304" s="18"/>
      <c r="BE304" s="18" t="s">
        <v>84</v>
      </c>
      <c r="BF304" s="18"/>
      <c r="BG304" s="19">
        <v>1</v>
      </c>
      <c r="BH304" s="21">
        <v>0</v>
      </c>
      <c r="BI304" s="19">
        <v>0.27</v>
      </c>
      <c r="BJ304" s="18"/>
      <c r="BK304" s="19">
        <v>0.12</v>
      </c>
      <c r="BL304" s="18"/>
      <c r="BM304" s="18"/>
      <c r="BN304" s="19">
        <v>15.49</v>
      </c>
      <c r="BO304" s="21">
        <v>0.52</v>
      </c>
      <c r="BP304" s="20"/>
      <c r="BQ304" s="21">
        <v>0.32</v>
      </c>
      <c r="BR304" s="20"/>
      <c r="BS304" s="21">
        <v>0.17</v>
      </c>
      <c r="BT304" s="20"/>
      <c r="BU304" s="20"/>
      <c r="BV304" s="21">
        <v>15.38</v>
      </c>
      <c r="BW304" s="9">
        <f>IF(BA304=1,BN304-(Monitors!$B$17*Data!BZ304),Data!BN304)</f>
        <v>15.49</v>
      </c>
      <c r="BX304" s="32">
        <f>IF($AR304=1,$BW304-(Monitors!$C$17*BZ304),Data!$BW304)</f>
        <v>15.49</v>
      </c>
      <c r="BY304" s="32">
        <f>BX304-(AA304*Monitors!$C$13)</f>
        <v>11.962</v>
      </c>
      <c r="BZ304" s="86">
        <f>(Monitors!$C$13*Data!AA304)+(Monitors!$C$6*TANH(Monitors!$C$7*(Data!V304+Monitors!$C$8)+Monitors!$C$9)+Monitors!$C$10)</f>
        <v>15.519006350276308</v>
      </c>
      <c r="CA304" s="9">
        <f>BN304-(Signage!$C$13*AI304)</f>
        <v>11.795574999999999</v>
      </c>
      <c r="CB304" s="86">
        <f>(Signage!$C$13*Data!AI304)+(Signage!$C$6*TANH(Signage!$C$7*(Data!V304+Signage!$C$8)+Signage!$C$9)+Signage!$C$10)</f>
        <v>19.244885964810109</v>
      </c>
    </row>
    <row r="305" spans="1:80" s="4" customFormat="1" ht="12" customHeight="1">
      <c r="A305" s="83">
        <v>304</v>
      </c>
      <c r="B305" s="15" t="s">
        <v>2056</v>
      </c>
      <c r="C305" s="83" t="s">
        <v>1235</v>
      </c>
      <c r="D305" s="16">
        <v>41312</v>
      </c>
      <c r="E305" s="18" t="s">
        <v>78</v>
      </c>
      <c r="F305" s="15" t="s">
        <v>70</v>
      </c>
      <c r="G305" s="17">
        <v>6</v>
      </c>
      <c r="H305" s="15" t="s">
        <v>72</v>
      </c>
      <c r="I305" s="15" t="s">
        <v>90</v>
      </c>
      <c r="J305" s="18"/>
      <c r="K305" s="18" t="s">
        <v>74</v>
      </c>
      <c r="L305" s="18"/>
      <c r="M305" s="18" t="s">
        <v>78</v>
      </c>
      <c r="N305" s="18" t="s">
        <v>78</v>
      </c>
      <c r="O305" s="18" t="s">
        <v>82</v>
      </c>
      <c r="P305" s="18"/>
      <c r="Q305" s="18" t="s">
        <v>78</v>
      </c>
      <c r="R305" s="19">
        <v>1.78</v>
      </c>
      <c r="S305" s="19">
        <v>117</v>
      </c>
      <c r="T305" s="19">
        <v>187</v>
      </c>
      <c r="U305" s="19">
        <v>22</v>
      </c>
      <c r="V305" s="19">
        <v>217</v>
      </c>
      <c r="W305" s="19">
        <v>1050</v>
      </c>
      <c r="X305" s="19">
        <v>1680</v>
      </c>
      <c r="Y305" s="18" t="s">
        <v>138</v>
      </c>
      <c r="Z305" s="69">
        <v>8113</v>
      </c>
      <c r="AA305" s="19">
        <v>1.764</v>
      </c>
      <c r="AB305" s="21">
        <v>250</v>
      </c>
      <c r="AC305" s="19">
        <v>13.5</v>
      </c>
      <c r="AD305" s="19">
        <v>230.7</v>
      </c>
      <c r="AE305" s="19">
        <v>250</v>
      </c>
      <c r="AF305" s="19">
        <v>230</v>
      </c>
      <c r="AG305" s="8">
        <f>AF305/AD305</f>
        <v>0.99696575639358476</v>
      </c>
      <c r="AH305" s="19">
        <v>201.1</v>
      </c>
      <c r="AI305" s="85">
        <f>(AF305*V305)/1000000</f>
        <v>4.9910000000000003E-2</v>
      </c>
      <c r="AJ305" s="18" t="s">
        <v>78</v>
      </c>
      <c r="AK305" s="18" t="s">
        <v>238</v>
      </c>
      <c r="AL305" s="18" t="s">
        <v>115</v>
      </c>
      <c r="AM305" s="18"/>
      <c r="AN305" s="18" t="s">
        <v>81</v>
      </c>
      <c r="AO305" s="18"/>
      <c r="AP305" s="18" t="s">
        <v>81</v>
      </c>
      <c r="AQ305" s="18"/>
      <c r="AR305" s="19">
        <v>0</v>
      </c>
      <c r="AS305" s="18"/>
      <c r="AT305" s="72">
        <v>60</v>
      </c>
      <c r="AU305" s="19">
        <v>170</v>
      </c>
      <c r="AV305" s="19">
        <v>160</v>
      </c>
      <c r="AW305" s="18" t="s">
        <v>78</v>
      </c>
      <c r="AX305" s="18" t="s">
        <v>109</v>
      </c>
      <c r="AY305" s="18"/>
      <c r="AZ305" s="18"/>
      <c r="BA305" s="19">
        <v>0</v>
      </c>
      <c r="BB305" s="20" t="s">
        <v>81</v>
      </c>
      <c r="BC305" s="18" t="s">
        <v>81</v>
      </c>
      <c r="BD305" s="18"/>
      <c r="BE305" s="18" t="s">
        <v>84</v>
      </c>
      <c r="BF305" s="18"/>
      <c r="BG305" s="19">
        <v>0</v>
      </c>
      <c r="BH305" s="21">
        <v>0</v>
      </c>
      <c r="BI305" s="19">
        <v>0.14000000000000001</v>
      </c>
      <c r="BJ305" s="18"/>
      <c r="BK305" s="19">
        <v>0.1</v>
      </c>
      <c r="BL305" s="18"/>
      <c r="BM305" s="18"/>
      <c r="BN305" s="19">
        <v>15.9</v>
      </c>
      <c r="BO305" s="21">
        <v>0.53</v>
      </c>
      <c r="BP305" s="20"/>
      <c r="BQ305" s="21">
        <v>0.18</v>
      </c>
      <c r="BR305" s="20"/>
      <c r="BS305" s="21">
        <v>0.14000000000000001</v>
      </c>
      <c r="BT305" s="20"/>
      <c r="BU305" s="20"/>
      <c r="BV305" s="21">
        <v>15.63</v>
      </c>
      <c r="BW305" s="9">
        <f>IF(BA305=1,BN305-(Monitors!$B$17*Data!BZ305),Data!BN305)</f>
        <v>15.9</v>
      </c>
      <c r="BX305" s="32">
        <f>IF($AR305=1,$BW305-(Monitors!$C$17*BZ305),Data!$BW305)</f>
        <v>15.9</v>
      </c>
      <c r="BY305" s="32">
        <f>BX305-(AA305*Monitors!$C$13)</f>
        <v>12.372</v>
      </c>
      <c r="BZ305" s="86">
        <f>(Monitors!$C$13*Data!AA305)+(Monitors!$C$6*TANH(Monitors!$C$7*(Data!V305+Monitors!$C$8)+Monitors!$C$9)+Monitors!$C$10)</f>
        <v>15.519006350276308</v>
      </c>
      <c r="CA305" s="9">
        <f>BN305-(Signage!$C$13*AI305)</f>
        <v>12.156750000000001</v>
      </c>
      <c r="CB305" s="86">
        <f>(Signage!$C$13*Data!AI305)+(Signage!$C$6*TANH(Signage!$C$7*(Data!V305+Signage!$C$8)+Signage!$C$9)+Signage!$C$10)</f>
        <v>19.29371096481011</v>
      </c>
    </row>
    <row r="306" spans="1:80" s="4" customFormat="1" ht="12" customHeight="1">
      <c r="A306" s="82">
        <v>305</v>
      </c>
      <c r="B306" s="15" t="s">
        <v>2088</v>
      </c>
      <c r="C306" s="82" t="s">
        <v>1236</v>
      </c>
      <c r="D306" s="16">
        <v>41593</v>
      </c>
      <c r="E306" s="18" t="s">
        <v>78</v>
      </c>
      <c r="F306" s="15" t="s">
        <v>70</v>
      </c>
      <c r="G306" s="17">
        <v>6</v>
      </c>
      <c r="H306" s="15" t="s">
        <v>72</v>
      </c>
      <c r="I306" s="15" t="s">
        <v>90</v>
      </c>
      <c r="J306" s="18"/>
      <c r="K306" s="18" t="s">
        <v>74</v>
      </c>
      <c r="L306" s="18"/>
      <c r="M306" s="18" t="s">
        <v>78</v>
      </c>
      <c r="N306" s="18" t="s">
        <v>78</v>
      </c>
      <c r="O306" s="18" t="s">
        <v>82</v>
      </c>
      <c r="P306" s="18"/>
      <c r="Q306" s="18" t="s">
        <v>78</v>
      </c>
      <c r="R306" s="19">
        <v>1.6</v>
      </c>
      <c r="S306" s="19">
        <v>11.7</v>
      </c>
      <c r="T306" s="19">
        <v>18.7</v>
      </c>
      <c r="U306" s="19">
        <v>22</v>
      </c>
      <c r="V306" s="19">
        <v>217.4</v>
      </c>
      <c r="W306" s="19">
        <v>1050</v>
      </c>
      <c r="X306" s="19">
        <v>1680</v>
      </c>
      <c r="Y306" s="18" t="s">
        <v>138</v>
      </c>
      <c r="Z306" s="69">
        <v>8113</v>
      </c>
      <c r="AA306" s="19">
        <v>1.764</v>
      </c>
      <c r="AB306" s="21">
        <v>250</v>
      </c>
      <c r="AC306" s="19">
        <v>7.5</v>
      </c>
      <c r="AD306" s="19">
        <v>231.7</v>
      </c>
      <c r="AE306" s="19">
        <v>250</v>
      </c>
      <c r="AF306" s="19">
        <v>231.4</v>
      </c>
      <c r="AG306" s="8">
        <f>AF306/AD306</f>
        <v>0.998705222270177</v>
      </c>
      <c r="AH306" s="19">
        <v>202.1</v>
      </c>
      <c r="AI306" s="85">
        <f>(AF306*V306)/1000000</f>
        <v>5.0306360000000001E-2</v>
      </c>
      <c r="AJ306" s="18" t="s">
        <v>78</v>
      </c>
      <c r="AK306" s="18" t="s">
        <v>297</v>
      </c>
      <c r="AL306" s="18" t="s">
        <v>120</v>
      </c>
      <c r="AM306" s="18"/>
      <c r="AN306" s="18" t="s">
        <v>81</v>
      </c>
      <c r="AO306" s="18"/>
      <c r="AP306" s="18" t="s">
        <v>81</v>
      </c>
      <c r="AQ306" s="18"/>
      <c r="AR306" s="19">
        <v>0</v>
      </c>
      <c r="AS306" s="18"/>
      <c r="AT306" s="72">
        <v>60</v>
      </c>
      <c r="AU306" s="19">
        <v>170</v>
      </c>
      <c r="AV306" s="19">
        <v>160</v>
      </c>
      <c r="AW306" s="18" t="s">
        <v>78</v>
      </c>
      <c r="AX306" s="18" t="s">
        <v>109</v>
      </c>
      <c r="AY306" s="18"/>
      <c r="AZ306" s="18"/>
      <c r="BA306" s="19">
        <v>0</v>
      </c>
      <c r="BB306" s="20" t="s">
        <v>81</v>
      </c>
      <c r="BC306" s="18" t="s">
        <v>81</v>
      </c>
      <c r="BD306" s="18"/>
      <c r="BE306" s="18" t="s">
        <v>84</v>
      </c>
      <c r="BF306" s="18"/>
      <c r="BG306" s="19">
        <v>1</v>
      </c>
      <c r="BH306" s="21">
        <v>0</v>
      </c>
      <c r="BI306" s="19">
        <v>0.19</v>
      </c>
      <c r="BJ306" s="18"/>
      <c r="BK306" s="19">
        <v>0.18</v>
      </c>
      <c r="BL306" s="18"/>
      <c r="BM306" s="18"/>
      <c r="BN306" s="19">
        <v>18.32</v>
      </c>
      <c r="BO306" s="21">
        <v>0.66</v>
      </c>
      <c r="BP306" s="20"/>
      <c r="BQ306" s="21">
        <v>0.23</v>
      </c>
      <c r="BR306" s="20"/>
      <c r="BS306" s="21">
        <v>0.2</v>
      </c>
      <c r="BT306" s="20"/>
      <c r="BU306" s="20"/>
      <c r="BV306" s="21">
        <v>18.36</v>
      </c>
      <c r="BW306" s="9">
        <f>IF(BA306=1,BN306-(Monitors!$B$17*Data!BZ306),Data!BN306)</f>
        <v>18.32</v>
      </c>
      <c r="BX306" s="32">
        <f>IF($AR306=1,$BW306-(Monitors!$C$17*BZ306),Data!$BW306)</f>
        <v>18.32</v>
      </c>
      <c r="BY306" s="32">
        <f>BX306-(AA306*Monitors!$C$13)</f>
        <v>14.792</v>
      </c>
      <c r="BZ306" s="86">
        <f>(Monitors!$C$13*Data!AA306)+(Monitors!$C$6*TANH(Monitors!$C$7*(Data!V306+Monitors!$C$8)+Monitors!$C$9)+Monitors!$C$10)</f>
        <v>15.53356167858859</v>
      </c>
      <c r="CA306" s="9">
        <f>BN306-(Signage!$C$13*AI306)</f>
        <v>14.547022999999999</v>
      </c>
      <c r="CB306" s="86">
        <f>(Signage!$C$13*Data!AI306)+(Signage!$C$6*TANH(Signage!$C$7*(Data!V306+Signage!$C$8)+Signage!$C$9)+Signage!$C$10)</f>
        <v>19.355791522616137</v>
      </c>
    </row>
    <row r="307" spans="1:80" s="4" customFormat="1" ht="12" customHeight="1">
      <c r="A307" s="83">
        <v>306</v>
      </c>
      <c r="B307" s="15" t="s">
        <v>2080</v>
      </c>
      <c r="C307" s="83" t="s">
        <v>1237</v>
      </c>
      <c r="D307" s="16">
        <v>41609</v>
      </c>
      <c r="E307" s="18" t="s">
        <v>77</v>
      </c>
      <c r="F307" s="15" t="s">
        <v>70</v>
      </c>
      <c r="G307" s="17">
        <v>6</v>
      </c>
      <c r="H307" s="15" t="s">
        <v>72</v>
      </c>
      <c r="I307" s="15" t="s">
        <v>90</v>
      </c>
      <c r="J307" s="18"/>
      <c r="K307" s="18" t="s">
        <v>74</v>
      </c>
      <c r="L307" s="18"/>
      <c r="M307" s="18" t="s">
        <v>78</v>
      </c>
      <c r="N307" s="18" t="s">
        <v>77</v>
      </c>
      <c r="O307" s="18" t="s">
        <v>82</v>
      </c>
      <c r="P307" s="18"/>
      <c r="Q307" s="18" t="s">
        <v>78</v>
      </c>
      <c r="R307" s="19">
        <v>1.6</v>
      </c>
      <c r="S307" s="19">
        <v>11.7</v>
      </c>
      <c r="T307" s="19">
        <v>18.7</v>
      </c>
      <c r="U307" s="19">
        <v>22</v>
      </c>
      <c r="V307" s="19">
        <v>217</v>
      </c>
      <c r="W307" s="19">
        <v>1050</v>
      </c>
      <c r="X307" s="19">
        <v>1680</v>
      </c>
      <c r="Y307" s="18" t="s">
        <v>138</v>
      </c>
      <c r="Z307" s="69">
        <v>8113</v>
      </c>
      <c r="AA307" s="19">
        <v>1.764</v>
      </c>
      <c r="AB307" s="21">
        <v>288.7</v>
      </c>
      <c r="AC307" s="19">
        <v>2</v>
      </c>
      <c r="AD307" s="19">
        <v>296.10000000000002</v>
      </c>
      <c r="AE307" s="19">
        <v>288.7</v>
      </c>
      <c r="AF307" s="19">
        <v>235</v>
      </c>
      <c r="AG307" s="8">
        <f>AF307/AD307</f>
        <v>0.79365079365079361</v>
      </c>
      <c r="AH307" s="19">
        <v>235</v>
      </c>
      <c r="AI307" s="85">
        <f>(AF307*V307)/1000000</f>
        <v>5.0994999999999999E-2</v>
      </c>
      <c r="AJ307" s="18" t="s">
        <v>78</v>
      </c>
      <c r="AK307" s="18" t="s">
        <v>238</v>
      </c>
      <c r="AL307" s="18" t="s">
        <v>239</v>
      </c>
      <c r="AM307" s="18" t="s">
        <v>240</v>
      </c>
      <c r="AN307" s="18" t="s">
        <v>121</v>
      </c>
      <c r="AO307" s="18"/>
      <c r="AP307" s="18" t="s">
        <v>94</v>
      </c>
      <c r="AQ307" s="18"/>
      <c r="AR307" s="19">
        <v>1</v>
      </c>
      <c r="AS307" s="18" t="s">
        <v>117</v>
      </c>
      <c r="AT307" s="72">
        <v>60</v>
      </c>
      <c r="AU307" s="19">
        <v>155</v>
      </c>
      <c r="AV307" s="19">
        <v>150</v>
      </c>
      <c r="AW307" s="18" t="s">
        <v>78</v>
      </c>
      <c r="AX307" s="18" t="s">
        <v>109</v>
      </c>
      <c r="AY307" s="18"/>
      <c r="AZ307" s="18"/>
      <c r="BA307" s="19">
        <v>0</v>
      </c>
      <c r="BB307" s="20" t="s">
        <v>121</v>
      </c>
      <c r="BC307" s="18" t="s">
        <v>144</v>
      </c>
      <c r="BD307" s="18"/>
      <c r="BE307" s="18" t="s">
        <v>84</v>
      </c>
      <c r="BF307" s="18"/>
      <c r="BG307" s="19">
        <v>0</v>
      </c>
      <c r="BH307" s="21">
        <v>0</v>
      </c>
      <c r="BI307" s="19">
        <v>0.33</v>
      </c>
      <c r="BJ307" s="19">
        <v>0.31</v>
      </c>
      <c r="BK307" s="19">
        <v>0.23</v>
      </c>
      <c r="BL307" s="19">
        <v>9.0399999999999991</v>
      </c>
      <c r="BM307" s="19">
        <v>17.18</v>
      </c>
      <c r="BN307" s="19">
        <v>15.24</v>
      </c>
      <c r="BO307" s="21">
        <v>0.5</v>
      </c>
      <c r="BP307" s="20"/>
      <c r="BQ307" s="21">
        <v>0.43</v>
      </c>
      <c r="BR307" s="21">
        <v>0.41</v>
      </c>
      <c r="BS307" s="21">
        <v>0.33</v>
      </c>
      <c r="BT307" s="21">
        <v>9.24</v>
      </c>
      <c r="BU307" s="21">
        <v>17.260000000000002</v>
      </c>
      <c r="BV307" s="21">
        <v>15.36</v>
      </c>
      <c r="BW307" s="9">
        <f>IF(BA307=1,BN307-(Monitors!$B$17*Data!BZ307),Data!BN307)</f>
        <v>15.24</v>
      </c>
      <c r="BX307" s="32">
        <f>IF($AR307=1,$BW307-(Monitors!$C$17*BZ307),Data!$BW307)</f>
        <v>14.464049682486184</v>
      </c>
      <c r="BY307" s="32">
        <f>BX307-(AA307*Monitors!$C$13)</f>
        <v>10.936049682486184</v>
      </c>
      <c r="BZ307" s="86">
        <f>(Monitors!$C$13*Data!AA307)+(Monitors!$C$6*TANH(Monitors!$C$7*(Data!V307+Monitors!$C$8)+Monitors!$C$9)+Monitors!$C$10)</f>
        <v>15.519006350276308</v>
      </c>
      <c r="CA307" s="9">
        <f>BN307-(Signage!$C$13*AI307)</f>
        <v>11.415375000000001</v>
      </c>
      <c r="CB307" s="86">
        <f>(Signage!$C$13*Data!AI307)+(Signage!$C$6*TANH(Signage!$C$7*(Data!V307+Signage!$C$8)+Signage!$C$9)+Signage!$C$10)</f>
        <v>19.375085964810108</v>
      </c>
    </row>
    <row r="308" spans="1:80" s="4" customFormat="1" ht="12" customHeight="1">
      <c r="A308" s="82">
        <v>307</v>
      </c>
      <c r="B308" s="15" t="s">
        <v>2088</v>
      </c>
      <c r="C308" s="82" t="s">
        <v>1238</v>
      </c>
      <c r="D308" s="16">
        <v>41426</v>
      </c>
      <c r="E308" s="18" t="s">
        <v>77</v>
      </c>
      <c r="F308" s="15" t="s">
        <v>70</v>
      </c>
      <c r="G308" s="17">
        <v>6</v>
      </c>
      <c r="H308" s="15" t="s">
        <v>72</v>
      </c>
      <c r="I308" s="15" t="s">
        <v>90</v>
      </c>
      <c r="J308" s="18"/>
      <c r="K308" s="18" t="s">
        <v>74</v>
      </c>
      <c r="L308" s="18"/>
      <c r="M308" s="18" t="s">
        <v>78</v>
      </c>
      <c r="N308" s="18" t="s">
        <v>78</v>
      </c>
      <c r="O308" s="18" t="s">
        <v>82</v>
      </c>
      <c r="P308" s="18"/>
      <c r="Q308" s="18" t="s">
        <v>78</v>
      </c>
      <c r="R308" s="19">
        <v>1.6</v>
      </c>
      <c r="S308" s="19">
        <v>11.7</v>
      </c>
      <c r="T308" s="19">
        <v>18.7</v>
      </c>
      <c r="U308" s="19">
        <v>22</v>
      </c>
      <c r="V308" s="19">
        <v>217.4</v>
      </c>
      <c r="W308" s="19">
        <v>1050</v>
      </c>
      <c r="X308" s="19">
        <v>1680</v>
      </c>
      <c r="Y308" s="18" t="s">
        <v>138</v>
      </c>
      <c r="Z308" s="69">
        <v>8113</v>
      </c>
      <c r="AA308" s="19">
        <v>1.764</v>
      </c>
      <c r="AB308" s="21">
        <v>250</v>
      </c>
      <c r="AC308" s="19">
        <v>13.9</v>
      </c>
      <c r="AD308" s="19">
        <v>236.2</v>
      </c>
      <c r="AE308" s="19">
        <v>250</v>
      </c>
      <c r="AF308" s="19">
        <v>235</v>
      </c>
      <c r="AG308" s="8">
        <f>AF308/AD308</f>
        <v>0.99491955969517365</v>
      </c>
      <c r="AH308" s="19">
        <v>200.3</v>
      </c>
      <c r="AI308" s="85">
        <f>(AF308*V308)/1000000</f>
        <v>5.1089000000000002E-2</v>
      </c>
      <c r="AJ308" s="18" t="s">
        <v>78</v>
      </c>
      <c r="AK308" s="18" t="s">
        <v>238</v>
      </c>
      <c r="AL308" s="18" t="s">
        <v>127</v>
      </c>
      <c r="AM308" s="18"/>
      <c r="AN308" s="18" t="s">
        <v>81</v>
      </c>
      <c r="AO308" s="18"/>
      <c r="AP308" s="18" t="s">
        <v>81</v>
      </c>
      <c r="AQ308" s="18"/>
      <c r="AR308" s="19">
        <v>0</v>
      </c>
      <c r="AS308" s="18"/>
      <c r="AT308" s="72">
        <v>60</v>
      </c>
      <c r="AU308" s="19">
        <v>170</v>
      </c>
      <c r="AV308" s="19">
        <v>160</v>
      </c>
      <c r="AW308" s="18" t="s">
        <v>78</v>
      </c>
      <c r="AX308" s="18" t="s">
        <v>109</v>
      </c>
      <c r="AY308" s="18"/>
      <c r="AZ308" s="18"/>
      <c r="BA308" s="19">
        <v>0</v>
      </c>
      <c r="BB308" s="20" t="s">
        <v>81</v>
      </c>
      <c r="BC308" s="18" t="s">
        <v>81</v>
      </c>
      <c r="BD308" s="18"/>
      <c r="BE308" s="18" t="s">
        <v>84</v>
      </c>
      <c r="BF308" s="18"/>
      <c r="BG308" s="19">
        <v>5</v>
      </c>
      <c r="BH308" s="21">
        <v>0</v>
      </c>
      <c r="BI308" s="19">
        <v>0.23</v>
      </c>
      <c r="BJ308" s="18"/>
      <c r="BK308" s="19">
        <v>0.17</v>
      </c>
      <c r="BL308" s="18"/>
      <c r="BM308" s="18"/>
      <c r="BN308" s="19">
        <v>17.5</v>
      </c>
      <c r="BO308" s="21">
        <v>0.5</v>
      </c>
      <c r="BP308" s="20"/>
      <c r="BQ308" s="21">
        <v>0.24</v>
      </c>
      <c r="BR308" s="20"/>
      <c r="BS308" s="21">
        <v>0.18</v>
      </c>
      <c r="BT308" s="20"/>
      <c r="BU308" s="20"/>
      <c r="BV308" s="21">
        <v>17.47</v>
      </c>
      <c r="BW308" s="9">
        <f>IF(BA308=1,BN308-(Monitors!$B$17*Data!BZ308),Data!BN308)</f>
        <v>17.5</v>
      </c>
      <c r="BX308" s="32">
        <f>IF($AR308=1,$BW308-(Monitors!$C$17*BZ308),Data!$BW308)</f>
        <v>17.5</v>
      </c>
      <c r="BY308" s="32">
        <f>BX308-(AA308*Monitors!$C$13)</f>
        <v>13.972</v>
      </c>
      <c r="BZ308" s="86">
        <f>(Monitors!$C$13*Data!AA308)+(Monitors!$C$6*TANH(Monitors!$C$7*(Data!V308+Monitors!$C$8)+Monitors!$C$9)+Monitors!$C$10)</f>
        <v>15.53356167858859</v>
      </c>
      <c r="CA308" s="9">
        <f>BN308-(Signage!$C$13*AI308)</f>
        <v>13.668324999999999</v>
      </c>
      <c r="CB308" s="86">
        <f>(Signage!$C$13*Data!AI308)+(Signage!$C$6*TANH(Signage!$C$7*(Data!V308+Signage!$C$8)+Signage!$C$9)+Signage!$C$10)</f>
        <v>19.414489522616137</v>
      </c>
    </row>
    <row r="309" spans="1:80" s="4" customFormat="1" ht="12" customHeight="1">
      <c r="A309" s="83">
        <v>308</v>
      </c>
      <c r="B309" s="15" t="s">
        <v>2076</v>
      </c>
      <c r="C309" s="83" t="s">
        <v>1239</v>
      </c>
      <c r="D309" s="16">
        <v>41409</v>
      </c>
      <c r="E309" s="18" t="s">
        <v>77</v>
      </c>
      <c r="F309" s="15" t="s">
        <v>70</v>
      </c>
      <c r="G309" s="17">
        <v>6</v>
      </c>
      <c r="H309" s="15" t="s">
        <v>72</v>
      </c>
      <c r="I309" s="15" t="s">
        <v>73</v>
      </c>
      <c r="J309" s="18" t="s">
        <v>73</v>
      </c>
      <c r="K309" s="18" t="s">
        <v>74</v>
      </c>
      <c r="L309" s="18" t="s">
        <v>71</v>
      </c>
      <c r="M309" s="18" t="s">
        <v>78</v>
      </c>
      <c r="N309" s="18" t="s">
        <v>78</v>
      </c>
      <c r="O309" s="18" t="s">
        <v>82</v>
      </c>
      <c r="P309" s="18" t="s">
        <v>71</v>
      </c>
      <c r="Q309" s="18" t="s">
        <v>78</v>
      </c>
      <c r="R309" s="19">
        <v>1.6</v>
      </c>
      <c r="S309" s="19">
        <v>11.7</v>
      </c>
      <c r="T309" s="19">
        <v>18.600000000000001</v>
      </c>
      <c r="U309" s="19">
        <v>22</v>
      </c>
      <c r="V309" s="19">
        <v>217.62</v>
      </c>
      <c r="W309" s="19">
        <v>1050</v>
      </c>
      <c r="X309" s="19">
        <v>1680</v>
      </c>
      <c r="Y309" s="18" t="s">
        <v>138</v>
      </c>
      <c r="Z309" s="69">
        <v>8106</v>
      </c>
      <c r="AA309" s="19">
        <v>1.764</v>
      </c>
      <c r="AB309" s="21">
        <v>275</v>
      </c>
      <c r="AC309" s="19">
        <v>0</v>
      </c>
      <c r="AD309" s="19">
        <v>275</v>
      </c>
      <c r="AE309" s="19">
        <v>275</v>
      </c>
      <c r="AF309" s="19">
        <v>238</v>
      </c>
      <c r="AG309" s="8">
        <f>AF309/AD309</f>
        <v>0.86545454545454548</v>
      </c>
      <c r="AH309" s="19">
        <v>200</v>
      </c>
      <c r="AI309" s="85">
        <f>(AF309*V309)/1000000</f>
        <v>5.1793559999999995E-2</v>
      </c>
      <c r="AJ309" s="18" t="s">
        <v>78</v>
      </c>
      <c r="AK309" s="18" t="s">
        <v>243</v>
      </c>
      <c r="AL309" s="18" t="s">
        <v>105</v>
      </c>
      <c r="AM309" s="18" t="s">
        <v>71</v>
      </c>
      <c r="AN309" s="18" t="s">
        <v>121</v>
      </c>
      <c r="AO309" s="18" t="s">
        <v>71</v>
      </c>
      <c r="AP309" s="18" t="s">
        <v>81</v>
      </c>
      <c r="AQ309" s="18" t="s">
        <v>71</v>
      </c>
      <c r="AR309" s="19">
        <v>0</v>
      </c>
      <c r="AS309" s="18"/>
      <c r="AT309" s="72">
        <v>60</v>
      </c>
      <c r="AU309" s="19">
        <v>160</v>
      </c>
      <c r="AV309" s="19">
        <v>160</v>
      </c>
      <c r="AW309" s="18" t="s">
        <v>77</v>
      </c>
      <c r="AX309" s="18" t="s">
        <v>87</v>
      </c>
      <c r="AY309" s="18"/>
      <c r="AZ309" s="18"/>
      <c r="BA309" s="19">
        <v>0</v>
      </c>
      <c r="BB309" s="20" t="s">
        <v>121</v>
      </c>
      <c r="BC309" s="18" t="s">
        <v>81</v>
      </c>
      <c r="BD309" s="18" t="s">
        <v>71</v>
      </c>
      <c r="BE309" s="18" t="s">
        <v>84</v>
      </c>
      <c r="BF309" s="18" t="s">
        <v>71</v>
      </c>
      <c r="BG309" s="18"/>
      <c r="BH309" s="21">
        <v>0</v>
      </c>
      <c r="BI309" s="19">
        <v>0.2</v>
      </c>
      <c r="BJ309" s="18"/>
      <c r="BK309" s="19">
        <v>0.09</v>
      </c>
      <c r="BL309" s="18"/>
      <c r="BM309" s="18"/>
      <c r="BN309" s="19">
        <v>14.95</v>
      </c>
      <c r="BO309" s="21">
        <v>0.4</v>
      </c>
      <c r="BP309" s="20"/>
      <c r="BQ309" s="21">
        <v>0.19</v>
      </c>
      <c r="BR309" s="20"/>
      <c r="BS309" s="21">
        <v>0.09</v>
      </c>
      <c r="BT309" s="20"/>
      <c r="BU309" s="20"/>
      <c r="BV309" s="21">
        <v>15.1</v>
      </c>
      <c r="BW309" s="9">
        <f>IF(BA309=1,BN309-(Monitors!$B$17*Data!BZ309),Data!BN309)</f>
        <v>14.95</v>
      </c>
      <c r="BX309" s="32">
        <f>IF($AR309=1,$BW309-(Monitors!$C$17*BZ309),Data!$BW309)</f>
        <v>14.95</v>
      </c>
      <c r="BY309" s="32">
        <f>BX309-(AA309*Monitors!$C$13)</f>
        <v>11.421999999999999</v>
      </c>
      <c r="BZ309" s="86">
        <f>(Monitors!$C$13*Data!AA309)+(Monitors!$C$6*TANH(Monitors!$C$7*(Data!V309+Monitors!$C$8)+Monitors!$C$9)+Monitors!$C$10)</f>
        <v>15.541553531698732</v>
      </c>
      <c r="CA309" s="9">
        <f>BN309-(Signage!$C$13*AI309)</f>
        <v>11.065483</v>
      </c>
      <c r="CB309" s="86">
        <f>(Signage!$C$13*Data!AI309)+(Signage!$C$6*TANH(Signage!$C$7*(Data!V309+Signage!$C$8)+Signage!$C$9)+Signage!$C$10)</f>
        <v>19.485124690799598</v>
      </c>
    </row>
    <row r="310" spans="1:80" s="4" customFormat="1" ht="12" customHeight="1">
      <c r="A310" s="82">
        <v>309</v>
      </c>
      <c r="B310" s="15" t="s">
        <v>2052</v>
      </c>
      <c r="C310" s="82" t="s">
        <v>1240</v>
      </c>
      <c r="D310" s="16">
        <v>41343</v>
      </c>
      <c r="E310" s="18" t="s">
        <v>77</v>
      </c>
      <c r="F310" s="15" t="s">
        <v>70</v>
      </c>
      <c r="G310" s="17">
        <v>6</v>
      </c>
      <c r="H310" s="15" t="s">
        <v>72</v>
      </c>
      <c r="I310" s="15" t="s">
        <v>73</v>
      </c>
      <c r="J310" s="18" t="s">
        <v>73</v>
      </c>
      <c r="K310" s="18" t="s">
        <v>74</v>
      </c>
      <c r="L310" s="18" t="s">
        <v>71</v>
      </c>
      <c r="M310" s="18" t="s">
        <v>78</v>
      </c>
      <c r="N310" s="18" t="s">
        <v>78</v>
      </c>
      <c r="O310" s="18" t="s">
        <v>82</v>
      </c>
      <c r="P310" s="18" t="s">
        <v>71</v>
      </c>
      <c r="Q310" s="18" t="s">
        <v>78</v>
      </c>
      <c r="R310" s="19">
        <v>1.6</v>
      </c>
      <c r="S310" s="19">
        <v>11.7</v>
      </c>
      <c r="T310" s="19">
        <v>18.600000000000001</v>
      </c>
      <c r="U310" s="19">
        <v>22</v>
      </c>
      <c r="V310" s="19">
        <v>217.62</v>
      </c>
      <c r="W310" s="19">
        <v>1050</v>
      </c>
      <c r="X310" s="19">
        <v>1680</v>
      </c>
      <c r="Y310" s="18" t="s">
        <v>138</v>
      </c>
      <c r="Z310" s="69">
        <v>8106</v>
      </c>
      <c r="AA310" s="19">
        <v>1.764</v>
      </c>
      <c r="AB310" s="21">
        <v>250</v>
      </c>
      <c r="AC310" s="19">
        <v>45</v>
      </c>
      <c r="AD310" s="19">
        <v>276</v>
      </c>
      <c r="AE310" s="19">
        <v>250</v>
      </c>
      <c r="AF310" s="19">
        <v>243</v>
      </c>
      <c r="AG310" s="8">
        <f>AF310/AD310</f>
        <v>0.88043478260869568</v>
      </c>
      <c r="AH310" s="19">
        <v>200</v>
      </c>
      <c r="AI310" s="85">
        <f>(AF310*V310)/1000000</f>
        <v>5.2881660000000004E-2</v>
      </c>
      <c r="AJ310" s="18" t="s">
        <v>78</v>
      </c>
      <c r="AK310" s="18" t="s">
        <v>243</v>
      </c>
      <c r="AL310" s="18" t="s">
        <v>115</v>
      </c>
      <c r="AM310" s="18" t="s">
        <v>81</v>
      </c>
      <c r="AN310" s="18" t="s">
        <v>81</v>
      </c>
      <c r="AO310" s="18" t="s">
        <v>81</v>
      </c>
      <c r="AP310" s="18" t="s">
        <v>81</v>
      </c>
      <c r="AQ310" s="18" t="s">
        <v>81</v>
      </c>
      <c r="AR310" s="19">
        <v>0</v>
      </c>
      <c r="AS310" s="18"/>
      <c r="AT310" s="72">
        <v>60</v>
      </c>
      <c r="AU310" s="19">
        <v>170</v>
      </c>
      <c r="AV310" s="19">
        <v>160</v>
      </c>
      <c r="AW310" s="18" t="s">
        <v>77</v>
      </c>
      <c r="AX310" s="18" t="s">
        <v>98</v>
      </c>
      <c r="AY310" s="18" t="s">
        <v>71</v>
      </c>
      <c r="AZ310" s="18" t="s">
        <v>71</v>
      </c>
      <c r="BA310" s="19">
        <v>0</v>
      </c>
      <c r="BB310" s="20" t="s">
        <v>81</v>
      </c>
      <c r="BC310" s="18" t="s">
        <v>81</v>
      </c>
      <c r="BD310" s="18" t="s">
        <v>71</v>
      </c>
      <c r="BE310" s="18" t="s">
        <v>84</v>
      </c>
      <c r="BF310" s="18" t="s">
        <v>81</v>
      </c>
      <c r="BG310" s="18"/>
      <c r="BH310" s="21">
        <v>0</v>
      </c>
      <c r="BI310" s="19">
        <v>0.3</v>
      </c>
      <c r="BJ310" s="18"/>
      <c r="BK310" s="19">
        <v>0.2</v>
      </c>
      <c r="BL310" s="18"/>
      <c r="BM310" s="18"/>
      <c r="BN310" s="19">
        <v>17</v>
      </c>
      <c r="BO310" s="21">
        <v>0.5</v>
      </c>
      <c r="BP310" s="20"/>
      <c r="BQ310" s="21">
        <v>0.3</v>
      </c>
      <c r="BR310" s="20"/>
      <c r="BS310" s="21">
        <v>0.2</v>
      </c>
      <c r="BT310" s="20"/>
      <c r="BU310" s="20"/>
      <c r="BV310" s="21">
        <v>17.100000000000001</v>
      </c>
      <c r="BW310" s="9">
        <f>IF(BA310=1,BN310-(Monitors!$B$17*Data!BZ310),Data!BN310)</f>
        <v>17</v>
      </c>
      <c r="BX310" s="32">
        <f>IF($AR310=1,$BW310-(Monitors!$C$17*BZ310),Data!$BW310)</f>
        <v>17</v>
      </c>
      <c r="BY310" s="32">
        <f>BX310-(AA310*Monitors!$C$13)</f>
        <v>13.472</v>
      </c>
      <c r="BZ310" s="86">
        <f>(Monitors!$C$13*Data!AA310)+(Monitors!$C$6*TANH(Monitors!$C$7*(Data!V310+Monitors!$C$8)+Monitors!$C$9)+Monitors!$C$10)</f>
        <v>15.541553531698732</v>
      </c>
      <c r="CA310" s="9">
        <f>BN310-(Signage!$C$13*AI310)</f>
        <v>13.033875500000001</v>
      </c>
      <c r="CB310" s="86">
        <f>(Signage!$C$13*Data!AI310)+(Signage!$C$6*TANH(Signage!$C$7*(Data!V310+Signage!$C$8)+Signage!$C$9)+Signage!$C$10)</f>
        <v>19.566732190799598</v>
      </c>
    </row>
    <row r="311" spans="1:80" s="4" customFormat="1" ht="12" customHeight="1">
      <c r="A311" s="83">
        <v>310</v>
      </c>
      <c r="B311" s="15" t="s">
        <v>2100</v>
      </c>
      <c r="C311" s="83" t="s">
        <v>1241</v>
      </c>
      <c r="D311" s="16">
        <v>41212</v>
      </c>
      <c r="E311" s="18" t="s">
        <v>77</v>
      </c>
      <c r="F311" s="15" t="s">
        <v>70</v>
      </c>
      <c r="G311" s="17">
        <v>6</v>
      </c>
      <c r="H311" s="15" t="s">
        <v>72</v>
      </c>
      <c r="I311" s="15" t="s">
        <v>73</v>
      </c>
      <c r="J311" s="18" t="s">
        <v>73</v>
      </c>
      <c r="K311" s="18" t="s">
        <v>74</v>
      </c>
      <c r="L311" s="18" t="s">
        <v>71</v>
      </c>
      <c r="M311" s="18" t="s">
        <v>78</v>
      </c>
      <c r="N311" s="18" t="s">
        <v>78</v>
      </c>
      <c r="O311" s="18" t="s">
        <v>82</v>
      </c>
      <c r="P311" s="18" t="s">
        <v>71</v>
      </c>
      <c r="Q311" s="18" t="s">
        <v>78</v>
      </c>
      <c r="R311" s="19">
        <v>1.6</v>
      </c>
      <c r="S311" s="19">
        <v>11.7</v>
      </c>
      <c r="T311" s="19">
        <v>18.600000000000001</v>
      </c>
      <c r="U311" s="19">
        <v>22</v>
      </c>
      <c r="V311" s="19">
        <v>217.62</v>
      </c>
      <c r="W311" s="19">
        <v>1050</v>
      </c>
      <c r="X311" s="19">
        <v>1680</v>
      </c>
      <c r="Y311" s="18" t="s">
        <v>138</v>
      </c>
      <c r="Z311" s="69">
        <v>8106</v>
      </c>
      <c r="AA311" s="19">
        <v>1.764</v>
      </c>
      <c r="AB311" s="21">
        <v>250</v>
      </c>
      <c r="AC311" s="19">
        <v>10</v>
      </c>
      <c r="AD311" s="19">
        <v>255</v>
      </c>
      <c r="AE311" s="19">
        <v>250</v>
      </c>
      <c r="AF311" s="19">
        <v>246</v>
      </c>
      <c r="AG311" s="8">
        <f>AF311/AD311</f>
        <v>0.96470588235294119</v>
      </c>
      <c r="AH311" s="19">
        <v>200</v>
      </c>
      <c r="AI311" s="85">
        <f>(AF311*V311)/1000000</f>
        <v>5.3534520000000002E-2</v>
      </c>
      <c r="AJ311" s="18" t="s">
        <v>78</v>
      </c>
      <c r="AK311" s="18" t="s">
        <v>243</v>
      </c>
      <c r="AL311" s="18" t="s">
        <v>115</v>
      </c>
      <c r="AM311" s="18" t="s">
        <v>204</v>
      </c>
      <c r="AN311" s="18" t="s">
        <v>81</v>
      </c>
      <c r="AO311" s="18" t="s">
        <v>71</v>
      </c>
      <c r="AP311" s="18" t="s">
        <v>94</v>
      </c>
      <c r="AQ311" s="18" t="s">
        <v>71</v>
      </c>
      <c r="AR311" s="19">
        <v>0</v>
      </c>
      <c r="AS311" s="18"/>
      <c r="AT311" s="72">
        <v>60</v>
      </c>
      <c r="AU311" s="19">
        <v>170</v>
      </c>
      <c r="AV311" s="19">
        <v>160</v>
      </c>
      <c r="AW311" s="18" t="s">
        <v>77</v>
      </c>
      <c r="AX311" s="18" t="s">
        <v>98</v>
      </c>
      <c r="AY311" s="18"/>
      <c r="AZ311" s="18"/>
      <c r="BA311" s="19">
        <v>0</v>
      </c>
      <c r="BB311" s="20" t="s">
        <v>81</v>
      </c>
      <c r="BC311" s="18" t="s">
        <v>81</v>
      </c>
      <c r="BD311" s="18" t="s">
        <v>71</v>
      </c>
      <c r="BE311" s="18" t="s">
        <v>84</v>
      </c>
      <c r="BF311" s="18" t="s">
        <v>71</v>
      </c>
      <c r="BG311" s="18"/>
      <c r="BH311" s="21">
        <v>0</v>
      </c>
      <c r="BI311" s="19">
        <v>0.25</v>
      </c>
      <c r="BJ311" s="18"/>
      <c r="BK311" s="19">
        <v>0.17</v>
      </c>
      <c r="BL311" s="18"/>
      <c r="BM311" s="18"/>
      <c r="BN311" s="19">
        <v>16.5</v>
      </c>
      <c r="BO311" s="21">
        <v>0.4</v>
      </c>
      <c r="BP311" s="20"/>
      <c r="BQ311" s="21">
        <v>0.25</v>
      </c>
      <c r="BR311" s="20"/>
      <c r="BS311" s="21">
        <v>0.18</v>
      </c>
      <c r="BT311" s="20"/>
      <c r="BU311" s="20"/>
      <c r="BV311" s="21">
        <v>16.7</v>
      </c>
      <c r="BW311" s="9">
        <f>IF(BA311=1,BN311-(Monitors!$B$17*Data!BZ311),Data!BN311)</f>
        <v>16.5</v>
      </c>
      <c r="BX311" s="32">
        <f>IF($AR311=1,$BW311-(Monitors!$C$17*BZ311),Data!$BW311)</f>
        <v>16.5</v>
      </c>
      <c r="BY311" s="32">
        <f>BX311-(AA311*Monitors!$C$13)</f>
        <v>12.972</v>
      </c>
      <c r="BZ311" s="86">
        <f>(Monitors!$C$13*Data!AA311)+(Monitors!$C$6*TANH(Monitors!$C$7*(Data!V311+Monitors!$C$8)+Monitors!$C$9)+Monitors!$C$10)</f>
        <v>15.541553531698732</v>
      </c>
      <c r="CA311" s="9">
        <f>BN311-(Signage!$C$13*AI311)</f>
        <v>12.484911</v>
      </c>
      <c r="CB311" s="86">
        <f>(Signage!$C$13*Data!AI311)+(Signage!$C$6*TANH(Signage!$C$7*(Data!V311+Signage!$C$8)+Signage!$C$9)+Signage!$C$10)</f>
        <v>19.615696690799599</v>
      </c>
    </row>
    <row r="312" spans="1:80" s="4" customFormat="1" ht="12" customHeight="1">
      <c r="A312" s="82">
        <v>311</v>
      </c>
      <c r="B312" s="15" t="s">
        <v>2068</v>
      </c>
      <c r="C312" s="82" t="s">
        <v>1242</v>
      </c>
      <c r="D312" s="16">
        <v>41496</v>
      </c>
      <c r="E312" s="18" t="s">
        <v>77</v>
      </c>
      <c r="F312" s="15" t="s">
        <v>70</v>
      </c>
      <c r="G312" s="17">
        <v>6</v>
      </c>
      <c r="H312" s="15" t="s">
        <v>72</v>
      </c>
      <c r="I312" s="15" t="s">
        <v>90</v>
      </c>
      <c r="J312" s="18"/>
      <c r="K312" s="18" t="s">
        <v>74</v>
      </c>
      <c r="L312" s="18"/>
      <c r="M312" s="18" t="s">
        <v>78</v>
      </c>
      <c r="N312" s="18" t="s">
        <v>78</v>
      </c>
      <c r="O312" s="18" t="s">
        <v>82</v>
      </c>
      <c r="P312" s="18"/>
      <c r="Q312" s="18" t="s">
        <v>78</v>
      </c>
      <c r="R312" s="19">
        <v>1.6</v>
      </c>
      <c r="S312" s="19">
        <v>11.7</v>
      </c>
      <c r="T312" s="19">
        <v>18.7</v>
      </c>
      <c r="U312" s="19">
        <v>22</v>
      </c>
      <c r="V312" s="19">
        <v>217.4</v>
      </c>
      <c r="W312" s="19">
        <v>1050</v>
      </c>
      <c r="X312" s="19">
        <v>1680</v>
      </c>
      <c r="Y312" s="18" t="s">
        <v>138</v>
      </c>
      <c r="Z312" s="69">
        <v>8113</v>
      </c>
      <c r="AA312" s="19">
        <v>1.764</v>
      </c>
      <c r="AB312" s="21">
        <v>250</v>
      </c>
      <c r="AC312" s="19">
        <v>15</v>
      </c>
      <c r="AD312" s="19">
        <v>248</v>
      </c>
      <c r="AE312" s="19">
        <v>250</v>
      </c>
      <c r="AF312" s="19">
        <v>248</v>
      </c>
      <c r="AG312" s="8">
        <f>AF312/AD312</f>
        <v>1</v>
      </c>
      <c r="AH312" s="19">
        <v>201</v>
      </c>
      <c r="AI312" s="85">
        <f>(AF312*V312)/1000000</f>
        <v>5.3915200000000003E-2</v>
      </c>
      <c r="AJ312" s="18" t="s">
        <v>78</v>
      </c>
      <c r="AK312" s="18" t="s">
        <v>242</v>
      </c>
      <c r="AL312" s="18" t="s">
        <v>134</v>
      </c>
      <c r="AM312" s="18"/>
      <c r="AN312" s="18" t="s">
        <v>121</v>
      </c>
      <c r="AO312" s="18"/>
      <c r="AP312" s="18" t="s">
        <v>81</v>
      </c>
      <c r="AQ312" s="18"/>
      <c r="AR312" s="19">
        <v>0</v>
      </c>
      <c r="AS312" s="18"/>
      <c r="AT312" s="72">
        <v>60</v>
      </c>
      <c r="AU312" s="19">
        <v>170</v>
      </c>
      <c r="AV312" s="19">
        <v>160</v>
      </c>
      <c r="AW312" s="18" t="s">
        <v>78</v>
      </c>
      <c r="AX312" s="18" t="s">
        <v>109</v>
      </c>
      <c r="AY312" s="18"/>
      <c r="AZ312" s="18"/>
      <c r="BA312" s="19">
        <v>0</v>
      </c>
      <c r="BB312" s="20" t="s">
        <v>121</v>
      </c>
      <c r="BC312" s="18" t="s">
        <v>144</v>
      </c>
      <c r="BD312" s="18"/>
      <c r="BE312" s="18" t="s">
        <v>84</v>
      </c>
      <c r="BF312" s="18"/>
      <c r="BG312" s="19">
        <v>1</v>
      </c>
      <c r="BH312" s="21">
        <v>0</v>
      </c>
      <c r="BI312" s="19">
        <v>0.16</v>
      </c>
      <c r="BJ312" s="19">
        <v>0.15</v>
      </c>
      <c r="BK312" s="19">
        <v>0.14000000000000001</v>
      </c>
      <c r="BL312" s="18"/>
      <c r="BM312" s="18"/>
      <c r="BN312" s="19">
        <v>16.7</v>
      </c>
      <c r="BO312" s="21">
        <v>0.49</v>
      </c>
      <c r="BP312" s="20"/>
      <c r="BQ312" s="21">
        <v>0.23</v>
      </c>
      <c r="BR312" s="21">
        <v>0.21</v>
      </c>
      <c r="BS312" s="21">
        <v>0.2</v>
      </c>
      <c r="BT312" s="20"/>
      <c r="BU312" s="20"/>
      <c r="BV312" s="21">
        <v>16.829999999999998</v>
      </c>
      <c r="BW312" s="9">
        <f>IF(BA312=1,BN312-(Monitors!$B$17*Data!BZ312),Data!BN312)</f>
        <v>16.7</v>
      </c>
      <c r="BX312" s="32">
        <f>IF($AR312=1,$BW312-(Monitors!$C$17*BZ312),Data!$BW312)</f>
        <v>16.7</v>
      </c>
      <c r="BY312" s="32">
        <f>BX312-(AA312*Monitors!$C$13)</f>
        <v>13.171999999999999</v>
      </c>
      <c r="BZ312" s="86">
        <f>(Monitors!$C$13*Data!AA312)+(Monitors!$C$6*TANH(Monitors!$C$7*(Data!V312+Monitors!$C$8)+Monitors!$C$9)+Monitors!$C$10)</f>
        <v>15.53356167858859</v>
      </c>
      <c r="CA312" s="9">
        <f>BN312-(Signage!$C$13*AI312)</f>
        <v>12.656359999999999</v>
      </c>
      <c r="CB312" s="86">
        <f>(Signage!$C$13*Data!AI312)+(Signage!$C$6*TANH(Signage!$C$7*(Data!V312+Signage!$C$8)+Signage!$C$9)+Signage!$C$10)</f>
        <v>19.626454522616136</v>
      </c>
    </row>
    <row r="313" spans="1:80" s="4" customFormat="1" ht="12" customHeight="1">
      <c r="A313" s="83">
        <v>312</v>
      </c>
      <c r="B313" s="15" t="s">
        <v>2096</v>
      </c>
      <c r="C313" s="83" t="s">
        <v>1243</v>
      </c>
      <c r="D313" s="16">
        <v>41414</v>
      </c>
      <c r="E313" s="18" t="s">
        <v>77</v>
      </c>
      <c r="F313" s="15" t="s">
        <v>70</v>
      </c>
      <c r="G313" s="17">
        <v>6</v>
      </c>
      <c r="H313" s="15" t="s">
        <v>72</v>
      </c>
      <c r="I313" s="15" t="s">
        <v>90</v>
      </c>
      <c r="J313" s="18" t="s">
        <v>71</v>
      </c>
      <c r="K313" s="18" t="s">
        <v>74</v>
      </c>
      <c r="L313" s="18" t="s">
        <v>71</v>
      </c>
      <c r="M313" s="18" t="s">
        <v>78</v>
      </c>
      <c r="N313" s="18" t="s">
        <v>78</v>
      </c>
      <c r="O313" s="18" t="s">
        <v>82</v>
      </c>
      <c r="P313" s="18" t="s">
        <v>81</v>
      </c>
      <c r="Q313" s="18" t="s">
        <v>78</v>
      </c>
      <c r="R313" s="19">
        <v>1.6</v>
      </c>
      <c r="S313" s="19">
        <v>11.7</v>
      </c>
      <c r="T313" s="19">
        <v>18.7</v>
      </c>
      <c r="U313" s="19">
        <v>22</v>
      </c>
      <c r="V313" s="19">
        <v>217.46</v>
      </c>
      <c r="W313" s="19">
        <v>1050</v>
      </c>
      <c r="X313" s="19">
        <v>1680</v>
      </c>
      <c r="Y313" s="18" t="s">
        <v>138</v>
      </c>
      <c r="Z313" s="69">
        <v>8112</v>
      </c>
      <c r="AA313" s="19">
        <v>1.764</v>
      </c>
      <c r="AB313" s="21">
        <v>250</v>
      </c>
      <c r="AC313" s="19">
        <v>33.700000000000003</v>
      </c>
      <c r="AD313" s="19">
        <v>298</v>
      </c>
      <c r="AE313" s="19">
        <v>250</v>
      </c>
      <c r="AF313" s="19">
        <v>252</v>
      </c>
      <c r="AG313" s="8">
        <f>AF313/AD313</f>
        <v>0.84563758389261745</v>
      </c>
      <c r="AH313" s="19">
        <v>200</v>
      </c>
      <c r="AI313" s="85">
        <f>(AF313*V313)/1000000</f>
        <v>5.4799920000000009E-2</v>
      </c>
      <c r="AJ313" s="18" t="s">
        <v>78</v>
      </c>
      <c r="AK313" s="18" t="s">
        <v>298</v>
      </c>
      <c r="AL313" s="18" t="s">
        <v>127</v>
      </c>
      <c r="AM313" s="18" t="s">
        <v>81</v>
      </c>
      <c r="AN313" s="18" t="s">
        <v>81</v>
      </c>
      <c r="AO313" s="18" t="s">
        <v>81</v>
      </c>
      <c r="AP313" s="18" t="s">
        <v>94</v>
      </c>
      <c r="AQ313" s="18" t="s">
        <v>81</v>
      </c>
      <c r="AR313" s="19">
        <v>0</v>
      </c>
      <c r="AS313" s="18"/>
      <c r="AT313" s="72">
        <v>60</v>
      </c>
      <c r="AU313" s="19">
        <v>170</v>
      </c>
      <c r="AV313" s="19">
        <v>160</v>
      </c>
      <c r="AW313" s="18" t="s">
        <v>77</v>
      </c>
      <c r="AX313" s="18" t="s">
        <v>414</v>
      </c>
      <c r="AY313" s="18" t="s">
        <v>71</v>
      </c>
      <c r="AZ313" s="18" t="s">
        <v>71</v>
      </c>
      <c r="BA313" s="19">
        <v>0</v>
      </c>
      <c r="BB313" s="20" t="s">
        <v>81</v>
      </c>
      <c r="BC313" s="18" t="s">
        <v>81</v>
      </c>
      <c r="BD313" s="18" t="s">
        <v>81</v>
      </c>
      <c r="BE313" s="18" t="s">
        <v>84</v>
      </c>
      <c r="BF313" s="18" t="s">
        <v>81</v>
      </c>
      <c r="BG313" s="18"/>
      <c r="BH313" s="21">
        <v>0</v>
      </c>
      <c r="BI313" s="19">
        <v>0.28000000000000003</v>
      </c>
      <c r="BJ313" s="18"/>
      <c r="BK313" s="19">
        <v>0.22</v>
      </c>
      <c r="BL313" s="18"/>
      <c r="BM313" s="18"/>
      <c r="BN313" s="19">
        <v>17.100000000000001</v>
      </c>
      <c r="BO313" s="21">
        <v>0.63</v>
      </c>
      <c r="BP313" s="20"/>
      <c r="BQ313" s="21">
        <v>0.3</v>
      </c>
      <c r="BR313" s="20"/>
      <c r="BS313" s="21">
        <v>0.24</v>
      </c>
      <c r="BT313" s="20"/>
      <c r="BU313" s="20"/>
      <c r="BV313" s="21">
        <v>17.14</v>
      </c>
      <c r="BW313" s="9">
        <f>IF(BA313=1,BN313-(Monitors!$B$17*Data!BZ313),Data!BN313)</f>
        <v>17.100000000000001</v>
      </c>
      <c r="BX313" s="32">
        <f>IF($AR313=1,$BW313-(Monitors!$C$17*BZ313),Data!$BW313)</f>
        <v>17.100000000000001</v>
      </c>
      <c r="BY313" s="32">
        <f>BX313-(AA313*Monitors!$C$13)</f>
        <v>13.572000000000001</v>
      </c>
      <c r="BZ313" s="86">
        <f>(Monitors!$C$13*Data!AA313)+(Monitors!$C$6*TANH(Monitors!$C$7*(Data!V313+Monitors!$C$8)+Monitors!$C$9)+Monitors!$C$10)</f>
        <v>15.535742230142624</v>
      </c>
      <c r="CA313" s="9">
        <f>BN313-(Signage!$C$13*AI313)</f>
        <v>12.990006000000001</v>
      </c>
      <c r="CB313" s="86">
        <f>(Signage!$C$13*Data!AI313)+(Signage!$C$6*TANH(Signage!$C$7*(Data!V313+Signage!$C$8)+Signage!$C$9)+Signage!$C$10)</f>
        <v>19.697661295656125</v>
      </c>
    </row>
    <row r="314" spans="1:80" s="4" customFormat="1" ht="12" customHeight="1">
      <c r="A314" s="82">
        <v>313</v>
      </c>
      <c r="B314" s="15" t="s">
        <v>2079</v>
      </c>
      <c r="C314" s="82" t="s">
        <v>1244</v>
      </c>
      <c r="D314" s="16">
        <v>41468</v>
      </c>
      <c r="E314" s="18" t="s">
        <v>77</v>
      </c>
      <c r="F314" s="15" t="s">
        <v>70</v>
      </c>
      <c r="G314" s="17">
        <v>6</v>
      </c>
      <c r="H314" s="15" t="s">
        <v>72</v>
      </c>
      <c r="I314" s="15" t="s">
        <v>73</v>
      </c>
      <c r="J314" s="18" t="s">
        <v>73</v>
      </c>
      <c r="K314" s="18" t="s">
        <v>74</v>
      </c>
      <c r="L314" s="18" t="s">
        <v>71</v>
      </c>
      <c r="M314" s="18" t="s">
        <v>78</v>
      </c>
      <c r="N314" s="18" t="s">
        <v>78</v>
      </c>
      <c r="O314" s="18" t="s">
        <v>82</v>
      </c>
      <c r="P314" s="18" t="s">
        <v>81</v>
      </c>
      <c r="Q314" s="18" t="s">
        <v>78</v>
      </c>
      <c r="R314" s="19">
        <v>1.6</v>
      </c>
      <c r="S314" s="19">
        <v>11.7</v>
      </c>
      <c r="T314" s="19">
        <v>18.7</v>
      </c>
      <c r="U314" s="19">
        <v>22</v>
      </c>
      <c r="V314" s="19">
        <v>217.5</v>
      </c>
      <c r="W314" s="19">
        <v>1050</v>
      </c>
      <c r="X314" s="19">
        <v>1680</v>
      </c>
      <c r="Y314" s="18" t="s">
        <v>138</v>
      </c>
      <c r="Z314" s="69">
        <v>8063</v>
      </c>
      <c r="AA314" s="19">
        <v>1.764</v>
      </c>
      <c r="AB314" s="21">
        <v>300</v>
      </c>
      <c r="AC314" s="19">
        <v>14.2</v>
      </c>
      <c r="AD314" s="19">
        <v>299</v>
      </c>
      <c r="AE314" s="19">
        <v>300</v>
      </c>
      <c r="AF314" s="19">
        <v>252.7</v>
      </c>
      <c r="AG314" s="8">
        <f>AF314/AD314</f>
        <v>0.84515050167224082</v>
      </c>
      <c r="AH314" s="19">
        <v>200</v>
      </c>
      <c r="AI314" s="85">
        <f>(AF314*V314)/1000000</f>
        <v>5.4962249999999997E-2</v>
      </c>
      <c r="AJ314" s="18" t="s">
        <v>78</v>
      </c>
      <c r="AK314" s="18" t="s">
        <v>299</v>
      </c>
      <c r="AL314" s="18" t="s">
        <v>120</v>
      </c>
      <c r="AM314" s="18" t="s">
        <v>81</v>
      </c>
      <c r="AN314" s="18" t="s">
        <v>81</v>
      </c>
      <c r="AO314" s="18" t="s">
        <v>81</v>
      </c>
      <c r="AP314" s="18" t="s">
        <v>94</v>
      </c>
      <c r="AQ314" s="18" t="s">
        <v>81</v>
      </c>
      <c r="AR314" s="19">
        <v>0</v>
      </c>
      <c r="AS314" s="18"/>
      <c r="AT314" s="72">
        <v>60</v>
      </c>
      <c r="AU314" s="19">
        <v>160</v>
      </c>
      <c r="AV314" s="19">
        <v>160</v>
      </c>
      <c r="AW314" s="18" t="s">
        <v>77</v>
      </c>
      <c r="AX314" s="18" t="s">
        <v>101</v>
      </c>
      <c r="AY314" s="18" t="s">
        <v>71</v>
      </c>
      <c r="AZ314" s="18" t="s">
        <v>71</v>
      </c>
      <c r="BA314" s="19">
        <v>0</v>
      </c>
      <c r="BB314" s="20" t="s">
        <v>81</v>
      </c>
      <c r="BC314" s="18" t="s">
        <v>81</v>
      </c>
      <c r="BD314" s="18" t="s">
        <v>81</v>
      </c>
      <c r="BE314" s="18" t="s">
        <v>84</v>
      </c>
      <c r="BF314" s="18" t="s">
        <v>71</v>
      </c>
      <c r="BG314" s="18"/>
      <c r="BH314" s="21">
        <v>0</v>
      </c>
      <c r="BI314" s="19">
        <v>0.2</v>
      </c>
      <c r="BJ314" s="18"/>
      <c r="BK314" s="19">
        <v>0.2</v>
      </c>
      <c r="BL314" s="18"/>
      <c r="BM314" s="18"/>
      <c r="BN314" s="19">
        <v>16.420000000000002</v>
      </c>
      <c r="BO314" s="21">
        <v>0.5</v>
      </c>
      <c r="BP314" s="20"/>
      <c r="BQ314" s="21">
        <v>0.2</v>
      </c>
      <c r="BR314" s="20"/>
      <c r="BS314" s="21">
        <v>0.2</v>
      </c>
      <c r="BT314" s="20"/>
      <c r="BU314" s="20"/>
      <c r="BV314" s="21">
        <v>16.84</v>
      </c>
      <c r="BW314" s="9">
        <f>IF(BA314=1,BN314-(Monitors!$B$17*Data!BZ314),Data!BN314)</f>
        <v>16.420000000000002</v>
      </c>
      <c r="BX314" s="32">
        <f>IF($AR314=1,$BW314-(Monitors!$C$17*BZ314),Data!$BW314)</f>
        <v>16.420000000000002</v>
      </c>
      <c r="BY314" s="32">
        <f>BX314-(AA314*Monitors!$C$13)</f>
        <v>12.892000000000001</v>
      </c>
      <c r="BZ314" s="86">
        <f>(Monitors!$C$13*Data!AA314)+(Monitors!$C$6*TANH(Monitors!$C$7*(Data!V314+Monitors!$C$8)+Monitors!$C$9)+Monitors!$C$10)</f>
        <v>15.537195533119469</v>
      </c>
      <c r="CA314" s="9">
        <f>BN314-(Signage!$C$13*AI314)</f>
        <v>12.297831250000002</v>
      </c>
      <c r="CB314" s="86">
        <f>(Signage!$C$13*Data!AI314)+(Signage!$C$6*TANH(Signage!$C$7*(Data!V314+Signage!$C$8)+Signage!$C$9)+Signage!$C$10)</f>
        <v>19.713071189858464</v>
      </c>
    </row>
    <row r="315" spans="1:80" s="4" customFormat="1" ht="12" customHeight="1">
      <c r="A315" s="83">
        <v>314</v>
      </c>
      <c r="B315" s="15" t="s">
        <v>2088</v>
      </c>
      <c r="C315" s="83" t="s">
        <v>1245</v>
      </c>
      <c r="D315" s="16">
        <v>41281</v>
      </c>
      <c r="E315" s="18" t="s">
        <v>77</v>
      </c>
      <c r="F315" s="15" t="s">
        <v>70</v>
      </c>
      <c r="G315" s="17">
        <v>6</v>
      </c>
      <c r="H315" s="15" t="s">
        <v>72</v>
      </c>
      <c r="I315" s="15" t="s">
        <v>90</v>
      </c>
      <c r="J315" s="18"/>
      <c r="K315" s="18" t="s">
        <v>74</v>
      </c>
      <c r="L315" s="18"/>
      <c r="M315" s="18" t="s">
        <v>78</v>
      </c>
      <c r="N315" s="18" t="s">
        <v>78</v>
      </c>
      <c r="O315" s="18" t="s">
        <v>82</v>
      </c>
      <c r="P315" s="18"/>
      <c r="Q315" s="18" t="s">
        <v>77</v>
      </c>
      <c r="R315" s="19">
        <v>1.6</v>
      </c>
      <c r="S315" s="19">
        <v>11.7</v>
      </c>
      <c r="T315" s="19">
        <v>18.7</v>
      </c>
      <c r="U315" s="19">
        <v>22</v>
      </c>
      <c r="V315" s="19">
        <v>217.4</v>
      </c>
      <c r="W315" s="19">
        <v>1680</v>
      </c>
      <c r="X315" s="19">
        <v>1050</v>
      </c>
      <c r="Y315" s="18" t="s">
        <v>241</v>
      </c>
      <c r="Z315" s="69">
        <v>8113</v>
      </c>
      <c r="AA315" s="19">
        <v>1.764</v>
      </c>
      <c r="AB315" s="21">
        <v>250</v>
      </c>
      <c r="AC315" s="19">
        <v>8.5</v>
      </c>
      <c r="AD315" s="19">
        <v>260.10000000000002</v>
      </c>
      <c r="AE315" s="19">
        <v>250</v>
      </c>
      <c r="AF315" s="19">
        <v>255.2</v>
      </c>
      <c r="AG315" s="8">
        <f>AF315/AD315</f>
        <v>0.98116109188773537</v>
      </c>
      <c r="AH315" s="19">
        <v>200</v>
      </c>
      <c r="AI315" s="85">
        <f>(AF315*V315)/1000000</f>
        <v>5.5480479999999999E-2</v>
      </c>
      <c r="AJ315" s="18" t="s">
        <v>78</v>
      </c>
      <c r="AK315" s="18" t="s">
        <v>242</v>
      </c>
      <c r="AL315" s="18" t="s">
        <v>159</v>
      </c>
      <c r="AM315" s="18"/>
      <c r="AN315" s="18" t="s">
        <v>81</v>
      </c>
      <c r="AO315" s="18"/>
      <c r="AP315" s="18" t="s">
        <v>81</v>
      </c>
      <c r="AQ315" s="18"/>
      <c r="AR315" s="19">
        <v>0</v>
      </c>
      <c r="AS315" s="18"/>
      <c r="AT315" s="72">
        <v>60</v>
      </c>
      <c r="AU315" s="19">
        <v>170</v>
      </c>
      <c r="AV315" s="19">
        <v>160</v>
      </c>
      <c r="AW315" s="18" t="s">
        <v>78</v>
      </c>
      <c r="AX315" s="18" t="s">
        <v>109</v>
      </c>
      <c r="AY315" s="18"/>
      <c r="AZ315" s="18"/>
      <c r="BA315" s="19">
        <v>0</v>
      </c>
      <c r="BB315" s="20" t="s">
        <v>81</v>
      </c>
      <c r="BC315" s="18" t="s">
        <v>81</v>
      </c>
      <c r="BD315" s="18"/>
      <c r="BE315" s="18" t="s">
        <v>84</v>
      </c>
      <c r="BF315" s="18"/>
      <c r="BG315" s="19">
        <v>5</v>
      </c>
      <c r="BH315" s="21">
        <v>0</v>
      </c>
      <c r="BI315" s="19">
        <v>0.2</v>
      </c>
      <c r="BJ315" s="18"/>
      <c r="BK315" s="19">
        <v>0.14000000000000001</v>
      </c>
      <c r="BL315" s="18"/>
      <c r="BM315" s="18"/>
      <c r="BN315" s="19">
        <v>18.32</v>
      </c>
      <c r="BO315" s="21">
        <v>0.47</v>
      </c>
      <c r="BP315" s="20"/>
      <c r="BQ315" s="21">
        <v>0.22</v>
      </c>
      <c r="BR315" s="20"/>
      <c r="BS315" s="21">
        <v>0.13</v>
      </c>
      <c r="BT315" s="20"/>
      <c r="BU315" s="20"/>
      <c r="BV315" s="21">
        <v>18.39</v>
      </c>
      <c r="BW315" s="9">
        <f>IF(BA315=1,BN315-(Monitors!$B$17*Data!BZ315),Data!BN315)</f>
        <v>18.32</v>
      </c>
      <c r="BX315" s="32">
        <f>IF($AR315=1,$BW315-(Monitors!$C$17*BZ315),Data!$BW315)</f>
        <v>18.32</v>
      </c>
      <c r="BY315" s="32">
        <f>BX315-(AA315*Monitors!$C$13)</f>
        <v>14.792</v>
      </c>
      <c r="BZ315" s="86">
        <f>(Monitors!$C$13*Data!AA315)+(Monitors!$C$6*TANH(Monitors!$C$7*(Data!V315+Monitors!$C$8)+Monitors!$C$9)+Monitors!$C$10)</f>
        <v>15.53356167858859</v>
      </c>
      <c r="CA315" s="9">
        <f>BN315-(Signage!$C$13*AI315)</f>
        <v>14.158964000000001</v>
      </c>
      <c r="CB315" s="86">
        <f>(Signage!$C$13*Data!AI315)+(Signage!$C$6*TANH(Signage!$C$7*(Data!V315+Signage!$C$8)+Signage!$C$9)+Signage!$C$10)</f>
        <v>19.743850522616139</v>
      </c>
    </row>
    <row r="316" spans="1:80" s="4" customFormat="1" ht="12" customHeight="1">
      <c r="A316" s="82">
        <v>315</v>
      </c>
      <c r="B316" s="15" t="s">
        <v>2079</v>
      </c>
      <c r="C316" s="82" t="s">
        <v>1246</v>
      </c>
      <c r="D316" s="16">
        <v>41401</v>
      </c>
      <c r="E316" s="18" t="s">
        <v>77</v>
      </c>
      <c r="F316" s="15" t="s">
        <v>70</v>
      </c>
      <c r="G316" s="17">
        <v>6</v>
      </c>
      <c r="H316" s="15" t="s">
        <v>72</v>
      </c>
      <c r="I316" s="15" t="s">
        <v>73</v>
      </c>
      <c r="J316" s="18" t="s">
        <v>73</v>
      </c>
      <c r="K316" s="18" t="s">
        <v>74</v>
      </c>
      <c r="L316" s="18" t="s">
        <v>71</v>
      </c>
      <c r="M316" s="18" t="s">
        <v>78</v>
      </c>
      <c r="N316" s="18" t="s">
        <v>78</v>
      </c>
      <c r="O316" s="18" t="s">
        <v>82</v>
      </c>
      <c r="P316" s="18" t="s">
        <v>71</v>
      </c>
      <c r="Q316" s="18" t="s">
        <v>78</v>
      </c>
      <c r="R316" s="19">
        <v>1.6</v>
      </c>
      <c r="S316" s="19">
        <v>11.7</v>
      </c>
      <c r="T316" s="19">
        <v>18.600000000000001</v>
      </c>
      <c r="U316" s="19">
        <v>22</v>
      </c>
      <c r="V316" s="19">
        <v>217.62</v>
      </c>
      <c r="W316" s="19">
        <v>1050</v>
      </c>
      <c r="X316" s="19">
        <v>1680</v>
      </c>
      <c r="Y316" s="18" t="s">
        <v>138</v>
      </c>
      <c r="Z316" s="69">
        <v>7536</v>
      </c>
      <c r="AA316" s="19">
        <v>1.764</v>
      </c>
      <c r="AB316" s="21">
        <v>250</v>
      </c>
      <c r="AC316" s="19">
        <v>53</v>
      </c>
      <c r="AD316" s="19">
        <v>284</v>
      </c>
      <c r="AE316" s="19">
        <v>250</v>
      </c>
      <c r="AF316" s="19">
        <v>271</v>
      </c>
      <c r="AG316" s="8">
        <f>AF316/AD316</f>
        <v>0.95422535211267601</v>
      </c>
      <c r="AH316" s="19">
        <v>200</v>
      </c>
      <c r="AI316" s="85">
        <f>(AF316*V316)/1000000</f>
        <v>5.8975020000000003E-2</v>
      </c>
      <c r="AJ316" s="18" t="s">
        <v>78</v>
      </c>
      <c r="AK316" s="18" t="s">
        <v>298</v>
      </c>
      <c r="AL316" s="18" t="s">
        <v>115</v>
      </c>
      <c r="AM316" s="18" t="s">
        <v>204</v>
      </c>
      <c r="AN316" s="18" t="s">
        <v>81</v>
      </c>
      <c r="AO316" s="18" t="s">
        <v>71</v>
      </c>
      <c r="AP316" s="18" t="s">
        <v>94</v>
      </c>
      <c r="AQ316" s="18" t="s">
        <v>71</v>
      </c>
      <c r="AR316" s="19">
        <v>0</v>
      </c>
      <c r="AS316" s="18"/>
      <c r="AT316" s="72">
        <v>60</v>
      </c>
      <c r="AU316" s="19">
        <v>170</v>
      </c>
      <c r="AV316" s="19">
        <v>160</v>
      </c>
      <c r="AW316" s="18" t="s">
        <v>77</v>
      </c>
      <c r="AX316" s="18" t="s">
        <v>98</v>
      </c>
      <c r="AY316" s="18" t="s">
        <v>71</v>
      </c>
      <c r="AZ316" s="18" t="s">
        <v>71</v>
      </c>
      <c r="BA316" s="19">
        <v>0</v>
      </c>
      <c r="BB316" s="20" t="s">
        <v>81</v>
      </c>
      <c r="BC316" s="18" t="s">
        <v>81</v>
      </c>
      <c r="BD316" s="18" t="s">
        <v>71</v>
      </c>
      <c r="BE316" s="18" t="s">
        <v>84</v>
      </c>
      <c r="BF316" s="18" t="s">
        <v>71</v>
      </c>
      <c r="BG316" s="18"/>
      <c r="BH316" s="21">
        <v>0</v>
      </c>
      <c r="BI316" s="19">
        <v>0.27</v>
      </c>
      <c r="BJ316" s="18"/>
      <c r="BK316" s="19">
        <v>0.23</v>
      </c>
      <c r="BL316" s="18"/>
      <c r="BM316" s="18"/>
      <c r="BN316" s="19">
        <v>15.92</v>
      </c>
      <c r="BO316" s="21">
        <v>0.5</v>
      </c>
      <c r="BP316" s="20"/>
      <c r="BQ316" s="21">
        <v>0.3</v>
      </c>
      <c r="BR316" s="20"/>
      <c r="BS316" s="21">
        <v>0.27</v>
      </c>
      <c r="BT316" s="20"/>
      <c r="BU316" s="20"/>
      <c r="BV316" s="21">
        <v>15.99</v>
      </c>
      <c r="BW316" s="9">
        <f>IF(BA316=1,BN316-(Monitors!$B$17*Data!BZ316),Data!BN316)</f>
        <v>15.92</v>
      </c>
      <c r="BX316" s="32">
        <f>IF($AR316=1,$BW316-(Monitors!$C$17*BZ316),Data!$BW316)</f>
        <v>15.92</v>
      </c>
      <c r="BY316" s="32">
        <f>BX316-(AA316*Monitors!$C$13)</f>
        <v>12.391999999999999</v>
      </c>
      <c r="BZ316" s="86">
        <f>(Monitors!$C$13*Data!AA316)+(Monitors!$C$6*TANH(Monitors!$C$7*(Data!V316+Monitors!$C$8)+Monitors!$C$9)+Monitors!$C$10)</f>
        <v>15.541553531698732</v>
      </c>
      <c r="CA316" s="9">
        <f>BN316-(Signage!$C$13*AI316)</f>
        <v>11.4968735</v>
      </c>
      <c r="CB316" s="86">
        <f>(Signage!$C$13*Data!AI316)+(Signage!$C$6*TANH(Signage!$C$7*(Data!V316+Signage!$C$8)+Signage!$C$9)+Signage!$C$10)</f>
        <v>20.023734190799601</v>
      </c>
    </row>
    <row r="317" spans="1:80" s="4" customFormat="1" ht="12" customHeight="1">
      <c r="A317" s="83">
        <v>316</v>
      </c>
      <c r="B317" s="15" t="s">
        <v>2076</v>
      </c>
      <c r="C317" s="83" t="s">
        <v>1247</v>
      </c>
      <c r="D317" s="16">
        <v>41233</v>
      </c>
      <c r="E317" s="18" t="s">
        <v>77</v>
      </c>
      <c r="F317" s="15" t="s">
        <v>70</v>
      </c>
      <c r="G317" s="17">
        <v>6</v>
      </c>
      <c r="H317" s="15" t="s">
        <v>72</v>
      </c>
      <c r="I317" s="15" t="s">
        <v>73</v>
      </c>
      <c r="J317" s="18" t="s">
        <v>73</v>
      </c>
      <c r="K317" s="18" t="s">
        <v>74</v>
      </c>
      <c r="L317" s="18" t="s">
        <v>71</v>
      </c>
      <c r="M317" s="18" t="s">
        <v>78</v>
      </c>
      <c r="N317" s="18" t="s">
        <v>78</v>
      </c>
      <c r="O317" s="18" t="s">
        <v>82</v>
      </c>
      <c r="P317" s="18" t="s">
        <v>71</v>
      </c>
      <c r="Q317" s="18" t="s">
        <v>78</v>
      </c>
      <c r="R317" s="19">
        <v>1.6</v>
      </c>
      <c r="S317" s="19">
        <v>11.7</v>
      </c>
      <c r="T317" s="19">
        <v>18.7</v>
      </c>
      <c r="U317" s="19">
        <v>22</v>
      </c>
      <c r="V317" s="19">
        <v>217.46</v>
      </c>
      <c r="W317" s="19">
        <v>1680</v>
      </c>
      <c r="X317" s="19">
        <v>1050</v>
      </c>
      <c r="Y317" s="18" t="s">
        <v>241</v>
      </c>
      <c r="Z317" s="69">
        <v>8111</v>
      </c>
      <c r="AA317" s="19">
        <v>1.764</v>
      </c>
      <c r="AB317" s="21">
        <v>275</v>
      </c>
      <c r="AC317" s="19">
        <v>0</v>
      </c>
      <c r="AD317" s="19">
        <v>275</v>
      </c>
      <c r="AE317" s="19">
        <v>275</v>
      </c>
      <c r="AF317" s="19">
        <v>275</v>
      </c>
      <c r="AG317" s="8">
        <f>AF317/AD317</f>
        <v>1</v>
      </c>
      <c r="AH317" s="19">
        <v>200</v>
      </c>
      <c r="AI317" s="85">
        <f>(AF317*V317)/1000000</f>
        <v>5.98015E-2</v>
      </c>
      <c r="AJ317" s="18" t="s">
        <v>78</v>
      </c>
      <c r="AK317" s="18" t="s">
        <v>298</v>
      </c>
      <c r="AL317" s="18" t="s">
        <v>105</v>
      </c>
      <c r="AM317" s="18" t="s">
        <v>71</v>
      </c>
      <c r="AN317" s="18" t="s">
        <v>81</v>
      </c>
      <c r="AO317" s="18" t="s">
        <v>71</v>
      </c>
      <c r="AP317" s="18" t="s">
        <v>94</v>
      </c>
      <c r="AQ317" s="18" t="s">
        <v>71</v>
      </c>
      <c r="AR317" s="19">
        <v>0</v>
      </c>
      <c r="AS317" s="18"/>
      <c r="AT317" s="72">
        <v>60</v>
      </c>
      <c r="AU317" s="19">
        <v>160</v>
      </c>
      <c r="AV317" s="19">
        <v>160</v>
      </c>
      <c r="AW317" s="18" t="s">
        <v>77</v>
      </c>
      <c r="AX317" s="18" t="s">
        <v>98</v>
      </c>
      <c r="AY317" s="18" t="s">
        <v>71</v>
      </c>
      <c r="AZ317" s="18" t="s">
        <v>71</v>
      </c>
      <c r="BA317" s="19">
        <v>0</v>
      </c>
      <c r="BB317" s="20" t="s">
        <v>81</v>
      </c>
      <c r="BC317" s="18" t="s">
        <v>144</v>
      </c>
      <c r="BD317" s="18" t="s">
        <v>71</v>
      </c>
      <c r="BE317" s="18" t="s">
        <v>84</v>
      </c>
      <c r="BF317" s="18" t="s">
        <v>71</v>
      </c>
      <c r="BG317" s="18"/>
      <c r="BH317" s="21">
        <v>0</v>
      </c>
      <c r="BI317" s="19">
        <v>0.38</v>
      </c>
      <c r="BJ317" s="18"/>
      <c r="BK317" s="19">
        <v>0.27</v>
      </c>
      <c r="BL317" s="18"/>
      <c r="BM317" s="18"/>
      <c r="BN317" s="19">
        <v>15.53</v>
      </c>
      <c r="BO317" s="21">
        <v>0.5</v>
      </c>
      <c r="BP317" s="20"/>
      <c r="BQ317" s="21">
        <v>0.36</v>
      </c>
      <c r="BR317" s="20"/>
      <c r="BS317" s="21">
        <v>0.27</v>
      </c>
      <c r="BT317" s="20"/>
      <c r="BU317" s="20"/>
      <c r="BV317" s="21">
        <v>15.46</v>
      </c>
      <c r="BW317" s="9">
        <f>IF(BA317=1,BN317-(Monitors!$B$17*Data!BZ317),Data!BN317)</f>
        <v>15.53</v>
      </c>
      <c r="BX317" s="32">
        <f>IF($AR317=1,$BW317-(Monitors!$C$17*BZ317),Data!$BW317)</f>
        <v>15.53</v>
      </c>
      <c r="BY317" s="32">
        <f>BX317-(AA317*Monitors!$C$13)</f>
        <v>12.001999999999999</v>
      </c>
      <c r="BZ317" s="86">
        <f>(Monitors!$C$13*Data!AA317)+(Monitors!$C$6*TANH(Monitors!$C$7*(Data!V317+Monitors!$C$8)+Monitors!$C$9)+Monitors!$C$10)</f>
        <v>15.535742230142624</v>
      </c>
      <c r="CA317" s="9">
        <f>BN317-(Signage!$C$13*AI317)</f>
        <v>11.0448875</v>
      </c>
      <c r="CB317" s="86">
        <f>(Signage!$C$13*Data!AI317)+(Signage!$C$6*TANH(Signage!$C$7*(Data!V317+Signage!$C$8)+Signage!$C$9)+Signage!$C$10)</f>
        <v>20.072779795656125</v>
      </c>
    </row>
    <row r="318" spans="1:80" s="4" customFormat="1" ht="12" customHeight="1">
      <c r="A318" s="82">
        <v>317</v>
      </c>
      <c r="B318" s="15" t="s">
        <v>2079</v>
      </c>
      <c r="C318" s="82" t="s">
        <v>1248</v>
      </c>
      <c r="D318" s="16">
        <v>41465</v>
      </c>
      <c r="E318" s="18" t="s">
        <v>77</v>
      </c>
      <c r="F318" s="15" t="s">
        <v>70</v>
      </c>
      <c r="G318" s="17">
        <v>6</v>
      </c>
      <c r="H318" s="15" t="s">
        <v>72</v>
      </c>
      <c r="I318" s="15" t="s">
        <v>73</v>
      </c>
      <c r="J318" s="18" t="s">
        <v>73</v>
      </c>
      <c r="K318" s="18" t="s">
        <v>74</v>
      </c>
      <c r="L318" s="18" t="s">
        <v>71</v>
      </c>
      <c r="M318" s="18" t="s">
        <v>78</v>
      </c>
      <c r="N318" s="18" t="s">
        <v>78</v>
      </c>
      <c r="O318" s="18" t="s">
        <v>82</v>
      </c>
      <c r="P318" s="18" t="s">
        <v>81</v>
      </c>
      <c r="Q318" s="18" t="s">
        <v>78</v>
      </c>
      <c r="R318" s="19">
        <v>1.6</v>
      </c>
      <c r="S318" s="19">
        <v>11.7</v>
      </c>
      <c r="T318" s="19">
        <v>18.7</v>
      </c>
      <c r="U318" s="19">
        <v>22</v>
      </c>
      <c r="V318" s="19">
        <v>217.46</v>
      </c>
      <c r="W318" s="19">
        <v>1050</v>
      </c>
      <c r="X318" s="19">
        <v>1680</v>
      </c>
      <c r="Y318" s="18" t="s">
        <v>138</v>
      </c>
      <c r="Z318" s="69">
        <v>8063</v>
      </c>
      <c r="AA318" s="19">
        <v>1.764</v>
      </c>
      <c r="AB318" s="21">
        <v>300</v>
      </c>
      <c r="AC318" s="19">
        <v>79</v>
      </c>
      <c r="AD318" s="19">
        <v>282</v>
      </c>
      <c r="AE318" s="19">
        <v>300</v>
      </c>
      <c r="AF318" s="19">
        <v>281</v>
      </c>
      <c r="AG318" s="8">
        <f>AF318/AD318</f>
        <v>0.99645390070921991</v>
      </c>
      <c r="AH318" s="19">
        <v>200</v>
      </c>
      <c r="AI318" s="85">
        <f>(AF318*V318)/1000000</f>
        <v>6.1106260000000003E-2</v>
      </c>
      <c r="AJ318" s="18" t="s">
        <v>78</v>
      </c>
      <c r="AK318" s="18" t="s">
        <v>299</v>
      </c>
      <c r="AL318" s="18" t="s">
        <v>120</v>
      </c>
      <c r="AM318" s="18" t="s">
        <v>81</v>
      </c>
      <c r="AN318" s="18" t="s">
        <v>81</v>
      </c>
      <c r="AO318" s="18" t="s">
        <v>81</v>
      </c>
      <c r="AP318" s="18" t="s">
        <v>94</v>
      </c>
      <c r="AQ318" s="18" t="s">
        <v>81</v>
      </c>
      <c r="AR318" s="19">
        <v>0</v>
      </c>
      <c r="AS318" s="18"/>
      <c r="AT318" s="72">
        <v>60</v>
      </c>
      <c r="AU318" s="19">
        <v>160</v>
      </c>
      <c r="AV318" s="19">
        <v>160</v>
      </c>
      <c r="AW318" s="18" t="s">
        <v>77</v>
      </c>
      <c r="AX318" s="18" t="s">
        <v>101</v>
      </c>
      <c r="AY318" s="18" t="s">
        <v>71</v>
      </c>
      <c r="AZ318" s="18" t="s">
        <v>71</v>
      </c>
      <c r="BA318" s="19">
        <v>0</v>
      </c>
      <c r="BB318" s="20" t="s">
        <v>81</v>
      </c>
      <c r="BC318" s="18" t="s">
        <v>81</v>
      </c>
      <c r="BD318" s="18" t="s">
        <v>81</v>
      </c>
      <c r="BE318" s="18" t="s">
        <v>84</v>
      </c>
      <c r="BF318" s="18" t="s">
        <v>71</v>
      </c>
      <c r="BG318" s="18"/>
      <c r="BH318" s="21">
        <v>0</v>
      </c>
      <c r="BI318" s="19">
        <v>0.2</v>
      </c>
      <c r="BJ318" s="18"/>
      <c r="BK318" s="19">
        <v>0.1</v>
      </c>
      <c r="BL318" s="18"/>
      <c r="BM318" s="18"/>
      <c r="BN318" s="19">
        <v>16.170000000000002</v>
      </c>
      <c r="BO318" s="21">
        <v>0.5</v>
      </c>
      <c r="BP318" s="20"/>
      <c r="BQ318" s="21">
        <v>0.2</v>
      </c>
      <c r="BR318" s="20"/>
      <c r="BS318" s="21">
        <v>0.2</v>
      </c>
      <c r="BT318" s="20"/>
      <c r="BU318" s="20"/>
      <c r="BV318" s="21">
        <v>16.399999999999999</v>
      </c>
      <c r="BW318" s="9">
        <f>IF(BA318=1,BN318-(Monitors!$B$17*Data!BZ318),Data!BN318)</f>
        <v>16.170000000000002</v>
      </c>
      <c r="BX318" s="32">
        <f>IF($AR318=1,$BW318-(Monitors!$C$17*BZ318),Data!$BW318)</f>
        <v>16.170000000000002</v>
      </c>
      <c r="BY318" s="32">
        <f>BX318-(AA318*Monitors!$C$13)</f>
        <v>12.642000000000001</v>
      </c>
      <c r="BZ318" s="86">
        <f>(Monitors!$C$13*Data!AA318)+(Monitors!$C$6*TANH(Monitors!$C$7*(Data!V318+Monitors!$C$8)+Monitors!$C$9)+Monitors!$C$10)</f>
        <v>15.535742230142624</v>
      </c>
      <c r="CA318" s="9">
        <f>BN318-(Signage!$C$13*AI318)</f>
        <v>11.587030500000001</v>
      </c>
      <c r="CB318" s="86">
        <f>(Signage!$C$13*Data!AI318)+(Signage!$C$6*TANH(Signage!$C$7*(Data!V318+Signage!$C$8)+Signage!$C$9)+Signage!$C$10)</f>
        <v>20.170636795656122</v>
      </c>
    </row>
    <row r="319" spans="1:80" s="4" customFormat="1" ht="12" customHeight="1">
      <c r="A319" s="83">
        <v>318</v>
      </c>
      <c r="B319" s="15" t="s">
        <v>2079</v>
      </c>
      <c r="C319" s="83" t="s">
        <v>1249</v>
      </c>
      <c r="D319" s="16">
        <v>41085</v>
      </c>
      <c r="E319" s="18" t="s">
        <v>77</v>
      </c>
      <c r="F319" s="15" t="s">
        <v>70</v>
      </c>
      <c r="G319" s="17">
        <v>6</v>
      </c>
      <c r="H319" s="15" t="s">
        <v>72</v>
      </c>
      <c r="I319" s="15" t="s">
        <v>73</v>
      </c>
      <c r="J319" s="18" t="s">
        <v>73</v>
      </c>
      <c r="K319" s="18" t="s">
        <v>74</v>
      </c>
      <c r="L319" s="18" t="s">
        <v>71</v>
      </c>
      <c r="M319" s="18" t="s">
        <v>78</v>
      </c>
      <c r="N319" s="18" t="s">
        <v>78</v>
      </c>
      <c r="O319" s="18" t="s">
        <v>82</v>
      </c>
      <c r="P319" s="18" t="s">
        <v>81</v>
      </c>
      <c r="Q319" s="18" t="s">
        <v>78</v>
      </c>
      <c r="R319" s="19">
        <v>1.6</v>
      </c>
      <c r="S319" s="19">
        <v>11.7</v>
      </c>
      <c r="T319" s="19">
        <v>18.7</v>
      </c>
      <c r="U319" s="19">
        <v>22</v>
      </c>
      <c r="V319" s="19">
        <v>217.5</v>
      </c>
      <c r="W319" s="19">
        <v>1050</v>
      </c>
      <c r="X319" s="19">
        <v>1680</v>
      </c>
      <c r="Y319" s="18" t="s">
        <v>138</v>
      </c>
      <c r="Z319" s="69">
        <v>8063</v>
      </c>
      <c r="AA319" s="19">
        <v>1.764</v>
      </c>
      <c r="AB319" s="21">
        <v>300</v>
      </c>
      <c r="AC319" s="19">
        <v>10</v>
      </c>
      <c r="AD319" s="19">
        <v>295</v>
      </c>
      <c r="AE319" s="19">
        <v>300</v>
      </c>
      <c r="AF319" s="19">
        <v>295</v>
      </c>
      <c r="AG319" s="8">
        <f>AF319/AD319</f>
        <v>1</v>
      </c>
      <c r="AH319" s="19">
        <v>200</v>
      </c>
      <c r="AI319" s="85">
        <f>(AF319*V319)/1000000</f>
        <v>6.4162499999999997E-2</v>
      </c>
      <c r="AJ319" s="18" t="s">
        <v>78</v>
      </c>
      <c r="AK319" s="18" t="s">
        <v>299</v>
      </c>
      <c r="AL319" s="18" t="s">
        <v>120</v>
      </c>
      <c r="AM319" s="18" t="s">
        <v>81</v>
      </c>
      <c r="AN319" s="18" t="s">
        <v>81</v>
      </c>
      <c r="AO319" s="18" t="s">
        <v>81</v>
      </c>
      <c r="AP319" s="18" t="s">
        <v>94</v>
      </c>
      <c r="AQ319" s="18" t="s">
        <v>81</v>
      </c>
      <c r="AR319" s="19">
        <v>0</v>
      </c>
      <c r="AS319" s="18"/>
      <c r="AT319" s="72">
        <v>60</v>
      </c>
      <c r="AU319" s="19">
        <v>160</v>
      </c>
      <c r="AV319" s="19">
        <v>160</v>
      </c>
      <c r="AW319" s="18" t="s">
        <v>77</v>
      </c>
      <c r="AX319" s="18" t="s">
        <v>101</v>
      </c>
      <c r="AY319" s="18" t="s">
        <v>71</v>
      </c>
      <c r="AZ319" s="18" t="s">
        <v>71</v>
      </c>
      <c r="BA319" s="19">
        <v>0</v>
      </c>
      <c r="BB319" s="20" t="s">
        <v>81</v>
      </c>
      <c r="BC319" s="18" t="s">
        <v>81</v>
      </c>
      <c r="BD319" s="18" t="s">
        <v>81</v>
      </c>
      <c r="BE319" s="18" t="s">
        <v>84</v>
      </c>
      <c r="BF319" s="18" t="s">
        <v>71</v>
      </c>
      <c r="BG319" s="18"/>
      <c r="BH319" s="21">
        <v>0</v>
      </c>
      <c r="BI319" s="19">
        <v>0.1</v>
      </c>
      <c r="BJ319" s="18"/>
      <c r="BK319" s="19">
        <v>0.1</v>
      </c>
      <c r="BL319" s="18"/>
      <c r="BM319" s="18"/>
      <c r="BN319" s="19">
        <v>16.13</v>
      </c>
      <c r="BO319" s="21">
        <v>0.5</v>
      </c>
      <c r="BP319" s="20"/>
      <c r="BQ319" s="21">
        <v>0.2</v>
      </c>
      <c r="BR319" s="20"/>
      <c r="BS319" s="21">
        <v>0.2</v>
      </c>
      <c r="BT319" s="20"/>
      <c r="BU319" s="20"/>
      <c r="BV319" s="21">
        <v>16.57</v>
      </c>
      <c r="BW319" s="9">
        <f>IF(BA319=1,BN319-(Monitors!$B$17*Data!BZ319),Data!BN319)</f>
        <v>16.13</v>
      </c>
      <c r="BX319" s="32">
        <f>IF($AR319=1,$BW319-(Monitors!$C$17*BZ319),Data!$BW319)</f>
        <v>16.13</v>
      </c>
      <c r="BY319" s="32">
        <f>BX319-(AA319*Monitors!$C$13)</f>
        <v>12.601999999999999</v>
      </c>
      <c r="BZ319" s="86">
        <f>(Monitors!$C$13*Data!AA319)+(Monitors!$C$6*TANH(Monitors!$C$7*(Data!V319+Monitors!$C$8)+Monitors!$C$9)+Monitors!$C$10)</f>
        <v>15.537195533119469</v>
      </c>
      <c r="CA319" s="9">
        <f>BN319-(Signage!$C$13*AI319)</f>
        <v>11.317812499999999</v>
      </c>
      <c r="CB319" s="86">
        <f>(Signage!$C$13*Data!AI319)+(Signage!$C$6*TANH(Signage!$C$7*(Data!V319+Signage!$C$8)+Signage!$C$9)+Signage!$C$10)</f>
        <v>20.403089939858464</v>
      </c>
    </row>
    <row r="320" spans="1:80" s="4" customFormat="1" ht="12" customHeight="1">
      <c r="A320" s="82">
        <v>319</v>
      </c>
      <c r="B320" s="15" t="s">
        <v>2096</v>
      </c>
      <c r="C320" s="82" t="s">
        <v>1250</v>
      </c>
      <c r="D320" s="16">
        <v>41409</v>
      </c>
      <c r="E320" s="18" t="s">
        <v>77</v>
      </c>
      <c r="F320" s="15" t="s">
        <v>70</v>
      </c>
      <c r="G320" s="17">
        <v>6</v>
      </c>
      <c r="H320" s="15" t="s">
        <v>72</v>
      </c>
      <c r="I320" s="15" t="s">
        <v>73</v>
      </c>
      <c r="J320" s="18" t="s">
        <v>73</v>
      </c>
      <c r="K320" s="18" t="s">
        <v>74</v>
      </c>
      <c r="L320" s="18" t="s">
        <v>71</v>
      </c>
      <c r="M320" s="18" t="s">
        <v>78</v>
      </c>
      <c r="N320" s="18" t="s">
        <v>78</v>
      </c>
      <c r="O320" s="18" t="s">
        <v>82</v>
      </c>
      <c r="P320" s="18" t="s">
        <v>71</v>
      </c>
      <c r="Q320" s="18" t="s">
        <v>78</v>
      </c>
      <c r="R320" s="19">
        <v>1.6</v>
      </c>
      <c r="S320" s="19">
        <v>11.7</v>
      </c>
      <c r="T320" s="19">
        <v>18.600000000000001</v>
      </c>
      <c r="U320" s="19">
        <v>22</v>
      </c>
      <c r="V320" s="19">
        <v>217.62</v>
      </c>
      <c r="W320" s="19">
        <v>1050</v>
      </c>
      <c r="X320" s="19">
        <v>1680</v>
      </c>
      <c r="Y320" s="18" t="s">
        <v>138</v>
      </c>
      <c r="Z320" s="69">
        <v>8106</v>
      </c>
      <c r="AA320" s="19">
        <v>1.764</v>
      </c>
      <c r="AB320" s="21">
        <v>250</v>
      </c>
      <c r="AC320" s="19">
        <v>49</v>
      </c>
      <c r="AD320" s="19">
        <v>306</v>
      </c>
      <c r="AE320" s="19">
        <v>250</v>
      </c>
      <c r="AF320" s="19">
        <v>243</v>
      </c>
      <c r="AG320" s="8">
        <f>AF320/AD320</f>
        <v>0.79411764705882348</v>
      </c>
      <c r="AH320" s="19">
        <v>200</v>
      </c>
      <c r="AI320" s="85">
        <f>(AF320*V320)/1000000</f>
        <v>5.2881660000000004E-2</v>
      </c>
      <c r="AJ320" s="18" t="s">
        <v>78</v>
      </c>
      <c r="AK320" s="18" t="s">
        <v>243</v>
      </c>
      <c r="AL320" s="18" t="s">
        <v>88</v>
      </c>
      <c r="AM320" s="18" t="s">
        <v>204</v>
      </c>
      <c r="AN320" s="18" t="s">
        <v>81</v>
      </c>
      <c r="AO320" s="18" t="s">
        <v>71</v>
      </c>
      <c r="AP320" s="18" t="s">
        <v>94</v>
      </c>
      <c r="AQ320" s="18" t="s">
        <v>71</v>
      </c>
      <c r="AR320" s="19">
        <v>0</v>
      </c>
      <c r="AS320" s="18"/>
      <c r="AT320" s="72">
        <v>60</v>
      </c>
      <c r="AU320" s="19">
        <v>170</v>
      </c>
      <c r="AV320" s="19">
        <v>160</v>
      </c>
      <c r="AW320" s="18" t="s">
        <v>77</v>
      </c>
      <c r="AX320" s="18" t="s">
        <v>98</v>
      </c>
      <c r="AY320" s="18" t="s">
        <v>71</v>
      </c>
      <c r="AZ320" s="18" t="s">
        <v>71</v>
      </c>
      <c r="BA320" s="19">
        <v>0</v>
      </c>
      <c r="BB320" s="20" t="s">
        <v>81</v>
      </c>
      <c r="BC320" s="18" t="s">
        <v>81</v>
      </c>
      <c r="BD320" s="18" t="s">
        <v>71</v>
      </c>
      <c r="BE320" s="18" t="s">
        <v>84</v>
      </c>
      <c r="BF320" s="18" t="s">
        <v>71</v>
      </c>
      <c r="BG320" s="18"/>
      <c r="BH320" s="21">
        <v>0</v>
      </c>
      <c r="BI320" s="19">
        <v>0.35</v>
      </c>
      <c r="BJ320" s="18"/>
      <c r="BK320" s="19">
        <v>0.14000000000000001</v>
      </c>
      <c r="BL320" s="18"/>
      <c r="BM320" s="18"/>
      <c r="BN320" s="19">
        <v>17.61</v>
      </c>
      <c r="BO320" s="21">
        <v>0.4</v>
      </c>
      <c r="BP320" s="20"/>
      <c r="BQ320" s="21">
        <v>0.38</v>
      </c>
      <c r="BR320" s="20"/>
      <c r="BS320" s="21">
        <v>0.16</v>
      </c>
      <c r="BT320" s="20"/>
      <c r="BU320" s="20"/>
      <c r="BV320" s="21">
        <v>17.77</v>
      </c>
      <c r="BW320" s="9">
        <f>IF(BA320=1,BN320-(Monitors!$B$17*Data!BZ320),Data!BN320)</f>
        <v>17.61</v>
      </c>
      <c r="BX320" s="32">
        <f>IF($AR320=1,$BW320-(Monitors!$C$17*BZ320),Data!$BW320)</f>
        <v>17.61</v>
      </c>
      <c r="BY320" s="32">
        <f>BX320-(AA320*Monitors!$C$13)</f>
        <v>14.081999999999999</v>
      </c>
      <c r="BZ320" s="86">
        <f>(Monitors!$C$13*Data!AA320)+(Monitors!$C$6*TANH(Monitors!$C$7*(Data!V320+Monitors!$C$8)+Monitors!$C$9)+Monitors!$C$10)</f>
        <v>15.541553531698732</v>
      </c>
      <c r="CA320" s="9">
        <f>BN320-(Signage!$C$13*AI320)</f>
        <v>13.6438755</v>
      </c>
      <c r="CB320" s="86">
        <f>(Signage!$C$13*Data!AI320)+(Signage!$C$6*TANH(Signage!$C$7*(Data!V320+Signage!$C$8)+Signage!$C$9)+Signage!$C$10)</f>
        <v>19.566732190799598</v>
      </c>
    </row>
    <row r="321" spans="1:80" s="4" customFormat="1" ht="12" customHeight="1">
      <c r="A321" s="83">
        <v>320</v>
      </c>
      <c r="B321" s="15" t="s">
        <v>2058</v>
      </c>
      <c r="C321" s="83" t="s">
        <v>1251</v>
      </c>
      <c r="D321" s="16">
        <v>41307</v>
      </c>
      <c r="E321" s="18" t="s">
        <v>77</v>
      </c>
      <c r="F321" s="15" t="s">
        <v>70</v>
      </c>
      <c r="G321" s="17">
        <v>6</v>
      </c>
      <c r="H321" s="15" t="s">
        <v>72</v>
      </c>
      <c r="I321" s="15" t="s">
        <v>73</v>
      </c>
      <c r="J321" s="18" t="s">
        <v>73</v>
      </c>
      <c r="K321" s="18" t="s">
        <v>74</v>
      </c>
      <c r="L321" s="18" t="s">
        <v>71</v>
      </c>
      <c r="M321" s="18" t="s">
        <v>78</v>
      </c>
      <c r="N321" s="18" t="s">
        <v>78</v>
      </c>
      <c r="O321" s="18" t="s">
        <v>82</v>
      </c>
      <c r="P321" s="18" t="s">
        <v>71</v>
      </c>
      <c r="Q321" s="18" t="s">
        <v>78</v>
      </c>
      <c r="R321" s="19">
        <v>1.6</v>
      </c>
      <c r="S321" s="19">
        <v>11.7</v>
      </c>
      <c r="T321" s="19">
        <v>18.600000000000001</v>
      </c>
      <c r="U321" s="19">
        <v>22</v>
      </c>
      <c r="V321" s="19">
        <v>217.62</v>
      </c>
      <c r="W321" s="19">
        <v>1050</v>
      </c>
      <c r="X321" s="19">
        <v>1680</v>
      </c>
      <c r="Y321" s="18" t="s">
        <v>138</v>
      </c>
      <c r="Z321" s="69">
        <v>8106</v>
      </c>
      <c r="AA321" s="19">
        <v>1.764</v>
      </c>
      <c r="AB321" s="21">
        <v>300</v>
      </c>
      <c r="AC321" s="19">
        <v>46.3</v>
      </c>
      <c r="AD321" s="19">
        <v>328.2</v>
      </c>
      <c r="AE321" s="19">
        <v>300</v>
      </c>
      <c r="AF321" s="19">
        <v>325.7</v>
      </c>
      <c r="AG321" s="8">
        <f>AF321/AD321</f>
        <v>0.99238269347958563</v>
      </c>
      <c r="AH321" s="19">
        <v>200</v>
      </c>
      <c r="AI321" s="85">
        <f>(AF321*V321)/1000000</f>
        <v>7.0878834000000002E-2</v>
      </c>
      <c r="AJ321" s="18" t="s">
        <v>78</v>
      </c>
      <c r="AK321" s="18" t="s">
        <v>243</v>
      </c>
      <c r="AL321" s="18" t="s">
        <v>127</v>
      </c>
      <c r="AM321" s="18" t="s">
        <v>71</v>
      </c>
      <c r="AN321" s="18" t="s">
        <v>81</v>
      </c>
      <c r="AO321" s="18" t="s">
        <v>71</v>
      </c>
      <c r="AP321" s="18" t="s">
        <v>94</v>
      </c>
      <c r="AQ321" s="18" t="s">
        <v>71</v>
      </c>
      <c r="AR321" s="19">
        <v>0</v>
      </c>
      <c r="AS321" s="18"/>
      <c r="AT321" s="72">
        <v>60</v>
      </c>
      <c r="AU321" s="19">
        <v>170</v>
      </c>
      <c r="AV321" s="19">
        <v>160</v>
      </c>
      <c r="AW321" s="18" t="s">
        <v>77</v>
      </c>
      <c r="AX321" s="18" t="s">
        <v>98</v>
      </c>
      <c r="AY321" s="18"/>
      <c r="AZ321" s="18"/>
      <c r="BA321" s="19">
        <v>0</v>
      </c>
      <c r="BB321" s="20" t="s">
        <v>81</v>
      </c>
      <c r="BC321" s="18" t="s">
        <v>81</v>
      </c>
      <c r="BD321" s="18" t="s">
        <v>71</v>
      </c>
      <c r="BE321" s="18" t="s">
        <v>84</v>
      </c>
      <c r="BF321" s="18" t="s">
        <v>71</v>
      </c>
      <c r="BG321" s="18"/>
      <c r="BH321" s="21">
        <v>0</v>
      </c>
      <c r="BI321" s="19">
        <v>0.3</v>
      </c>
      <c r="BJ321" s="18"/>
      <c r="BK321" s="19">
        <v>0.2</v>
      </c>
      <c r="BL321" s="18"/>
      <c r="BM321" s="18"/>
      <c r="BN321" s="19">
        <v>18.010000000000002</v>
      </c>
      <c r="BO321" s="21">
        <v>0.4</v>
      </c>
      <c r="BP321" s="20"/>
      <c r="BQ321" s="21">
        <v>0.3</v>
      </c>
      <c r="BR321" s="20"/>
      <c r="BS321" s="21">
        <v>0.2</v>
      </c>
      <c r="BT321" s="20"/>
      <c r="BU321" s="20"/>
      <c r="BV321" s="21">
        <v>18.34</v>
      </c>
      <c r="BW321" s="9">
        <f>IF(BA321=1,BN321-(Monitors!$B$17*Data!BZ321),Data!BN321)</f>
        <v>18.010000000000002</v>
      </c>
      <c r="BX321" s="32">
        <f>IF($AR321=1,$BW321-(Monitors!$C$17*BZ321),Data!$BW321)</f>
        <v>18.010000000000002</v>
      </c>
      <c r="BY321" s="32">
        <f>BX321-(AA321*Monitors!$C$13)</f>
        <v>14.482000000000001</v>
      </c>
      <c r="BZ321" s="86">
        <f>(Monitors!$C$13*Data!AA321)+(Monitors!$C$6*TANH(Monitors!$C$7*(Data!V321+Monitors!$C$8)+Monitors!$C$9)+Monitors!$C$10)</f>
        <v>15.541553531698732</v>
      </c>
      <c r="CA321" s="9">
        <f>BN321-(Signage!$C$13*AI321)</f>
        <v>12.694087450000001</v>
      </c>
      <c r="CB321" s="86">
        <f>(Signage!$C$13*Data!AI321)+(Signage!$C$6*TANH(Signage!$C$7*(Data!V321+Signage!$C$8)+Signage!$C$9)+Signage!$C$10)</f>
        <v>20.916520240799599</v>
      </c>
    </row>
    <row r="322" spans="1:80" s="4" customFormat="1" ht="12" customHeight="1">
      <c r="A322" s="82">
        <v>321</v>
      </c>
      <c r="B322" s="15" t="s">
        <v>2052</v>
      </c>
      <c r="C322" s="82" t="s">
        <v>1252</v>
      </c>
      <c r="D322" s="16">
        <v>41456</v>
      </c>
      <c r="E322" s="18" t="s">
        <v>77</v>
      </c>
      <c r="F322" s="15" t="s">
        <v>70</v>
      </c>
      <c r="G322" s="17">
        <v>6</v>
      </c>
      <c r="H322" s="15" t="s">
        <v>72</v>
      </c>
      <c r="I322" s="15" t="s">
        <v>73</v>
      </c>
      <c r="J322" s="18" t="s">
        <v>73</v>
      </c>
      <c r="K322" s="18" t="s">
        <v>74</v>
      </c>
      <c r="L322" s="18" t="s">
        <v>71</v>
      </c>
      <c r="M322" s="18" t="s">
        <v>78</v>
      </c>
      <c r="N322" s="18" t="s">
        <v>78</v>
      </c>
      <c r="O322" s="18" t="s">
        <v>82</v>
      </c>
      <c r="P322" s="18" t="s">
        <v>71</v>
      </c>
      <c r="Q322" s="18" t="s">
        <v>78</v>
      </c>
      <c r="R322" s="19">
        <v>1.78</v>
      </c>
      <c r="S322" s="19">
        <v>13.2</v>
      </c>
      <c r="T322" s="19">
        <v>23.5</v>
      </c>
      <c r="U322" s="19">
        <v>27</v>
      </c>
      <c r="V322" s="19">
        <v>310.2</v>
      </c>
      <c r="W322" s="19">
        <v>1080</v>
      </c>
      <c r="X322" s="19">
        <v>1920</v>
      </c>
      <c r="Y322" s="18" t="s">
        <v>147</v>
      </c>
      <c r="Z322" s="69">
        <v>6685</v>
      </c>
      <c r="AA322" s="19">
        <v>1.78</v>
      </c>
      <c r="AB322" s="21">
        <v>220</v>
      </c>
      <c r="AC322" s="19">
        <v>35</v>
      </c>
      <c r="AD322" s="19">
        <v>292</v>
      </c>
      <c r="AE322" s="19">
        <v>220</v>
      </c>
      <c r="AF322" s="19">
        <v>235</v>
      </c>
      <c r="AG322" s="8">
        <f>AF322/AD322</f>
        <v>0.8047945205479452</v>
      </c>
      <c r="AH322" s="19">
        <v>200</v>
      </c>
      <c r="AI322" s="85">
        <f>(AF322*V322)/1000000</f>
        <v>7.2897000000000003E-2</v>
      </c>
      <c r="AJ322" s="18" t="s">
        <v>78</v>
      </c>
      <c r="AK322" s="18" t="s">
        <v>321</v>
      </c>
      <c r="AL322" s="18" t="s">
        <v>88</v>
      </c>
      <c r="AM322" s="18" t="s">
        <v>588</v>
      </c>
      <c r="AN322" s="18" t="s">
        <v>81</v>
      </c>
      <c r="AO322" s="18" t="s">
        <v>71</v>
      </c>
      <c r="AP322" s="18" t="s">
        <v>94</v>
      </c>
      <c r="AQ322" s="18" t="s">
        <v>71</v>
      </c>
      <c r="AR322" s="19">
        <v>0</v>
      </c>
      <c r="AS322" s="18"/>
      <c r="AT322" s="72">
        <v>60</v>
      </c>
      <c r="AU322" s="19">
        <v>178</v>
      </c>
      <c r="AV322" s="19">
        <v>178</v>
      </c>
      <c r="AW322" s="18" t="s">
        <v>77</v>
      </c>
      <c r="AX322" s="18" t="s">
        <v>126</v>
      </c>
      <c r="AY322" s="18" t="s">
        <v>71</v>
      </c>
      <c r="AZ322" s="18" t="s">
        <v>71</v>
      </c>
      <c r="BA322" s="19">
        <v>0</v>
      </c>
      <c r="BB322" s="20" t="s">
        <v>81</v>
      </c>
      <c r="BC322" s="18" t="s">
        <v>81</v>
      </c>
      <c r="BD322" s="18" t="s">
        <v>71</v>
      </c>
      <c r="BE322" s="18" t="s">
        <v>84</v>
      </c>
      <c r="BF322" s="18" t="s">
        <v>71</v>
      </c>
      <c r="BG322" s="18"/>
      <c r="BH322" s="21">
        <v>0</v>
      </c>
      <c r="BI322" s="19">
        <v>0.34</v>
      </c>
      <c r="BJ322" s="18"/>
      <c r="BK322" s="19">
        <v>0.28000000000000003</v>
      </c>
      <c r="BL322" s="18"/>
      <c r="BM322" s="18"/>
      <c r="BN322" s="19">
        <v>24.96</v>
      </c>
      <c r="BO322" s="21">
        <v>0.5</v>
      </c>
      <c r="BP322" s="20"/>
      <c r="BQ322" s="21">
        <v>0.31</v>
      </c>
      <c r="BR322" s="20"/>
      <c r="BS322" s="21">
        <v>0.25</v>
      </c>
      <c r="BT322" s="20"/>
      <c r="BU322" s="20"/>
      <c r="BV322" s="21">
        <v>25</v>
      </c>
      <c r="BW322" s="9">
        <f>IF(BA322=1,BN322-(Monitors!$B$17*Data!BZ322),Data!BN322)</f>
        <v>24.96</v>
      </c>
      <c r="BX322" s="32">
        <f>IF($AR322=1,$BW322-(Monitors!$C$17*BZ322),Data!$BW322)</f>
        <v>24.96</v>
      </c>
      <c r="BY322" s="32">
        <f>BX322-(AA322*Monitors!$C$13)</f>
        <v>21.400000000000002</v>
      </c>
      <c r="BZ322" s="86">
        <f>(Monitors!$C$13*Data!AA322)+(Monitors!$C$6*TANH(Monitors!$C$7*(Data!V322+Monitors!$C$8)+Monitors!$C$9)+Monitors!$C$10)</f>
        <v>18.161057748199017</v>
      </c>
      <c r="CA322" s="9">
        <f>BN322-(Signage!$C$13*AI322)</f>
        <v>19.492725</v>
      </c>
      <c r="CB322" s="86">
        <f>(Signage!$C$13*Data!AI322)+(Signage!$C$6*TANH(Signage!$C$7*(Data!V322+Signage!$C$8)+Signage!$C$9)+Signage!$C$10)</f>
        <v>28.454224831696269</v>
      </c>
    </row>
    <row r="323" spans="1:80" s="4" customFormat="1" ht="12" customHeight="1">
      <c r="A323" s="83">
        <v>322</v>
      </c>
      <c r="B323" s="15" t="s">
        <v>2052</v>
      </c>
      <c r="C323" s="83" t="s">
        <v>1253</v>
      </c>
      <c r="D323" s="16">
        <v>40877</v>
      </c>
      <c r="E323" s="18" t="s">
        <v>77</v>
      </c>
      <c r="F323" s="15" t="s">
        <v>70</v>
      </c>
      <c r="G323" s="17">
        <v>6</v>
      </c>
      <c r="H323" s="15" t="s">
        <v>72</v>
      </c>
      <c r="I323" s="15" t="s">
        <v>73</v>
      </c>
      <c r="J323" s="18" t="s">
        <v>73</v>
      </c>
      <c r="K323" s="18" t="s">
        <v>74</v>
      </c>
      <c r="L323" s="18" t="s">
        <v>71</v>
      </c>
      <c r="M323" s="18" t="s">
        <v>78</v>
      </c>
      <c r="N323" s="18" t="s">
        <v>78</v>
      </c>
      <c r="O323" s="18" t="s">
        <v>82</v>
      </c>
      <c r="P323" s="18" t="s">
        <v>71</v>
      </c>
      <c r="Q323" s="18" t="s">
        <v>78</v>
      </c>
      <c r="R323" s="19">
        <v>1.78</v>
      </c>
      <c r="S323" s="19">
        <v>12.8</v>
      </c>
      <c r="T323" s="19">
        <v>20.399999999999999</v>
      </c>
      <c r="U323" s="19">
        <v>24</v>
      </c>
      <c r="V323" s="19">
        <v>261.12</v>
      </c>
      <c r="W323" s="19">
        <v>1080</v>
      </c>
      <c r="X323" s="19">
        <v>1920</v>
      </c>
      <c r="Y323" s="18" t="s">
        <v>147</v>
      </c>
      <c r="Z323" s="69">
        <v>7965</v>
      </c>
      <c r="AA323" s="19">
        <v>1.78</v>
      </c>
      <c r="AB323" s="21">
        <v>371</v>
      </c>
      <c r="AC323" s="19">
        <v>68</v>
      </c>
      <c r="AD323" s="19">
        <v>371</v>
      </c>
      <c r="AE323" s="19">
        <v>371</v>
      </c>
      <c r="AF323" s="19">
        <v>293</v>
      </c>
      <c r="AG323" s="8">
        <f>AF323/AD323</f>
        <v>0.78975741239892183</v>
      </c>
      <c r="AH323" s="19">
        <v>200</v>
      </c>
      <c r="AI323" s="85">
        <f>(AF323*V323)/1000000</f>
        <v>7.6508160000000006E-2</v>
      </c>
      <c r="AJ323" s="18" t="s">
        <v>78</v>
      </c>
      <c r="AK323" s="18" t="s">
        <v>364</v>
      </c>
      <c r="AL323" s="18" t="s">
        <v>120</v>
      </c>
      <c r="AM323" s="18" t="s">
        <v>81</v>
      </c>
      <c r="AN323" s="18" t="s">
        <v>121</v>
      </c>
      <c r="AO323" s="18" t="s">
        <v>71</v>
      </c>
      <c r="AP323" s="18" t="s">
        <v>94</v>
      </c>
      <c r="AQ323" s="18" t="s">
        <v>71</v>
      </c>
      <c r="AR323" s="19">
        <v>0</v>
      </c>
      <c r="AS323" s="18"/>
      <c r="AT323" s="72">
        <v>60</v>
      </c>
      <c r="AU323" s="19">
        <v>178</v>
      </c>
      <c r="AV323" s="19">
        <v>178</v>
      </c>
      <c r="AW323" s="18" t="s">
        <v>77</v>
      </c>
      <c r="AX323" s="18" t="s">
        <v>126</v>
      </c>
      <c r="AY323" s="18" t="s">
        <v>71</v>
      </c>
      <c r="AZ323" s="18" t="s">
        <v>71</v>
      </c>
      <c r="BA323" s="19">
        <v>0</v>
      </c>
      <c r="BB323" s="20" t="s">
        <v>121</v>
      </c>
      <c r="BC323" s="18" t="s">
        <v>81</v>
      </c>
      <c r="BD323" s="18" t="s">
        <v>71</v>
      </c>
      <c r="BE323" s="18" t="s">
        <v>84</v>
      </c>
      <c r="BF323" s="18" t="s">
        <v>71</v>
      </c>
      <c r="BG323" s="18"/>
      <c r="BH323" s="21">
        <v>0</v>
      </c>
      <c r="BI323" s="19">
        <v>0.46</v>
      </c>
      <c r="BJ323" s="18"/>
      <c r="BK323" s="19">
        <v>0.38</v>
      </c>
      <c r="BL323" s="18"/>
      <c r="BM323" s="18"/>
      <c r="BN323" s="19">
        <v>18.59</v>
      </c>
      <c r="BO323" s="21">
        <v>0.5</v>
      </c>
      <c r="BP323" s="20"/>
      <c r="BQ323" s="21">
        <v>0.48</v>
      </c>
      <c r="BR323" s="20"/>
      <c r="BS323" s="21">
        <v>0.41</v>
      </c>
      <c r="BT323" s="20"/>
      <c r="BU323" s="20"/>
      <c r="BV323" s="21">
        <v>18.98</v>
      </c>
      <c r="BW323" s="9">
        <f>IF(BA323=1,BN323-(Monitors!$B$17*Data!BZ323),Data!BN323)</f>
        <v>18.59</v>
      </c>
      <c r="BX323" s="32">
        <f>IF($AR323=1,$BW323-(Monitors!$C$17*BZ323),Data!$BW323)</f>
        <v>18.59</v>
      </c>
      <c r="BY323" s="32">
        <f>BX323-(AA323*Monitors!$C$13)</f>
        <v>15.03</v>
      </c>
      <c r="BZ323" s="86">
        <f>(Monitors!$C$13*Data!AA323)+(Monitors!$C$6*TANH(Monitors!$C$7*(Data!V323+Monitors!$C$8)+Monitors!$C$9)+Monitors!$C$10)</f>
        <v>16.972037539339489</v>
      </c>
      <c r="CA323" s="9">
        <f>BN323-(Signage!$C$13*AI323)</f>
        <v>12.851887999999999</v>
      </c>
      <c r="CB323" s="86">
        <f>(Signage!$C$13*Data!AI323)+(Signage!$C$6*TANH(Signage!$C$7*(Data!V323+Signage!$C$8)+Signage!$C$9)+Signage!$C$10)</f>
        <v>24.836801856906213</v>
      </c>
    </row>
    <row r="324" spans="1:80" s="4" customFormat="1" ht="12" customHeight="1">
      <c r="A324" s="82">
        <v>323</v>
      </c>
      <c r="B324" s="15" t="s">
        <v>2075</v>
      </c>
      <c r="C324" s="82" t="s">
        <v>1254</v>
      </c>
      <c r="D324" s="16">
        <v>41791</v>
      </c>
      <c r="E324" s="18" t="s">
        <v>78</v>
      </c>
      <c r="F324" s="15" t="s">
        <v>70</v>
      </c>
      <c r="G324" s="17">
        <v>6</v>
      </c>
      <c r="H324" s="15" t="s">
        <v>72</v>
      </c>
      <c r="I324" s="15" t="s">
        <v>90</v>
      </c>
      <c r="J324" s="18"/>
      <c r="K324" s="18" t="s">
        <v>74</v>
      </c>
      <c r="L324" s="18"/>
      <c r="M324" s="18" t="s">
        <v>78</v>
      </c>
      <c r="N324" s="18" t="s">
        <v>78</v>
      </c>
      <c r="O324" s="18" t="s">
        <v>96</v>
      </c>
      <c r="P324" s="18" t="s">
        <v>782</v>
      </c>
      <c r="Q324" s="18" t="s">
        <v>78</v>
      </c>
      <c r="R324" s="19">
        <v>1.78</v>
      </c>
      <c r="S324" s="19">
        <v>11</v>
      </c>
      <c r="T324" s="19">
        <v>19</v>
      </c>
      <c r="U324" s="19">
        <v>21.5</v>
      </c>
      <c r="V324" s="19">
        <v>205</v>
      </c>
      <c r="W324" s="19">
        <v>0</v>
      </c>
      <c r="X324" s="19">
        <v>1080</v>
      </c>
      <c r="Y324" s="18" t="s">
        <v>798</v>
      </c>
      <c r="Z324" s="69">
        <v>0</v>
      </c>
      <c r="AA324" s="19">
        <v>1.92</v>
      </c>
      <c r="AB324" s="21">
        <v>250</v>
      </c>
      <c r="AC324" s="19">
        <v>2</v>
      </c>
      <c r="AD324" s="19">
        <v>240</v>
      </c>
      <c r="AE324" s="19">
        <v>250</v>
      </c>
      <c r="AF324" s="19">
        <v>163</v>
      </c>
      <c r="AG324" s="8">
        <f>AF324/AD324</f>
        <v>0.6791666666666667</v>
      </c>
      <c r="AH324" s="19">
        <v>201</v>
      </c>
      <c r="AI324" s="85">
        <f>(AF324*V324)/1000000</f>
        <v>3.3415E-2</v>
      </c>
      <c r="AJ324" s="18" t="s">
        <v>78</v>
      </c>
      <c r="AK324" s="18" t="s">
        <v>328</v>
      </c>
      <c r="AL324" s="18" t="s">
        <v>192</v>
      </c>
      <c r="AM324" s="18"/>
      <c r="AN324" s="18" t="s">
        <v>81</v>
      </c>
      <c r="AO324" s="18"/>
      <c r="AP324" s="18" t="s">
        <v>81</v>
      </c>
      <c r="AQ324" s="18"/>
      <c r="AR324" s="19">
        <v>0</v>
      </c>
      <c r="AS324" s="18"/>
      <c r="AT324" s="72">
        <v>60</v>
      </c>
      <c r="AU324" s="19">
        <v>170</v>
      </c>
      <c r="AV324" s="19">
        <v>160</v>
      </c>
      <c r="AW324" s="18" t="s">
        <v>78</v>
      </c>
      <c r="AX324" s="18" t="s">
        <v>109</v>
      </c>
      <c r="AY324" s="18"/>
      <c r="AZ324" s="18"/>
      <c r="BA324" s="19">
        <v>0</v>
      </c>
      <c r="BB324" s="20" t="s">
        <v>81</v>
      </c>
      <c r="BC324" s="18" t="s">
        <v>81</v>
      </c>
      <c r="BD324" s="18"/>
      <c r="BE324" s="18" t="s">
        <v>84</v>
      </c>
      <c r="BF324" s="18"/>
      <c r="BG324" s="19">
        <v>15</v>
      </c>
      <c r="BH324" s="21">
        <v>0</v>
      </c>
      <c r="BI324" s="19">
        <v>0.3</v>
      </c>
      <c r="BJ324" s="19">
        <v>0</v>
      </c>
      <c r="BK324" s="19">
        <v>0.21</v>
      </c>
      <c r="BL324" s="18"/>
      <c r="BM324" s="19">
        <v>0</v>
      </c>
      <c r="BN324" s="19">
        <v>18.2</v>
      </c>
      <c r="BO324" s="21">
        <v>0.49</v>
      </c>
      <c r="BP324" s="20"/>
      <c r="BQ324" s="21">
        <v>0.3</v>
      </c>
      <c r="BR324" s="21">
        <v>0</v>
      </c>
      <c r="BS324" s="21">
        <v>0.21</v>
      </c>
      <c r="BT324" s="20"/>
      <c r="BU324" s="21">
        <v>0</v>
      </c>
      <c r="BV324" s="21">
        <v>18.2</v>
      </c>
      <c r="BW324" s="9">
        <f>IF(BA324=1,BN324-(Monitors!$B$17*Data!BZ324),Data!BN324)</f>
        <v>18.2</v>
      </c>
      <c r="BX324" s="32">
        <f>IF($AR324=1,$BW324-(Monitors!$C$17*BZ324),Data!$BW324)</f>
        <v>18.2</v>
      </c>
      <c r="BY324" s="32">
        <f>BX324-(AA324*Monitors!$C$13)</f>
        <v>14.36</v>
      </c>
      <c r="BZ324" s="86">
        <f>(Monitors!$C$13*Data!AA324)+(Monitors!$C$6*TANH(Monitors!$C$7*(Data!V324+Monitors!$C$8)+Monitors!$C$9)+Monitors!$C$10)</f>
        <v>15.379394778863244</v>
      </c>
      <c r="CA324" s="9">
        <f>BN324-(Signage!$C$13*AI324)</f>
        <v>15.693874999999998</v>
      </c>
      <c r="CB324" s="86">
        <f>(Signage!$C$13*Data!AI324)+(Signage!$C$6*TANH(Signage!$C$7*(Data!V324+Signage!$C$8)+Signage!$C$9)+Signage!$C$10)</f>
        <v>17.084622170189345</v>
      </c>
    </row>
    <row r="325" spans="1:80" s="4" customFormat="1" ht="12" customHeight="1">
      <c r="A325" s="83">
        <v>324</v>
      </c>
      <c r="B325" s="15" t="s">
        <v>2075</v>
      </c>
      <c r="C325" s="83" t="s">
        <v>1255</v>
      </c>
      <c r="D325" s="16">
        <v>41791</v>
      </c>
      <c r="E325" s="18" t="s">
        <v>78</v>
      </c>
      <c r="F325" s="15" t="s">
        <v>70</v>
      </c>
      <c r="G325" s="17">
        <v>6</v>
      </c>
      <c r="H325" s="15" t="s">
        <v>72</v>
      </c>
      <c r="I325" s="15" t="s">
        <v>90</v>
      </c>
      <c r="J325" s="18"/>
      <c r="K325" s="18" t="s">
        <v>74</v>
      </c>
      <c r="L325" s="18"/>
      <c r="M325" s="18" t="s">
        <v>78</v>
      </c>
      <c r="N325" s="18" t="s">
        <v>78</v>
      </c>
      <c r="O325" s="18" t="s">
        <v>96</v>
      </c>
      <c r="P325" s="18" t="s">
        <v>782</v>
      </c>
      <c r="Q325" s="18" t="s">
        <v>78</v>
      </c>
      <c r="R325" s="19">
        <v>1.78</v>
      </c>
      <c r="S325" s="19">
        <v>13</v>
      </c>
      <c r="T325" s="19">
        <v>24</v>
      </c>
      <c r="U325" s="19">
        <v>27</v>
      </c>
      <c r="V325" s="19">
        <f>S325*T325</f>
        <v>312</v>
      </c>
      <c r="W325" s="19">
        <v>0</v>
      </c>
      <c r="X325" s="19">
        <v>1080</v>
      </c>
      <c r="Y325" s="18" t="s">
        <v>798</v>
      </c>
      <c r="Z325" s="69">
        <v>0</v>
      </c>
      <c r="AA325" s="19">
        <v>1.92</v>
      </c>
      <c r="AB325" s="21">
        <v>300</v>
      </c>
      <c r="AC325" s="19">
        <v>7</v>
      </c>
      <c r="AD325" s="19">
        <v>273</v>
      </c>
      <c r="AE325" s="19">
        <v>300</v>
      </c>
      <c r="AF325" s="19">
        <v>238</v>
      </c>
      <c r="AG325" s="8">
        <f>AF325/AD325</f>
        <v>0.87179487179487181</v>
      </c>
      <c r="AH325" s="19">
        <v>206</v>
      </c>
      <c r="AI325" s="85">
        <f>(AF325*V325)/1000000</f>
        <v>7.4256000000000003E-2</v>
      </c>
      <c r="AJ325" s="18" t="s">
        <v>78</v>
      </c>
      <c r="AK325" s="18" t="s">
        <v>198</v>
      </c>
      <c r="AL325" s="18" t="s">
        <v>192</v>
      </c>
      <c r="AM325" s="18"/>
      <c r="AN325" s="18" t="s">
        <v>81</v>
      </c>
      <c r="AO325" s="18"/>
      <c r="AP325" s="18" t="s">
        <v>81</v>
      </c>
      <c r="AQ325" s="18"/>
      <c r="AR325" s="19">
        <v>0</v>
      </c>
      <c r="AS325" s="18"/>
      <c r="AT325" s="72">
        <v>60</v>
      </c>
      <c r="AU325" s="19">
        <v>170</v>
      </c>
      <c r="AV325" s="19">
        <v>160</v>
      </c>
      <c r="AW325" s="18" t="s">
        <v>78</v>
      </c>
      <c r="AX325" s="18" t="s">
        <v>109</v>
      </c>
      <c r="AY325" s="18"/>
      <c r="AZ325" s="18"/>
      <c r="BA325" s="19">
        <v>0</v>
      </c>
      <c r="BB325" s="20" t="s">
        <v>81</v>
      </c>
      <c r="BC325" s="18" t="s">
        <v>81</v>
      </c>
      <c r="BD325" s="18"/>
      <c r="BE325" s="18" t="s">
        <v>84</v>
      </c>
      <c r="BF325" s="18"/>
      <c r="BG325" s="19">
        <v>15</v>
      </c>
      <c r="BH325" s="21">
        <v>0</v>
      </c>
      <c r="BI325" s="19">
        <v>0.23</v>
      </c>
      <c r="BJ325" s="19">
        <v>0</v>
      </c>
      <c r="BK325" s="19">
        <v>0.17</v>
      </c>
      <c r="BL325" s="18"/>
      <c r="BM325" s="19">
        <v>0</v>
      </c>
      <c r="BN325" s="19">
        <v>22.6</v>
      </c>
      <c r="BO325" s="21">
        <v>0.49</v>
      </c>
      <c r="BP325" s="20"/>
      <c r="BQ325" s="21">
        <v>0.23</v>
      </c>
      <c r="BR325" s="21">
        <v>0</v>
      </c>
      <c r="BS325" s="21">
        <v>0.16</v>
      </c>
      <c r="BT325" s="20"/>
      <c r="BU325" s="21">
        <v>0</v>
      </c>
      <c r="BV325" s="21">
        <v>22.6</v>
      </c>
      <c r="BW325" s="9">
        <f>IF(BA325=1,BN325-(Monitors!$B$17*Data!BZ325),Data!BN325)</f>
        <v>22.6</v>
      </c>
      <c r="BX325" s="32">
        <f>IF($AR325=1,$BW325-(Monitors!$C$17*BZ325),Data!$BW325)</f>
        <v>22.6</v>
      </c>
      <c r="BY325" s="32">
        <f>BX325-(AA325*Monitors!$C$13)</f>
        <v>18.760000000000002</v>
      </c>
      <c r="BZ325" s="86">
        <f>(Monitors!$C$13*Data!AA325)+(Monitors!$C$6*TANH(Monitors!$C$7*(Data!V325+Monitors!$C$8)+Monitors!$C$9)+Monitors!$C$10)</f>
        <v>18.477841826699422</v>
      </c>
      <c r="CA325" s="9">
        <f>BN325-(Signage!$C$13*AI325)</f>
        <v>17.030799999999999</v>
      </c>
      <c r="CB325" s="86">
        <f>(Signage!$C$13*Data!AI325)+(Signage!$C$6*TANH(Signage!$C$7*(Data!V325+Signage!$C$8)+Signage!$C$9)+Signage!$C$10)</f>
        <v>28.69736285677547</v>
      </c>
    </row>
    <row r="326" spans="1:80" s="4" customFormat="1" ht="12" customHeight="1">
      <c r="A326" s="82">
        <v>325</v>
      </c>
      <c r="B326" s="15" t="s">
        <v>2067</v>
      </c>
      <c r="C326" s="82" t="s">
        <v>1256</v>
      </c>
      <c r="D326" s="16">
        <v>41455</v>
      </c>
      <c r="E326" s="18" t="s">
        <v>77</v>
      </c>
      <c r="F326" s="15" t="s">
        <v>70</v>
      </c>
      <c r="G326" s="17">
        <v>6</v>
      </c>
      <c r="H326" s="15" t="s">
        <v>72</v>
      </c>
      <c r="I326" s="15" t="s">
        <v>142</v>
      </c>
      <c r="J326" s="18"/>
      <c r="K326" s="18" t="s">
        <v>74</v>
      </c>
      <c r="L326" s="18"/>
      <c r="M326" s="18" t="s">
        <v>78</v>
      </c>
      <c r="N326" s="18" t="s">
        <v>77</v>
      </c>
      <c r="O326" s="18" t="s">
        <v>82</v>
      </c>
      <c r="P326" s="18"/>
      <c r="Q326" s="18" t="s">
        <v>78</v>
      </c>
      <c r="R326" s="19">
        <v>1.32</v>
      </c>
      <c r="S326" s="19">
        <v>12.8</v>
      </c>
      <c r="T326" s="19">
        <v>17</v>
      </c>
      <c r="U326" s="19">
        <v>21.3</v>
      </c>
      <c r="V326" s="19">
        <v>217.6</v>
      </c>
      <c r="W326" s="19">
        <v>1200</v>
      </c>
      <c r="X326" s="19">
        <v>1600</v>
      </c>
      <c r="Y326" s="18" t="s">
        <v>143</v>
      </c>
      <c r="Z326" s="69">
        <v>8824</v>
      </c>
      <c r="AA326" s="19">
        <v>1.92</v>
      </c>
      <c r="AB326" s="21">
        <v>250</v>
      </c>
      <c r="AC326" s="19">
        <v>2.5</v>
      </c>
      <c r="AD326" s="19">
        <v>250</v>
      </c>
      <c r="AE326" s="19">
        <v>250</v>
      </c>
      <c r="AF326" s="19">
        <v>433.5</v>
      </c>
      <c r="AG326" s="8">
        <f>AF326/AD326</f>
        <v>1.734</v>
      </c>
      <c r="AH326" s="19">
        <v>200</v>
      </c>
      <c r="AI326" s="85">
        <f>(AF326*V326)/1000000</f>
        <v>9.4329599999999986E-2</v>
      </c>
      <c r="AJ326" s="18" t="s">
        <v>78</v>
      </c>
      <c r="AK326" s="18" t="s">
        <v>145</v>
      </c>
      <c r="AL326" s="18" t="s">
        <v>139</v>
      </c>
      <c r="AM326" s="18" t="s">
        <v>140</v>
      </c>
      <c r="AN326" s="18" t="s">
        <v>121</v>
      </c>
      <c r="AO326" s="18"/>
      <c r="AP326" s="18" t="s">
        <v>81</v>
      </c>
      <c r="AQ326" s="18"/>
      <c r="AR326" s="19">
        <v>1</v>
      </c>
      <c r="AS326" s="18" t="s">
        <v>117</v>
      </c>
      <c r="AT326" s="72">
        <v>60</v>
      </c>
      <c r="AU326" s="19">
        <v>178</v>
      </c>
      <c r="AV326" s="19">
        <v>178</v>
      </c>
      <c r="AW326" s="18" t="s">
        <v>78</v>
      </c>
      <c r="AX326" s="18" t="s">
        <v>98</v>
      </c>
      <c r="AY326" s="18"/>
      <c r="AZ326" s="18"/>
      <c r="BA326" s="19">
        <v>0</v>
      </c>
      <c r="BB326" s="20" t="s">
        <v>121</v>
      </c>
      <c r="BC326" s="18" t="s">
        <v>144</v>
      </c>
      <c r="BD326" s="18"/>
      <c r="BE326" s="18" t="s">
        <v>84</v>
      </c>
      <c r="BF326" s="18"/>
      <c r="BG326" s="18"/>
      <c r="BH326" s="21">
        <v>0</v>
      </c>
      <c r="BI326" s="19">
        <v>0.2</v>
      </c>
      <c r="BJ326" s="19">
        <v>0.13</v>
      </c>
      <c r="BK326" s="19">
        <v>0.12</v>
      </c>
      <c r="BL326" s="19">
        <v>9.2799999999999994</v>
      </c>
      <c r="BM326" s="19">
        <v>23.66</v>
      </c>
      <c r="BN326" s="19">
        <v>12.94</v>
      </c>
      <c r="BO326" s="21">
        <v>0.51</v>
      </c>
      <c r="BP326" s="20"/>
      <c r="BQ326" s="21">
        <v>0.22</v>
      </c>
      <c r="BR326" s="21">
        <v>0.16</v>
      </c>
      <c r="BS326" s="21">
        <v>0.13</v>
      </c>
      <c r="BT326" s="21">
        <v>9.5299999999999994</v>
      </c>
      <c r="BU326" s="21">
        <v>23.94</v>
      </c>
      <c r="BV326" s="21">
        <v>13.64</v>
      </c>
      <c r="BW326" s="9">
        <f>IF(BA326=1,BN326-(Monitors!$B$17*Data!BZ326),Data!BN326)</f>
        <v>12.94</v>
      </c>
      <c r="BX326" s="32">
        <f>IF($AR326=1,$BW326-(Monitors!$C$17*BZ326),Data!$BW326)</f>
        <v>12.147358630121248</v>
      </c>
      <c r="BY326" s="32">
        <f>BX326-(AA326*Monitors!$C$13)</f>
        <v>8.3073586301212483</v>
      </c>
      <c r="BZ326" s="86">
        <f>(Monitors!$C$13*Data!AA326)+(Monitors!$C$6*TANH(Monitors!$C$7*(Data!V326+Monitors!$C$8)+Monitors!$C$9)+Monitors!$C$10)</f>
        <v>15.852827397575039</v>
      </c>
      <c r="CA326" s="9">
        <f>BN326-(Signage!$C$13*AI326)</f>
        <v>5.8652800000000003</v>
      </c>
      <c r="CB326" s="86">
        <f>(Signage!$C$13*Data!AI326)+(Signage!$C$6*TANH(Signage!$C$7*(Data!V326+Signage!$C$8)+Signage!$C$9)+Signage!$C$10)</f>
        <v>22.673710167906844</v>
      </c>
    </row>
    <row r="327" spans="1:80" s="4" customFormat="1" ht="12" customHeight="1">
      <c r="A327" s="83">
        <v>326</v>
      </c>
      <c r="B327" s="15" t="s">
        <v>2094</v>
      </c>
      <c r="C327" s="83" t="s">
        <v>1257</v>
      </c>
      <c r="D327" s="16">
        <v>41355</v>
      </c>
      <c r="E327" s="18" t="s">
        <v>77</v>
      </c>
      <c r="F327" s="15" t="s">
        <v>100</v>
      </c>
      <c r="G327" s="17">
        <v>6</v>
      </c>
      <c r="H327" s="15" t="s">
        <v>72</v>
      </c>
      <c r="I327" s="15" t="s">
        <v>90</v>
      </c>
      <c r="J327" s="18" t="s">
        <v>71</v>
      </c>
      <c r="K327" s="18" t="s">
        <v>74</v>
      </c>
      <c r="L327" s="18" t="s">
        <v>71</v>
      </c>
      <c r="M327" s="18" t="s">
        <v>78</v>
      </c>
      <c r="N327" s="18" t="s">
        <v>78</v>
      </c>
      <c r="O327" s="18" t="s">
        <v>82</v>
      </c>
      <c r="P327" s="18" t="s">
        <v>71</v>
      </c>
      <c r="Q327" s="18" t="s">
        <v>78</v>
      </c>
      <c r="R327" s="19">
        <v>1.78</v>
      </c>
      <c r="S327" s="19">
        <v>10.6</v>
      </c>
      <c r="T327" s="19">
        <v>18.8</v>
      </c>
      <c r="U327" s="19">
        <v>21.5</v>
      </c>
      <c r="V327" s="19">
        <v>198.08</v>
      </c>
      <c r="W327" s="19">
        <v>1080</v>
      </c>
      <c r="X327" s="19">
        <v>1920</v>
      </c>
      <c r="Y327" s="18" t="s">
        <v>147</v>
      </c>
      <c r="Z327" s="69">
        <v>10468</v>
      </c>
      <c r="AA327" s="19">
        <v>2.0699999999999998</v>
      </c>
      <c r="AB327" s="21">
        <v>250</v>
      </c>
      <c r="AC327" s="19">
        <v>0</v>
      </c>
      <c r="AD327" s="19">
        <v>139</v>
      </c>
      <c r="AE327" s="19">
        <v>250</v>
      </c>
      <c r="AF327" s="19">
        <v>80</v>
      </c>
      <c r="AG327" s="8">
        <f>AF327/AD327</f>
        <v>0.57553956834532372</v>
      </c>
      <c r="AH327" s="19">
        <v>139</v>
      </c>
      <c r="AI327" s="85">
        <f>(AF327*V327)/1000000</f>
        <v>1.58464E-2</v>
      </c>
      <c r="AJ327" s="18" t="s">
        <v>78</v>
      </c>
      <c r="AK327" s="18" t="s">
        <v>244</v>
      </c>
      <c r="AL327" s="18" t="s">
        <v>115</v>
      </c>
      <c r="AM327" s="18" t="s">
        <v>71</v>
      </c>
      <c r="AN327" s="18" t="s">
        <v>81</v>
      </c>
      <c r="AO327" s="18" t="s">
        <v>71</v>
      </c>
      <c r="AP327" s="18" t="s">
        <v>81</v>
      </c>
      <c r="AQ327" s="18" t="s">
        <v>71</v>
      </c>
      <c r="AR327" s="19">
        <v>0</v>
      </c>
      <c r="AS327" s="18" t="s">
        <v>117</v>
      </c>
      <c r="AT327" s="72">
        <v>60</v>
      </c>
      <c r="AU327" s="19">
        <v>170</v>
      </c>
      <c r="AV327" s="19">
        <v>160</v>
      </c>
      <c r="AW327" s="18" t="s">
        <v>77</v>
      </c>
      <c r="AX327" s="18" t="s">
        <v>98</v>
      </c>
      <c r="AY327" s="18" t="s">
        <v>813</v>
      </c>
      <c r="AZ327" s="18" t="s">
        <v>813</v>
      </c>
      <c r="BA327" s="19">
        <v>0</v>
      </c>
      <c r="BB327" s="20" t="s">
        <v>81</v>
      </c>
      <c r="BC327" s="18" t="s">
        <v>81</v>
      </c>
      <c r="BD327" s="18" t="s">
        <v>71</v>
      </c>
      <c r="BE327" s="18" t="s">
        <v>245</v>
      </c>
      <c r="BF327" s="18" t="s">
        <v>77</v>
      </c>
      <c r="BG327" s="19">
        <v>1</v>
      </c>
      <c r="BH327" s="21">
        <v>1</v>
      </c>
      <c r="BI327" s="19">
        <v>0.19</v>
      </c>
      <c r="BJ327" s="19">
        <v>0</v>
      </c>
      <c r="BK327" s="19">
        <v>0.14000000000000001</v>
      </c>
      <c r="BL327" s="19">
        <v>0</v>
      </c>
      <c r="BM327" s="19">
        <v>0</v>
      </c>
      <c r="BN327" s="19">
        <v>14.34</v>
      </c>
      <c r="BO327" s="21">
        <v>0.99</v>
      </c>
      <c r="BP327" s="21">
        <v>0</v>
      </c>
      <c r="BQ327" s="21">
        <v>0</v>
      </c>
      <c r="BR327" s="21">
        <v>0</v>
      </c>
      <c r="BS327" s="21">
        <v>0</v>
      </c>
      <c r="BT327" s="21">
        <v>0</v>
      </c>
      <c r="BU327" s="21">
        <v>0</v>
      </c>
      <c r="BV327" s="21">
        <v>0</v>
      </c>
      <c r="BW327" s="9">
        <f>IF(BA327=1,BN327-(Monitors!$B$17*Data!BZ327),Data!BN327)</f>
        <v>14.34</v>
      </c>
      <c r="BX327" s="32">
        <f>IF($AR327=1,$BW327-(Monitors!$C$17*BZ327),Data!$BW327)</f>
        <v>14.34</v>
      </c>
      <c r="BY327" s="32">
        <f>BX327-(AA327*Monitors!$C$13)</f>
        <v>10.199999999999999</v>
      </c>
      <c r="BZ327" s="86">
        <f>(Monitors!$C$13*Data!AA327)+(Monitors!$C$6*TANH(Monitors!$C$7*(Data!V327+Monitors!$C$8)+Monitors!$C$9)+Monitors!$C$10)</f>
        <v>15.40563849433434</v>
      </c>
      <c r="CA327" s="9">
        <f>BN327-(Signage!$C$13*AI327)</f>
        <v>13.15152</v>
      </c>
      <c r="CB327" s="86">
        <f>(Signage!$C$13*Data!AI327)+(Signage!$C$6*TANH(Signage!$C$7*(Data!V327+Signage!$C$8)+Signage!$C$9)+Signage!$C$10)</f>
        <v>15.205349879483821</v>
      </c>
    </row>
    <row r="328" spans="1:80" s="4" customFormat="1" ht="12" customHeight="1">
      <c r="A328" s="82">
        <v>327</v>
      </c>
      <c r="B328" s="15" t="s">
        <v>2094</v>
      </c>
      <c r="C328" s="82" t="s">
        <v>1258</v>
      </c>
      <c r="D328" s="16">
        <v>41355</v>
      </c>
      <c r="E328" s="18" t="s">
        <v>77</v>
      </c>
      <c r="F328" s="15" t="s">
        <v>100</v>
      </c>
      <c r="G328" s="17">
        <v>6</v>
      </c>
      <c r="H328" s="15" t="s">
        <v>72</v>
      </c>
      <c r="I328" s="15" t="s">
        <v>90</v>
      </c>
      <c r="J328" s="18" t="s">
        <v>71</v>
      </c>
      <c r="K328" s="18" t="s">
        <v>74</v>
      </c>
      <c r="L328" s="18" t="s">
        <v>71</v>
      </c>
      <c r="M328" s="18" t="s">
        <v>78</v>
      </c>
      <c r="N328" s="18" t="s">
        <v>78</v>
      </c>
      <c r="O328" s="18" t="s">
        <v>82</v>
      </c>
      <c r="P328" s="18" t="s">
        <v>71</v>
      </c>
      <c r="Q328" s="18" t="s">
        <v>78</v>
      </c>
      <c r="R328" s="19">
        <v>1.78</v>
      </c>
      <c r="S328" s="19">
        <v>11.5</v>
      </c>
      <c r="T328" s="19">
        <v>20.5</v>
      </c>
      <c r="U328" s="19">
        <v>23.6</v>
      </c>
      <c r="V328" s="19">
        <v>236.92</v>
      </c>
      <c r="W328" s="19">
        <v>1080</v>
      </c>
      <c r="X328" s="19">
        <v>1920</v>
      </c>
      <c r="Y328" s="18" t="s">
        <v>147</v>
      </c>
      <c r="Z328" s="69">
        <v>8752</v>
      </c>
      <c r="AA328" s="19">
        <v>2.0699999999999998</v>
      </c>
      <c r="AB328" s="21">
        <v>250</v>
      </c>
      <c r="AC328" s="19">
        <v>0</v>
      </c>
      <c r="AD328" s="19">
        <v>172</v>
      </c>
      <c r="AE328" s="19">
        <v>250</v>
      </c>
      <c r="AF328" s="19">
        <v>88</v>
      </c>
      <c r="AG328" s="8">
        <f>AF328/AD328</f>
        <v>0.51162790697674421</v>
      </c>
      <c r="AH328" s="19">
        <v>172</v>
      </c>
      <c r="AI328" s="85">
        <f>(AF328*V328)/1000000</f>
        <v>2.084896E-2</v>
      </c>
      <c r="AJ328" s="18" t="s">
        <v>78</v>
      </c>
      <c r="AK328" s="18" t="s">
        <v>177</v>
      </c>
      <c r="AL328" s="18" t="s">
        <v>115</v>
      </c>
      <c r="AM328" s="18" t="s">
        <v>71</v>
      </c>
      <c r="AN328" s="18" t="s">
        <v>81</v>
      </c>
      <c r="AO328" s="18" t="s">
        <v>71</v>
      </c>
      <c r="AP328" s="18" t="s">
        <v>81</v>
      </c>
      <c r="AQ328" s="18" t="s">
        <v>71</v>
      </c>
      <c r="AR328" s="19">
        <v>0</v>
      </c>
      <c r="AS328" s="18" t="s">
        <v>117</v>
      </c>
      <c r="AT328" s="72">
        <v>60</v>
      </c>
      <c r="AU328" s="19">
        <v>170</v>
      </c>
      <c r="AV328" s="19">
        <v>160</v>
      </c>
      <c r="AW328" s="18" t="s">
        <v>77</v>
      </c>
      <c r="AX328" s="18" t="s">
        <v>98</v>
      </c>
      <c r="AY328" s="18" t="s">
        <v>813</v>
      </c>
      <c r="AZ328" s="18" t="s">
        <v>813</v>
      </c>
      <c r="BA328" s="19">
        <v>0</v>
      </c>
      <c r="BB328" s="20" t="s">
        <v>81</v>
      </c>
      <c r="BC328" s="18" t="s">
        <v>81</v>
      </c>
      <c r="BD328" s="18" t="s">
        <v>71</v>
      </c>
      <c r="BE328" s="18" t="s">
        <v>245</v>
      </c>
      <c r="BF328" s="18" t="s">
        <v>77</v>
      </c>
      <c r="BG328" s="19">
        <v>1</v>
      </c>
      <c r="BH328" s="21">
        <v>1</v>
      </c>
      <c r="BI328" s="19">
        <v>0.24</v>
      </c>
      <c r="BJ328" s="19">
        <v>0</v>
      </c>
      <c r="BK328" s="19">
        <v>0.2</v>
      </c>
      <c r="BL328" s="19">
        <v>0</v>
      </c>
      <c r="BM328" s="19">
        <v>0</v>
      </c>
      <c r="BN328" s="19">
        <v>16.8</v>
      </c>
      <c r="BO328" s="21">
        <v>0.99</v>
      </c>
      <c r="BP328" s="21">
        <v>0</v>
      </c>
      <c r="BQ328" s="21">
        <v>0</v>
      </c>
      <c r="BR328" s="21">
        <v>0</v>
      </c>
      <c r="BS328" s="21">
        <v>0</v>
      </c>
      <c r="BT328" s="21">
        <v>0</v>
      </c>
      <c r="BU328" s="21">
        <v>0</v>
      </c>
      <c r="BV328" s="21">
        <v>0</v>
      </c>
      <c r="BW328" s="9">
        <f>IF(BA328=1,BN328-(Monitors!$B$17*Data!BZ328),Data!BN328)</f>
        <v>16.8</v>
      </c>
      <c r="BX328" s="32">
        <f>IF($AR328=1,$BW328-(Monitors!$C$17*BZ328),Data!$BW328)</f>
        <v>16.8</v>
      </c>
      <c r="BY328" s="32">
        <f>BX328-(AA328*Monitors!$C$13)</f>
        <v>12.66</v>
      </c>
      <c r="BZ328" s="86">
        <f>(Monitors!$C$13*Data!AA328)+(Monitors!$C$6*TANH(Monitors!$C$7*(Data!V328+Monitors!$C$8)+Monitors!$C$9)+Monitors!$C$10)</f>
        <v>16.817789234492512</v>
      </c>
      <c r="CA328" s="9">
        <f>BN328-(Signage!$C$13*AI328)</f>
        <v>15.236328</v>
      </c>
      <c r="CB328" s="86">
        <f>(Signage!$C$13*Data!AI328)+(Signage!$C$6*TANH(Signage!$C$7*(Data!V328+Signage!$C$8)+Signage!$C$9)+Signage!$C$10)</f>
        <v>18.721473564616108</v>
      </c>
    </row>
    <row r="329" spans="1:80" s="4" customFormat="1" ht="12" customHeight="1">
      <c r="A329" s="83">
        <v>328</v>
      </c>
      <c r="B329" s="15" t="s">
        <v>2096</v>
      </c>
      <c r="C329" s="83" t="s">
        <v>1259</v>
      </c>
      <c r="D329" s="16">
        <v>41652</v>
      </c>
      <c r="E329" s="18" t="s">
        <v>78</v>
      </c>
      <c r="F329" s="15" t="s">
        <v>100</v>
      </c>
      <c r="G329" s="17">
        <v>6</v>
      </c>
      <c r="H329" s="15" t="s">
        <v>72</v>
      </c>
      <c r="I329" s="15" t="s">
        <v>90</v>
      </c>
      <c r="J329" s="18"/>
      <c r="K329" s="18" t="s">
        <v>74</v>
      </c>
      <c r="L329" s="18"/>
      <c r="M329" s="18" t="s">
        <v>78</v>
      </c>
      <c r="N329" s="18" t="s">
        <v>78</v>
      </c>
      <c r="O329" s="18" t="s">
        <v>82</v>
      </c>
      <c r="P329" s="18"/>
      <c r="Q329" s="18" t="s">
        <v>78</v>
      </c>
      <c r="R329" s="19">
        <v>1.78</v>
      </c>
      <c r="S329" s="19">
        <v>10.6</v>
      </c>
      <c r="T329" s="19">
        <v>18.8</v>
      </c>
      <c r="U329" s="19">
        <v>21.5</v>
      </c>
      <c r="V329" s="19">
        <v>197.91</v>
      </c>
      <c r="W329" s="19">
        <v>1080</v>
      </c>
      <c r="X329" s="19">
        <v>1920</v>
      </c>
      <c r="Y329" s="18" t="s">
        <v>147</v>
      </c>
      <c r="Z329" s="69">
        <v>10459</v>
      </c>
      <c r="AA329" s="19">
        <v>2.0699999999999998</v>
      </c>
      <c r="AB329" s="21">
        <v>200</v>
      </c>
      <c r="AC329" s="19">
        <v>159.4</v>
      </c>
      <c r="AD329" s="19">
        <v>174.6</v>
      </c>
      <c r="AE329" s="19">
        <v>200</v>
      </c>
      <c r="AF329" s="18"/>
      <c r="AG329" s="8">
        <f>AF329/AD329</f>
        <v>0</v>
      </c>
      <c r="AH329" s="19">
        <v>174.6</v>
      </c>
      <c r="AI329" s="85">
        <f>(AF329*V329)/1000000</f>
        <v>0</v>
      </c>
      <c r="AJ329" s="18" t="s">
        <v>78</v>
      </c>
      <c r="AK329" s="18" t="s">
        <v>81</v>
      </c>
      <c r="AL329" s="18" t="s">
        <v>115</v>
      </c>
      <c r="AM329" s="18"/>
      <c r="AN329" s="18" t="s">
        <v>81</v>
      </c>
      <c r="AO329" s="18"/>
      <c r="AP329" s="18" t="s">
        <v>81</v>
      </c>
      <c r="AQ329" s="18"/>
      <c r="AR329" s="19">
        <v>0</v>
      </c>
      <c r="AS329" s="18"/>
      <c r="AT329" s="72">
        <v>60</v>
      </c>
      <c r="AU329" s="19">
        <v>170</v>
      </c>
      <c r="AV329" s="19">
        <v>160</v>
      </c>
      <c r="AW329" s="18" t="s">
        <v>78</v>
      </c>
      <c r="AX329" s="18" t="s">
        <v>179</v>
      </c>
      <c r="AY329" s="18"/>
      <c r="AZ329" s="18"/>
      <c r="BA329" s="19">
        <v>0</v>
      </c>
      <c r="BB329" s="20" t="s">
        <v>81</v>
      </c>
      <c r="BC329" s="18" t="s">
        <v>81</v>
      </c>
      <c r="BD329" s="18"/>
      <c r="BE329" s="18" t="s">
        <v>84</v>
      </c>
      <c r="BF329" s="18"/>
      <c r="BG329" s="18"/>
      <c r="BH329" s="21">
        <v>0</v>
      </c>
      <c r="BI329" s="19">
        <v>0.25</v>
      </c>
      <c r="BJ329" s="18"/>
      <c r="BK329" s="19">
        <v>0.13</v>
      </c>
      <c r="BL329" s="18"/>
      <c r="BM329" s="18"/>
      <c r="BN329" s="19">
        <v>19.170000000000002</v>
      </c>
      <c r="BO329" s="21">
        <v>0.49</v>
      </c>
      <c r="BP329" s="20"/>
      <c r="BQ329" s="21">
        <v>0.31</v>
      </c>
      <c r="BR329" s="20"/>
      <c r="BS329" s="21">
        <v>0.18</v>
      </c>
      <c r="BT329" s="20"/>
      <c r="BU329" s="20"/>
      <c r="BV329" s="21">
        <v>19.100000000000001</v>
      </c>
      <c r="BW329" s="9">
        <f>IF(BA329=1,BN329-(Monitors!$B$17*Data!BZ329),Data!BN329)</f>
        <v>19.170000000000002</v>
      </c>
      <c r="BX329" s="32">
        <f>IF($AR329=1,$BW329-(Monitors!$C$17*BZ329),Data!$BW329)</f>
        <v>19.170000000000002</v>
      </c>
      <c r="BY329" s="32">
        <f>BX329-(AA329*Monitors!$C$13)</f>
        <v>15.030000000000001</v>
      </c>
      <c r="BZ329" s="86">
        <f>(Monitors!$C$13*Data!AA329)+(Monitors!$C$6*TANH(Monitors!$C$7*(Data!V329+Monitors!$C$8)+Monitors!$C$9)+Monitors!$C$10)</f>
        <v>15.398789190244152</v>
      </c>
      <c r="CA329" s="9">
        <f>BN329-(Signage!$C$13*AI329)</f>
        <v>19.170000000000002</v>
      </c>
      <c r="CB329" s="86">
        <f>(Signage!$C$13*Data!AI329)+(Signage!$C$6*TANH(Signage!$C$7*(Data!V329+Signage!$C$8)+Signage!$C$9)+Signage!$C$10)</f>
        <v>14.003062893243104</v>
      </c>
    </row>
    <row r="330" spans="1:80" s="4" customFormat="1" ht="12" customHeight="1">
      <c r="A330" s="82">
        <v>329</v>
      </c>
      <c r="B330" s="15" t="s">
        <v>2096</v>
      </c>
      <c r="C330" s="82" t="s">
        <v>1260</v>
      </c>
      <c r="D330" s="16">
        <v>41655</v>
      </c>
      <c r="E330" s="18" t="s">
        <v>78</v>
      </c>
      <c r="F330" s="15" t="s">
        <v>100</v>
      </c>
      <c r="G330" s="17">
        <v>6</v>
      </c>
      <c r="H330" s="15" t="s">
        <v>72</v>
      </c>
      <c r="I330" s="15" t="s">
        <v>90</v>
      </c>
      <c r="J330" s="18"/>
      <c r="K330" s="18" t="s">
        <v>74</v>
      </c>
      <c r="L330" s="18"/>
      <c r="M330" s="18" t="s">
        <v>78</v>
      </c>
      <c r="N330" s="18" t="s">
        <v>78</v>
      </c>
      <c r="O330" s="18" t="s">
        <v>82</v>
      </c>
      <c r="P330" s="18"/>
      <c r="Q330" s="18" t="s">
        <v>78</v>
      </c>
      <c r="R330" s="19">
        <v>1.78</v>
      </c>
      <c r="S330" s="19">
        <v>11.5</v>
      </c>
      <c r="T330" s="19">
        <v>20.5</v>
      </c>
      <c r="U330" s="19">
        <v>23.6</v>
      </c>
      <c r="V330" s="19">
        <v>236.8</v>
      </c>
      <c r="W330" s="19">
        <v>1080</v>
      </c>
      <c r="X330" s="19">
        <v>1920</v>
      </c>
      <c r="Y330" s="18" t="s">
        <v>147</v>
      </c>
      <c r="Z330" s="69">
        <v>8740</v>
      </c>
      <c r="AA330" s="19">
        <v>2.0699999999999998</v>
      </c>
      <c r="AB330" s="21">
        <v>250</v>
      </c>
      <c r="AC330" s="19">
        <v>170.8</v>
      </c>
      <c r="AD330" s="19">
        <v>182.2</v>
      </c>
      <c r="AE330" s="19">
        <v>250</v>
      </c>
      <c r="AF330" s="18"/>
      <c r="AG330" s="8">
        <f>AF330/AD330</f>
        <v>0</v>
      </c>
      <c r="AH330" s="19">
        <v>182.2</v>
      </c>
      <c r="AI330" s="85">
        <f>(AF330*V330)/1000000</f>
        <v>0</v>
      </c>
      <c r="AJ330" s="18" t="s">
        <v>78</v>
      </c>
      <c r="AK330" s="18" t="s">
        <v>81</v>
      </c>
      <c r="AL330" s="18" t="s">
        <v>115</v>
      </c>
      <c r="AM330" s="18"/>
      <c r="AN330" s="18" t="s">
        <v>81</v>
      </c>
      <c r="AO330" s="18"/>
      <c r="AP330" s="18" t="s">
        <v>81</v>
      </c>
      <c r="AQ330" s="18"/>
      <c r="AR330" s="19">
        <v>0</v>
      </c>
      <c r="AS330" s="18"/>
      <c r="AT330" s="72">
        <v>60</v>
      </c>
      <c r="AU330" s="19">
        <v>170</v>
      </c>
      <c r="AV330" s="19">
        <v>160</v>
      </c>
      <c r="AW330" s="18" t="s">
        <v>78</v>
      </c>
      <c r="AX330" s="18" t="s">
        <v>179</v>
      </c>
      <c r="AY330" s="18"/>
      <c r="AZ330" s="18"/>
      <c r="BA330" s="19">
        <v>0</v>
      </c>
      <c r="BB330" s="20" t="s">
        <v>81</v>
      </c>
      <c r="BC330" s="18" t="s">
        <v>81</v>
      </c>
      <c r="BD330" s="18"/>
      <c r="BE330" s="18" t="s">
        <v>84</v>
      </c>
      <c r="BF330" s="18"/>
      <c r="BG330" s="18"/>
      <c r="BH330" s="21">
        <v>0</v>
      </c>
      <c r="BI330" s="19">
        <v>0.24</v>
      </c>
      <c r="BJ330" s="18"/>
      <c r="BK330" s="19">
        <v>0.16</v>
      </c>
      <c r="BL330" s="18"/>
      <c r="BM330" s="18"/>
      <c r="BN330" s="19">
        <v>22.26</v>
      </c>
      <c r="BO330" s="21">
        <v>0.49</v>
      </c>
      <c r="BP330" s="20"/>
      <c r="BQ330" s="21">
        <v>0.28999999999999998</v>
      </c>
      <c r="BR330" s="20"/>
      <c r="BS330" s="21">
        <v>0.21</v>
      </c>
      <c r="BT330" s="20"/>
      <c r="BU330" s="20"/>
      <c r="BV330" s="21">
        <v>21.96</v>
      </c>
      <c r="BW330" s="9">
        <f>IF(BA330=1,BN330-(Monitors!$B$17*Data!BZ330),Data!BN330)</f>
        <v>22.26</v>
      </c>
      <c r="BX330" s="32">
        <f>IF($AR330=1,$BW330-(Monitors!$C$17*BZ330),Data!$BW330)</f>
        <v>22.26</v>
      </c>
      <c r="BY330" s="32">
        <f>BX330-(AA330*Monitors!$C$13)</f>
        <v>18.12</v>
      </c>
      <c r="BZ330" s="86">
        <f>(Monitors!$C$13*Data!AA330)+(Monitors!$C$6*TANH(Monitors!$C$7*(Data!V330+Monitors!$C$8)+Monitors!$C$9)+Monitors!$C$10)</f>
        <v>16.813880498928238</v>
      </c>
      <c r="CA330" s="9">
        <f>BN330-(Signage!$C$13*AI330)</f>
        <v>22.26</v>
      </c>
      <c r="CB330" s="86">
        <f>(Signage!$C$13*Data!AI330)+(Signage!$C$6*TANH(Signage!$C$7*(Data!V330+Signage!$C$8)+Signage!$C$9)+Signage!$C$10)</f>
        <v>17.148143597014766</v>
      </c>
    </row>
    <row r="331" spans="1:80" s="4" customFormat="1" ht="12" customHeight="1">
      <c r="A331" s="83">
        <v>330</v>
      </c>
      <c r="B331" s="15" t="s">
        <v>2064</v>
      </c>
      <c r="C331" s="83" t="s">
        <v>1261</v>
      </c>
      <c r="D331" s="16">
        <v>40799</v>
      </c>
      <c r="E331" s="18" t="s">
        <v>78</v>
      </c>
      <c r="F331" s="15" t="s">
        <v>70</v>
      </c>
      <c r="G331" s="17">
        <v>6</v>
      </c>
      <c r="H331" s="15" t="s">
        <v>72</v>
      </c>
      <c r="I331" s="15" t="s">
        <v>90</v>
      </c>
      <c r="J331" s="18"/>
      <c r="K331" s="18" t="s">
        <v>74</v>
      </c>
      <c r="L331" s="18"/>
      <c r="M331" s="18" t="s">
        <v>78</v>
      </c>
      <c r="N331" s="18" t="s">
        <v>78</v>
      </c>
      <c r="O331" s="18" t="s">
        <v>82</v>
      </c>
      <c r="P331" s="18"/>
      <c r="Q331" s="18" t="s">
        <v>78</v>
      </c>
      <c r="R331" s="19">
        <v>1.78</v>
      </c>
      <c r="S331" s="19">
        <v>10.5</v>
      </c>
      <c r="T331" s="19">
        <v>18.8</v>
      </c>
      <c r="U331" s="19">
        <v>21.5</v>
      </c>
      <c r="V331" s="19">
        <v>197.7</v>
      </c>
      <c r="W331" s="19">
        <v>1080</v>
      </c>
      <c r="X331" s="19">
        <v>1920</v>
      </c>
      <c r="Y331" s="18" t="s">
        <v>147</v>
      </c>
      <c r="Z331" s="69">
        <v>10489</v>
      </c>
      <c r="AA331" s="19">
        <v>2.0699999999999998</v>
      </c>
      <c r="AB331" s="21">
        <v>300</v>
      </c>
      <c r="AC331" s="19">
        <v>32.4</v>
      </c>
      <c r="AD331" s="19">
        <v>233.6</v>
      </c>
      <c r="AE331" s="19">
        <v>300</v>
      </c>
      <c r="AF331" s="19">
        <v>175.6</v>
      </c>
      <c r="AG331" s="8">
        <f>AF331/AD331</f>
        <v>0.75171232876712324</v>
      </c>
      <c r="AH331" s="19">
        <v>200</v>
      </c>
      <c r="AI331" s="85">
        <f>(AF331*V331)/1000000</f>
        <v>3.4716119999999996E-2</v>
      </c>
      <c r="AJ331" s="18" t="s">
        <v>78</v>
      </c>
      <c r="AK331" s="18" t="s">
        <v>540</v>
      </c>
      <c r="AL331" s="18" t="s">
        <v>115</v>
      </c>
      <c r="AM331" s="18"/>
      <c r="AN331" s="18" t="s">
        <v>121</v>
      </c>
      <c r="AO331" s="18"/>
      <c r="AP331" s="18" t="s">
        <v>81</v>
      </c>
      <c r="AQ331" s="18"/>
      <c r="AR331" s="19">
        <v>0</v>
      </c>
      <c r="AS331" s="18"/>
      <c r="AT331" s="72">
        <v>60</v>
      </c>
      <c r="AU331" s="19">
        <v>170</v>
      </c>
      <c r="AV331" s="19">
        <v>160</v>
      </c>
      <c r="AW331" s="18" t="s">
        <v>78</v>
      </c>
      <c r="AX331" s="18" t="s">
        <v>109</v>
      </c>
      <c r="AY331" s="18"/>
      <c r="AZ331" s="18"/>
      <c r="BA331" s="19">
        <v>0</v>
      </c>
      <c r="BB331" s="20" t="s">
        <v>121</v>
      </c>
      <c r="BC331" s="18" t="s">
        <v>144</v>
      </c>
      <c r="BD331" s="18"/>
      <c r="BE331" s="18" t="s">
        <v>84</v>
      </c>
      <c r="BF331" s="18"/>
      <c r="BG331" s="19">
        <v>1</v>
      </c>
      <c r="BH331" s="21">
        <v>0</v>
      </c>
      <c r="BI331" s="19">
        <v>0.24</v>
      </c>
      <c r="BJ331" s="18"/>
      <c r="BK331" s="19">
        <v>0.06</v>
      </c>
      <c r="BL331" s="18"/>
      <c r="BM331" s="18"/>
      <c r="BN331" s="19">
        <v>18.649999999999999</v>
      </c>
      <c r="BO331" s="21">
        <v>0.47</v>
      </c>
      <c r="BP331" s="20"/>
      <c r="BQ331" s="21">
        <v>0.28000000000000003</v>
      </c>
      <c r="BR331" s="20"/>
      <c r="BS331" s="21">
        <v>0.1</v>
      </c>
      <c r="BT331" s="20"/>
      <c r="BU331" s="20"/>
      <c r="BV331" s="21">
        <v>18.559999999999999</v>
      </c>
      <c r="BW331" s="9">
        <f>IF(BA331=1,BN331-(Monitors!$B$17*Data!BZ331),Data!BN331)</f>
        <v>18.649999999999999</v>
      </c>
      <c r="BX331" s="32">
        <f>IF($AR331=1,$BW331-(Monitors!$C$17*BZ331),Data!$BW331)</f>
        <v>18.649999999999999</v>
      </c>
      <c r="BY331" s="32">
        <f>BX331-(AA331*Monitors!$C$13)</f>
        <v>14.509999999999998</v>
      </c>
      <c r="BZ331" s="86">
        <f>(Monitors!$C$13*Data!AA331)+(Monitors!$C$6*TANH(Monitors!$C$7*(Data!V331+Monitors!$C$8)+Monitors!$C$9)+Monitors!$C$10)</f>
        <v>15.390320039549458</v>
      </c>
      <c r="CA331" s="9">
        <f>BN331-(Signage!$C$13*AI331)</f>
        <v>16.046291</v>
      </c>
      <c r="CB331" s="86">
        <f>(Signage!$C$13*Data!AI331)+(Signage!$C$6*TANH(Signage!$C$7*(Data!V331+Signage!$C$8)+Signage!$C$9)+Signage!$C$10)</f>
        <v>16.589715571880429</v>
      </c>
    </row>
    <row r="332" spans="1:80" s="4" customFormat="1" ht="12" customHeight="1">
      <c r="A332" s="82">
        <v>331</v>
      </c>
      <c r="B332" s="15" t="s">
        <v>2064</v>
      </c>
      <c r="C332" s="82" t="s">
        <v>1262</v>
      </c>
      <c r="D332" s="16">
        <v>41151</v>
      </c>
      <c r="E332" s="18" t="s">
        <v>78</v>
      </c>
      <c r="F332" s="15" t="s">
        <v>158</v>
      </c>
      <c r="G332" s="17">
        <v>6</v>
      </c>
      <c r="H332" s="15" t="s">
        <v>72</v>
      </c>
      <c r="I332" s="15" t="s">
        <v>90</v>
      </c>
      <c r="J332" s="18"/>
      <c r="K332" s="18" t="s">
        <v>74</v>
      </c>
      <c r="L332" s="18"/>
      <c r="M332" s="18" t="s">
        <v>78</v>
      </c>
      <c r="N332" s="18" t="s">
        <v>78</v>
      </c>
      <c r="O332" s="18" t="s">
        <v>82</v>
      </c>
      <c r="P332" s="18"/>
      <c r="Q332" s="18" t="s">
        <v>77</v>
      </c>
      <c r="R332" s="19">
        <v>1.78</v>
      </c>
      <c r="S332" s="19">
        <v>10.6</v>
      </c>
      <c r="T332" s="19">
        <v>18.8</v>
      </c>
      <c r="U332" s="19">
        <v>21.5</v>
      </c>
      <c r="V332" s="19">
        <v>197.7</v>
      </c>
      <c r="W332" s="19">
        <v>1080</v>
      </c>
      <c r="X332" s="19">
        <v>1920</v>
      </c>
      <c r="Y332" s="18" t="s">
        <v>147</v>
      </c>
      <c r="Z332" s="69">
        <v>10489</v>
      </c>
      <c r="AA332" s="19">
        <v>2.0699999999999998</v>
      </c>
      <c r="AB332" s="21">
        <v>300</v>
      </c>
      <c r="AC332" s="19">
        <v>51.1</v>
      </c>
      <c r="AD332" s="19">
        <v>247.2</v>
      </c>
      <c r="AE332" s="19">
        <v>300</v>
      </c>
      <c r="AF332" s="19">
        <v>179.6</v>
      </c>
      <c r="AG332" s="8">
        <f>AF332/AD332</f>
        <v>0.72653721682847894</v>
      </c>
      <c r="AH332" s="19">
        <v>200</v>
      </c>
      <c r="AI332" s="85">
        <f>(AF332*V332)/1000000</f>
        <v>3.5506919999999997E-2</v>
      </c>
      <c r="AJ332" s="18" t="s">
        <v>78</v>
      </c>
      <c r="AK332" s="18" t="s">
        <v>540</v>
      </c>
      <c r="AL332" s="18" t="s">
        <v>127</v>
      </c>
      <c r="AM332" s="18"/>
      <c r="AN332" s="18" t="s">
        <v>81</v>
      </c>
      <c r="AO332" s="18"/>
      <c r="AP332" s="18" t="s">
        <v>81</v>
      </c>
      <c r="AQ332" s="18"/>
      <c r="AR332" s="19">
        <v>0</v>
      </c>
      <c r="AS332" s="18"/>
      <c r="AT332" s="72">
        <v>60</v>
      </c>
      <c r="AU332" s="19">
        <v>170</v>
      </c>
      <c r="AV332" s="19">
        <v>160</v>
      </c>
      <c r="AW332" s="18" t="s">
        <v>78</v>
      </c>
      <c r="AX332" s="18" t="s">
        <v>109</v>
      </c>
      <c r="AY332" s="18"/>
      <c r="AZ332" s="18"/>
      <c r="BA332" s="19">
        <v>0</v>
      </c>
      <c r="BB332" s="20" t="s">
        <v>81</v>
      </c>
      <c r="BC332" s="18" t="s">
        <v>81</v>
      </c>
      <c r="BD332" s="18"/>
      <c r="BE332" s="18" t="s">
        <v>84</v>
      </c>
      <c r="BF332" s="18"/>
      <c r="BG332" s="19">
        <v>1</v>
      </c>
      <c r="BH332" s="21">
        <v>0</v>
      </c>
      <c r="BI332" s="19">
        <v>0.15</v>
      </c>
      <c r="BJ332" s="18"/>
      <c r="BK332" s="19">
        <v>0.1</v>
      </c>
      <c r="BL332" s="18"/>
      <c r="BM332" s="18"/>
      <c r="BN332" s="19">
        <v>17.739999999999998</v>
      </c>
      <c r="BO332" s="21">
        <v>0.47</v>
      </c>
      <c r="BP332" s="20"/>
      <c r="BQ332" s="21">
        <v>0.19</v>
      </c>
      <c r="BR332" s="20"/>
      <c r="BS332" s="21">
        <v>0.14000000000000001</v>
      </c>
      <c r="BT332" s="20"/>
      <c r="BU332" s="20"/>
      <c r="BV332" s="21">
        <v>17.420000000000002</v>
      </c>
      <c r="BW332" s="9">
        <f>IF(BA332=1,BN332-(Monitors!$B$17*Data!BZ332),Data!BN332)</f>
        <v>17.739999999999998</v>
      </c>
      <c r="BX332" s="32">
        <f>IF($AR332=1,$BW332-(Monitors!$C$17*BZ332),Data!$BW332)</f>
        <v>17.739999999999998</v>
      </c>
      <c r="BY332" s="32">
        <f>BX332-(AA332*Monitors!$C$13)</f>
        <v>13.599999999999998</v>
      </c>
      <c r="BZ332" s="86">
        <f>(Monitors!$C$13*Data!AA332)+(Monitors!$C$6*TANH(Monitors!$C$7*(Data!V332+Monitors!$C$8)+Monitors!$C$9)+Monitors!$C$10)</f>
        <v>15.390320039549458</v>
      </c>
      <c r="CA332" s="9">
        <f>BN332-(Signage!$C$13*AI332)</f>
        <v>15.076980999999998</v>
      </c>
      <c r="CB332" s="86">
        <f>(Signage!$C$13*Data!AI332)+(Signage!$C$6*TANH(Signage!$C$7*(Data!V332+Signage!$C$8)+Signage!$C$9)+Signage!$C$10)</f>
        <v>16.649025571880429</v>
      </c>
    </row>
    <row r="333" spans="1:80" s="4" customFormat="1" ht="12" customHeight="1">
      <c r="A333" s="83">
        <v>332</v>
      </c>
      <c r="B333" s="15" t="s">
        <v>2080</v>
      </c>
      <c r="C333" s="83" t="s">
        <v>1263</v>
      </c>
      <c r="D333" s="16">
        <v>41516</v>
      </c>
      <c r="E333" s="18" t="s">
        <v>77</v>
      </c>
      <c r="F333" s="15" t="s">
        <v>70</v>
      </c>
      <c r="G333" s="17">
        <v>6</v>
      </c>
      <c r="H333" s="15" t="s">
        <v>72</v>
      </c>
      <c r="I333" s="15" t="s">
        <v>73</v>
      </c>
      <c r="J333" s="18" t="s">
        <v>73</v>
      </c>
      <c r="K333" s="18" t="s">
        <v>74</v>
      </c>
      <c r="L333" s="18" t="s">
        <v>71</v>
      </c>
      <c r="M333" s="18" t="s">
        <v>78</v>
      </c>
      <c r="N333" s="18" t="s">
        <v>78</v>
      </c>
      <c r="O333" s="18" t="s">
        <v>82</v>
      </c>
      <c r="P333" s="18" t="s">
        <v>71</v>
      </c>
      <c r="Q333" s="18" t="s">
        <v>78</v>
      </c>
      <c r="R333" s="19">
        <v>1.78</v>
      </c>
      <c r="S333" s="19">
        <v>11.7</v>
      </c>
      <c r="T333" s="19">
        <v>20.7</v>
      </c>
      <c r="U333" s="19">
        <v>23.8</v>
      </c>
      <c r="V333" s="19">
        <v>242.19</v>
      </c>
      <c r="W333" s="19">
        <v>1080</v>
      </c>
      <c r="X333" s="19">
        <v>1920</v>
      </c>
      <c r="Y333" s="18" t="s">
        <v>147</v>
      </c>
      <c r="Z333" s="69">
        <v>8547</v>
      </c>
      <c r="AA333" s="19">
        <v>2.0699999999999998</v>
      </c>
      <c r="AB333" s="21">
        <v>250</v>
      </c>
      <c r="AC333" s="19">
        <v>6</v>
      </c>
      <c r="AD333" s="19">
        <v>208</v>
      </c>
      <c r="AE333" s="19">
        <v>250</v>
      </c>
      <c r="AF333" s="19">
        <v>200</v>
      </c>
      <c r="AG333" s="8">
        <f>AF333/AD333</f>
        <v>0.96153846153846156</v>
      </c>
      <c r="AH333" s="19">
        <v>200</v>
      </c>
      <c r="AI333" s="85">
        <f>(AF333*V333)/1000000</f>
        <v>4.8438000000000002E-2</v>
      </c>
      <c r="AJ333" s="18" t="s">
        <v>78</v>
      </c>
      <c r="AK333" s="18" t="s">
        <v>155</v>
      </c>
      <c r="AL333" s="18" t="s">
        <v>120</v>
      </c>
      <c r="AM333" s="18" t="s">
        <v>193</v>
      </c>
      <c r="AN333" s="18" t="s">
        <v>81</v>
      </c>
      <c r="AO333" s="18" t="s">
        <v>71</v>
      </c>
      <c r="AP333" s="18" t="s">
        <v>94</v>
      </c>
      <c r="AQ333" s="18" t="s">
        <v>71</v>
      </c>
      <c r="AR333" s="19">
        <v>1</v>
      </c>
      <c r="AS333" s="18"/>
      <c r="AT333" s="72">
        <v>60</v>
      </c>
      <c r="AU333" s="19">
        <v>178</v>
      </c>
      <c r="AV333" s="19">
        <v>178</v>
      </c>
      <c r="AW333" s="18" t="s">
        <v>77</v>
      </c>
      <c r="AX333" s="18" t="s">
        <v>151</v>
      </c>
      <c r="AY333" s="18" t="s">
        <v>71</v>
      </c>
      <c r="AZ333" s="18" t="s">
        <v>71</v>
      </c>
      <c r="BA333" s="19">
        <v>0</v>
      </c>
      <c r="BB333" s="20" t="s">
        <v>81</v>
      </c>
      <c r="BC333" s="18" t="s">
        <v>81</v>
      </c>
      <c r="BD333" s="18" t="s">
        <v>71</v>
      </c>
      <c r="BE333" s="18" t="s">
        <v>84</v>
      </c>
      <c r="BF333" s="18" t="s">
        <v>71</v>
      </c>
      <c r="BG333" s="18"/>
      <c r="BH333" s="21">
        <v>0</v>
      </c>
      <c r="BI333" s="19">
        <v>0.39</v>
      </c>
      <c r="BJ333" s="18"/>
      <c r="BK333" s="19">
        <v>0.28999999999999998</v>
      </c>
      <c r="BL333" s="18"/>
      <c r="BM333" s="18"/>
      <c r="BN333" s="19">
        <v>18.87</v>
      </c>
      <c r="BO333" s="21">
        <v>0.5</v>
      </c>
      <c r="BP333" s="20"/>
      <c r="BQ333" s="21">
        <v>0.42</v>
      </c>
      <c r="BR333" s="20"/>
      <c r="BS333" s="21">
        <v>0.33</v>
      </c>
      <c r="BT333" s="20"/>
      <c r="BU333" s="20"/>
      <c r="BV333" s="21">
        <v>18.93</v>
      </c>
      <c r="BW333" s="9">
        <f>IF(BA333=1,BN333-(Monitors!$B$17*Data!BZ333),Data!BN333)</f>
        <v>18.87</v>
      </c>
      <c r="BX333" s="32">
        <f>IF($AR333=1,$BW333-(Monitors!$C$17*BZ333),Data!$BW333)</f>
        <v>18.020660771908254</v>
      </c>
      <c r="BY333" s="32">
        <f>BX333-(AA333*Monitors!$C$13)</f>
        <v>13.880660771908254</v>
      </c>
      <c r="BZ333" s="86">
        <f>(Monitors!$C$13*Data!AA333)+(Monitors!$C$6*TANH(Monitors!$C$7*(Data!V333+Monitors!$C$8)+Monitors!$C$9)+Monitors!$C$10)</f>
        <v>16.986784561834941</v>
      </c>
      <c r="CA333" s="9">
        <f>BN333-(Signage!$C$13*AI333)</f>
        <v>15.23715</v>
      </c>
      <c r="CB333" s="86">
        <f>(Signage!$C$13*Data!AI333)+(Signage!$C$6*TANH(Signage!$C$7*(Data!V333+Signage!$C$8)+Signage!$C$9)+Signage!$C$10)</f>
        <v>21.214482534992435</v>
      </c>
    </row>
    <row r="334" spans="1:80" s="4" customFormat="1" ht="12" customHeight="1">
      <c r="A334" s="82">
        <v>333</v>
      </c>
      <c r="B334" s="15" t="s">
        <v>2064</v>
      </c>
      <c r="C334" s="82" t="s">
        <v>1264</v>
      </c>
      <c r="D334" s="16">
        <v>41120</v>
      </c>
      <c r="E334" s="18" t="s">
        <v>78</v>
      </c>
      <c r="F334" s="15" t="s">
        <v>158</v>
      </c>
      <c r="G334" s="17">
        <v>6</v>
      </c>
      <c r="H334" s="15" t="s">
        <v>72</v>
      </c>
      <c r="I334" s="15" t="s">
        <v>113</v>
      </c>
      <c r="J334" s="18"/>
      <c r="K334" s="18" t="s">
        <v>74</v>
      </c>
      <c r="L334" s="18"/>
      <c r="M334" s="18" t="s">
        <v>78</v>
      </c>
      <c r="N334" s="18" t="s">
        <v>78</v>
      </c>
      <c r="O334" s="18" t="s">
        <v>82</v>
      </c>
      <c r="P334" s="18"/>
      <c r="Q334" s="18" t="s">
        <v>77</v>
      </c>
      <c r="R334" s="19">
        <v>1.78</v>
      </c>
      <c r="S334" s="19">
        <v>11.8</v>
      </c>
      <c r="T334" s="19">
        <v>20.9</v>
      </c>
      <c r="U334" s="19">
        <v>24</v>
      </c>
      <c r="V334" s="19">
        <v>246.6</v>
      </c>
      <c r="W334" s="19">
        <v>1080</v>
      </c>
      <c r="X334" s="19">
        <v>1920</v>
      </c>
      <c r="Y334" s="18" t="s">
        <v>147</v>
      </c>
      <c r="Z334" s="69">
        <v>8409</v>
      </c>
      <c r="AA334" s="19">
        <v>2.0699999999999998</v>
      </c>
      <c r="AB334" s="21">
        <v>300</v>
      </c>
      <c r="AC334" s="19">
        <v>12.6</v>
      </c>
      <c r="AD334" s="19">
        <v>261.5</v>
      </c>
      <c r="AE334" s="19">
        <v>300</v>
      </c>
      <c r="AF334" s="19">
        <v>204.6</v>
      </c>
      <c r="AG334" s="8">
        <f>AF334/AD334</f>
        <v>0.78240917782026764</v>
      </c>
      <c r="AH334" s="19">
        <v>200</v>
      </c>
      <c r="AI334" s="85">
        <f>(AF334*V334)/1000000</f>
        <v>5.0454360000000004E-2</v>
      </c>
      <c r="AJ334" s="18" t="s">
        <v>78</v>
      </c>
      <c r="AK334" s="18" t="s">
        <v>160</v>
      </c>
      <c r="AL334" s="18" t="s">
        <v>159</v>
      </c>
      <c r="AM334" s="18"/>
      <c r="AN334" s="18" t="s">
        <v>81</v>
      </c>
      <c r="AO334" s="18"/>
      <c r="AP334" s="18" t="s">
        <v>81</v>
      </c>
      <c r="AQ334" s="18"/>
      <c r="AR334" s="19">
        <v>0</v>
      </c>
      <c r="AS334" s="18"/>
      <c r="AT334" s="72">
        <v>60</v>
      </c>
      <c r="AU334" s="19">
        <v>178</v>
      </c>
      <c r="AV334" s="19">
        <v>178</v>
      </c>
      <c r="AW334" s="18" t="s">
        <v>78</v>
      </c>
      <c r="AX334" s="18" t="s">
        <v>109</v>
      </c>
      <c r="AY334" s="18"/>
      <c r="AZ334" s="18"/>
      <c r="BA334" s="19">
        <v>0</v>
      </c>
      <c r="BB334" s="20" t="s">
        <v>81</v>
      </c>
      <c r="BC334" s="18" t="s">
        <v>81</v>
      </c>
      <c r="BD334" s="18"/>
      <c r="BE334" s="18" t="s">
        <v>84</v>
      </c>
      <c r="BF334" s="18"/>
      <c r="BG334" s="19">
        <v>1</v>
      </c>
      <c r="BH334" s="21">
        <v>0</v>
      </c>
      <c r="BI334" s="19">
        <v>0.25</v>
      </c>
      <c r="BJ334" s="18"/>
      <c r="BK334" s="19">
        <v>0.22</v>
      </c>
      <c r="BL334" s="18"/>
      <c r="BM334" s="18"/>
      <c r="BN334" s="19">
        <v>15.95</v>
      </c>
      <c r="BO334" s="21">
        <v>0.47</v>
      </c>
      <c r="BP334" s="20"/>
      <c r="BQ334" s="21">
        <v>0.3</v>
      </c>
      <c r="BR334" s="20"/>
      <c r="BS334" s="21">
        <v>0.26</v>
      </c>
      <c r="BT334" s="20"/>
      <c r="BU334" s="20"/>
      <c r="BV334" s="21">
        <v>16.09</v>
      </c>
      <c r="BW334" s="9">
        <f>IF(BA334=1,BN334-(Monitors!$B$17*Data!BZ334),Data!BN334)</f>
        <v>15.95</v>
      </c>
      <c r="BX334" s="32">
        <f>IF($AR334=1,$BW334-(Monitors!$C$17*BZ334),Data!$BW334)</f>
        <v>15.95</v>
      </c>
      <c r="BY334" s="32">
        <f>BX334-(AA334*Monitors!$C$13)</f>
        <v>11.809999999999999</v>
      </c>
      <c r="BZ334" s="86">
        <f>(Monitors!$C$13*Data!AA334)+(Monitors!$C$6*TANH(Monitors!$C$7*(Data!V334+Monitors!$C$8)+Monitors!$C$9)+Monitors!$C$10)</f>
        <v>17.124242173218995</v>
      </c>
      <c r="CA334" s="9">
        <f>BN334-(Signage!$C$13*AI334)</f>
        <v>12.165922999999999</v>
      </c>
      <c r="CB334" s="86">
        <f>(Signage!$C$13*Data!AI334)+(Signage!$C$6*TANH(Signage!$C$7*(Data!V334+Signage!$C$8)+Signage!$C$9)+Signage!$C$10)</f>
        <v>21.719892826893041</v>
      </c>
    </row>
    <row r="335" spans="1:80" s="4" customFormat="1" ht="12" customHeight="1">
      <c r="A335" s="83">
        <v>334</v>
      </c>
      <c r="B335" s="15" t="s">
        <v>2096</v>
      </c>
      <c r="C335" s="83" t="s">
        <v>1265</v>
      </c>
      <c r="D335" s="16">
        <v>41623</v>
      </c>
      <c r="E335" s="18" t="s">
        <v>77</v>
      </c>
      <c r="F335" s="15" t="s">
        <v>70</v>
      </c>
      <c r="G335" s="17">
        <v>6</v>
      </c>
      <c r="H335" s="15" t="s">
        <v>72</v>
      </c>
      <c r="I335" s="15" t="s">
        <v>73</v>
      </c>
      <c r="J335" s="18" t="s">
        <v>73</v>
      </c>
      <c r="K335" s="18" t="s">
        <v>74</v>
      </c>
      <c r="L335" s="18" t="s">
        <v>71</v>
      </c>
      <c r="M335" s="18" t="s">
        <v>78</v>
      </c>
      <c r="N335" s="18" t="s">
        <v>78</v>
      </c>
      <c r="O335" s="18" t="s">
        <v>82</v>
      </c>
      <c r="P335" s="18" t="s">
        <v>71</v>
      </c>
      <c r="Q335" s="18" t="s">
        <v>77</v>
      </c>
      <c r="R335" s="19">
        <v>1.78</v>
      </c>
      <c r="S335" s="19">
        <v>11.7</v>
      </c>
      <c r="T335" s="19">
        <v>20.7</v>
      </c>
      <c r="U335" s="19">
        <v>23.8</v>
      </c>
      <c r="V335" s="19">
        <v>242.19</v>
      </c>
      <c r="W335" s="19">
        <v>1080</v>
      </c>
      <c r="X335" s="19">
        <v>1920</v>
      </c>
      <c r="Y335" s="18" t="s">
        <v>147</v>
      </c>
      <c r="Z335" s="69">
        <v>8547</v>
      </c>
      <c r="AA335" s="19">
        <v>2.0699999999999998</v>
      </c>
      <c r="AB335" s="21">
        <v>274.39999999999998</v>
      </c>
      <c r="AC335" s="19">
        <v>3.9</v>
      </c>
      <c r="AD335" s="19">
        <v>274.39999999999998</v>
      </c>
      <c r="AE335" s="19">
        <v>274.39999999999998</v>
      </c>
      <c r="AF335" s="19">
        <v>215</v>
      </c>
      <c r="AG335" s="8">
        <f>AF335/AD335</f>
        <v>0.78352769679300294</v>
      </c>
      <c r="AH335" s="19">
        <v>200</v>
      </c>
      <c r="AI335" s="85">
        <f>(AF335*V335)/1000000</f>
        <v>5.2070850000000002E-2</v>
      </c>
      <c r="AJ335" s="18" t="s">
        <v>78</v>
      </c>
      <c r="AK335" s="18" t="s">
        <v>155</v>
      </c>
      <c r="AL335" s="18" t="s">
        <v>152</v>
      </c>
      <c r="AM335" s="18" t="s">
        <v>246</v>
      </c>
      <c r="AN335" s="18" t="s">
        <v>81</v>
      </c>
      <c r="AO335" s="18" t="s">
        <v>71</v>
      </c>
      <c r="AP335" s="18" t="s">
        <v>94</v>
      </c>
      <c r="AQ335" s="18" t="s">
        <v>81</v>
      </c>
      <c r="AR335" s="19">
        <v>0</v>
      </c>
      <c r="AS335" s="18"/>
      <c r="AT335" s="72">
        <v>60</v>
      </c>
      <c r="AU335" s="19">
        <v>170</v>
      </c>
      <c r="AV335" s="19">
        <v>160</v>
      </c>
      <c r="AW335" s="18" t="s">
        <v>77</v>
      </c>
      <c r="AX335" s="18" t="s">
        <v>151</v>
      </c>
      <c r="AY335" s="18" t="s">
        <v>71</v>
      </c>
      <c r="AZ335" s="18" t="s">
        <v>71</v>
      </c>
      <c r="BA335" s="19">
        <v>0</v>
      </c>
      <c r="BB335" s="20" t="s">
        <v>81</v>
      </c>
      <c r="BC335" s="18" t="s">
        <v>81</v>
      </c>
      <c r="BD335" s="18" t="s">
        <v>81</v>
      </c>
      <c r="BE335" s="18" t="s">
        <v>84</v>
      </c>
      <c r="BF335" s="18" t="s">
        <v>81</v>
      </c>
      <c r="BG335" s="18"/>
      <c r="BH335" s="21">
        <v>0</v>
      </c>
      <c r="BI335" s="19">
        <v>0.3</v>
      </c>
      <c r="BJ335" s="18"/>
      <c r="BK335" s="19">
        <v>0.24</v>
      </c>
      <c r="BL335" s="18"/>
      <c r="BM335" s="18"/>
      <c r="BN335" s="19">
        <v>16.96</v>
      </c>
      <c r="BO335" s="21">
        <v>0.9</v>
      </c>
      <c r="BP335" s="20"/>
      <c r="BQ335" s="21">
        <v>0.34</v>
      </c>
      <c r="BR335" s="20"/>
      <c r="BS335" s="21">
        <v>0.28000000000000003</v>
      </c>
      <c r="BT335" s="20"/>
      <c r="BU335" s="20"/>
      <c r="BV335" s="21">
        <v>17.149999999999999</v>
      </c>
      <c r="BW335" s="9">
        <f>IF(BA335=1,BN335-(Monitors!$B$17*Data!BZ335),Data!BN335)</f>
        <v>16.96</v>
      </c>
      <c r="BX335" s="32">
        <f>IF($AR335=1,$BW335-(Monitors!$C$17*BZ335),Data!$BW335)</f>
        <v>16.96</v>
      </c>
      <c r="BY335" s="32">
        <f>BX335-(AA335*Monitors!$C$13)</f>
        <v>12.82</v>
      </c>
      <c r="BZ335" s="86">
        <f>(Monitors!$C$13*Data!AA335)+(Monitors!$C$6*TANH(Monitors!$C$7*(Data!V335+Monitors!$C$8)+Monitors!$C$9)+Monitors!$C$10)</f>
        <v>16.986784561834941</v>
      </c>
      <c r="CA335" s="9">
        <f>BN335-(Signage!$C$13*AI335)</f>
        <v>13.05468625</v>
      </c>
      <c r="CB335" s="86">
        <f>(Signage!$C$13*Data!AI335)+(Signage!$C$6*TANH(Signage!$C$7*(Data!V335+Signage!$C$8)+Signage!$C$9)+Signage!$C$10)</f>
        <v>21.486946284992435</v>
      </c>
    </row>
    <row r="336" spans="1:80" s="4" customFormat="1" ht="12" customHeight="1">
      <c r="A336" s="82">
        <v>335</v>
      </c>
      <c r="B336" s="15" t="s">
        <v>2064</v>
      </c>
      <c r="C336" s="82" t="s">
        <v>1266</v>
      </c>
      <c r="D336" s="16">
        <v>40778</v>
      </c>
      <c r="E336" s="18" t="s">
        <v>78</v>
      </c>
      <c r="F336" s="15" t="s">
        <v>70</v>
      </c>
      <c r="G336" s="17">
        <v>6</v>
      </c>
      <c r="H336" s="15" t="s">
        <v>72</v>
      </c>
      <c r="I336" s="15" t="s">
        <v>90</v>
      </c>
      <c r="J336" s="18"/>
      <c r="K336" s="18" t="s">
        <v>74</v>
      </c>
      <c r="L336" s="18"/>
      <c r="M336" s="18" t="s">
        <v>78</v>
      </c>
      <c r="N336" s="18" t="s">
        <v>78</v>
      </c>
      <c r="O336" s="18" t="s">
        <v>82</v>
      </c>
      <c r="P336" s="18"/>
      <c r="Q336" s="18" t="s">
        <v>78</v>
      </c>
      <c r="R336" s="19">
        <v>1.78</v>
      </c>
      <c r="S336" s="19">
        <v>11.8</v>
      </c>
      <c r="T336" s="19">
        <v>20.9</v>
      </c>
      <c r="U336" s="19">
        <v>24</v>
      </c>
      <c r="V336" s="19">
        <v>246.6</v>
      </c>
      <c r="W336" s="19">
        <v>1080</v>
      </c>
      <c r="X336" s="19">
        <v>1920</v>
      </c>
      <c r="Y336" s="18" t="s">
        <v>147</v>
      </c>
      <c r="Z336" s="69">
        <v>8409</v>
      </c>
      <c r="AA336" s="19">
        <v>2.0699999999999998</v>
      </c>
      <c r="AB336" s="21">
        <v>300</v>
      </c>
      <c r="AC336" s="19">
        <v>23</v>
      </c>
      <c r="AD336" s="19">
        <v>244.8</v>
      </c>
      <c r="AE336" s="19">
        <v>300</v>
      </c>
      <c r="AF336" s="19">
        <v>220.5</v>
      </c>
      <c r="AG336" s="8">
        <f>AF336/AD336</f>
        <v>0.90073529411764697</v>
      </c>
      <c r="AH336" s="19">
        <v>200</v>
      </c>
      <c r="AI336" s="85">
        <f>(AF336*V336)/1000000</f>
        <v>5.4375299999999994E-2</v>
      </c>
      <c r="AJ336" s="18" t="s">
        <v>78</v>
      </c>
      <c r="AK336" s="18" t="s">
        <v>541</v>
      </c>
      <c r="AL336" s="18" t="s">
        <v>115</v>
      </c>
      <c r="AM336" s="18"/>
      <c r="AN336" s="18" t="s">
        <v>121</v>
      </c>
      <c r="AO336" s="18"/>
      <c r="AP336" s="18" t="s">
        <v>81</v>
      </c>
      <c r="AQ336" s="18"/>
      <c r="AR336" s="19">
        <v>0</v>
      </c>
      <c r="AS336" s="18"/>
      <c r="AT336" s="72">
        <v>60</v>
      </c>
      <c r="AU336" s="19">
        <v>170</v>
      </c>
      <c r="AV336" s="19">
        <v>160</v>
      </c>
      <c r="AW336" s="18" t="s">
        <v>78</v>
      </c>
      <c r="AX336" s="18" t="s">
        <v>109</v>
      </c>
      <c r="AY336" s="18"/>
      <c r="AZ336" s="18"/>
      <c r="BA336" s="19">
        <v>0</v>
      </c>
      <c r="BB336" s="20" t="s">
        <v>121</v>
      </c>
      <c r="BC336" s="18" t="s">
        <v>144</v>
      </c>
      <c r="BD336" s="18"/>
      <c r="BE336" s="18" t="s">
        <v>84</v>
      </c>
      <c r="BF336" s="18"/>
      <c r="BG336" s="19">
        <v>1</v>
      </c>
      <c r="BH336" s="21">
        <v>0</v>
      </c>
      <c r="BI336" s="19">
        <v>0.21</v>
      </c>
      <c r="BJ336" s="18"/>
      <c r="BK336" s="19">
        <v>0.06</v>
      </c>
      <c r="BL336" s="18"/>
      <c r="BM336" s="18"/>
      <c r="BN336" s="19">
        <v>20.9</v>
      </c>
      <c r="BO336" s="21">
        <v>0.47</v>
      </c>
      <c r="BP336" s="20"/>
      <c r="BQ336" s="21">
        <v>0.26</v>
      </c>
      <c r="BR336" s="20"/>
      <c r="BS336" s="21">
        <v>0.09</v>
      </c>
      <c r="BT336" s="20"/>
      <c r="BU336" s="20"/>
      <c r="BV336" s="21">
        <v>20.82</v>
      </c>
      <c r="BW336" s="9">
        <f>IF(BA336=1,BN336-(Monitors!$B$17*Data!BZ336),Data!BN336)</f>
        <v>20.9</v>
      </c>
      <c r="BX336" s="32">
        <f>IF($AR336=1,$BW336-(Monitors!$C$17*BZ336),Data!$BW336)</f>
        <v>20.9</v>
      </c>
      <c r="BY336" s="32">
        <f>BX336-(AA336*Monitors!$C$13)</f>
        <v>16.759999999999998</v>
      </c>
      <c r="BZ336" s="86">
        <f>(Monitors!$C$13*Data!AA336)+(Monitors!$C$6*TANH(Monitors!$C$7*(Data!V336+Monitors!$C$8)+Monitors!$C$9)+Monitors!$C$10)</f>
        <v>17.124242173218995</v>
      </c>
      <c r="CA336" s="9">
        <f>BN336-(Signage!$C$13*AI336)</f>
        <v>16.821852499999999</v>
      </c>
      <c r="CB336" s="86">
        <f>(Signage!$C$13*Data!AI336)+(Signage!$C$6*TANH(Signage!$C$7*(Data!V336+Signage!$C$8)+Signage!$C$9)+Signage!$C$10)</f>
        <v>22.013963326893041</v>
      </c>
    </row>
    <row r="337" spans="1:80" s="4" customFormat="1" ht="12" customHeight="1">
      <c r="A337" s="83">
        <v>336</v>
      </c>
      <c r="B337" s="15" t="s">
        <v>2095</v>
      </c>
      <c r="C337" s="83" t="s">
        <v>1267</v>
      </c>
      <c r="D337" s="16">
        <v>41837</v>
      </c>
      <c r="E337" s="18" t="s">
        <v>78</v>
      </c>
      <c r="F337" s="15" t="s">
        <v>100</v>
      </c>
      <c r="G337" s="17">
        <v>6</v>
      </c>
      <c r="H337" s="15" t="s">
        <v>72</v>
      </c>
      <c r="I337" s="15" t="s">
        <v>90</v>
      </c>
      <c r="J337" s="18"/>
      <c r="K337" s="18" t="s">
        <v>74</v>
      </c>
      <c r="L337" s="18"/>
      <c r="M337" s="18" t="s">
        <v>78</v>
      </c>
      <c r="N337" s="18" t="s">
        <v>78</v>
      </c>
      <c r="O337" s="18" t="s">
        <v>82</v>
      </c>
      <c r="P337" s="18"/>
      <c r="Q337" s="18" t="s">
        <v>78</v>
      </c>
      <c r="R337" s="19">
        <v>1.78</v>
      </c>
      <c r="S337" s="19">
        <v>115</v>
      </c>
      <c r="T337" s="19">
        <v>205</v>
      </c>
      <c r="U337" s="19">
        <v>23.6</v>
      </c>
      <c r="V337" s="19">
        <v>237</v>
      </c>
      <c r="W337" s="19">
        <v>1080</v>
      </c>
      <c r="X337" s="19">
        <v>1920</v>
      </c>
      <c r="Y337" s="18" t="s">
        <v>147</v>
      </c>
      <c r="Z337" s="69">
        <v>8752</v>
      </c>
      <c r="AA337" s="19">
        <v>2.0699999999999998</v>
      </c>
      <c r="AB337" s="21">
        <v>298.3</v>
      </c>
      <c r="AC337" s="19">
        <v>118.6</v>
      </c>
      <c r="AD337" s="19">
        <v>298.3</v>
      </c>
      <c r="AE337" s="19">
        <v>298.3</v>
      </c>
      <c r="AF337" s="19">
        <v>228.1</v>
      </c>
      <c r="AG337" s="8">
        <f>AF337/AD337</f>
        <v>0.76466644317800869</v>
      </c>
      <c r="AH337" s="19">
        <v>202.4</v>
      </c>
      <c r="AI337" s="85">
        <f>(AF337*V337)/1000000</f>
        <v>5.4059699999999995E-2</v>
      </c>
      <c r="AJ337" s="18" t="s">
        <v>78</v>
      </c>
      <c r="AK337" s="18" t="s">
        <v>814</v>
      </c>
      <c r="AL337" s="18" t="s">
        <v>88</v>
      </c>
      <c r="AM337" s="18"/>
      <c r="AN337" s="18" t="s">
        <v>81</v>
      </c>
      <c r="AO337" s="18"/>
      <c r="AP337" s="18" t="s">
        <v>94</v>
      </c>
      <c r="AQ337" s="18"/>
      <c r="AR337" s="19">
        <v>0</v>
      </c>
      <c r="AS337" s="18"/>
      <c r="AT337" s="72">
        <v>60</v>
      </c>
      <c r="AU337" s="19">
        <v>170</v>
      </c>
      <c r="AV337" s="19">
        <v>160</v>
      </c>
      <c r="AW337" s="18" t="s">
        <v>77</v>
      </c>
      <c r="AX337" s="18" t="s">
        <v>253</v>
      </c>
      <c r="AY337" s="18"/>
      <c r="AZ337" s="18"/>
      <c r="BA337" s="19">
        <v>0</v>
      </c>
      <c r="BB337" s="20" t="s">
        <v>81</v>
      </c>
      <c r="BC337" s="18" t="s">
        <v>81</v>
      </c>
      <c r="BD337" s="18"/>
      <c r="BE337" s="18" t="s">
        <v>84</v>
      </c>
      <c r="BF337" s="18"/>
      <c r="BG337" s="18"/>
      <c r="BH337" s="21">
        <v>0</v>
      </c>
      <c r="BI337" s="19">
        <v>0.28000000000000003</v>
      </c>
      <c r="BJ337" s="18"/>
      <c r="BK337" s="19">
        <v>0.22</v>
      </c>
      <c r="BL337" s="18"/>
      <c r="BM337" s="18"/>
      <c r="BN337" s="19">
        <v>16.899999999999999</v>
      </c>
      <c r="BO337" s="21">
        <v>0.55000000000000004</v>
      </c>
      <c r="BP337" s="20"/>
      <c r="BQ337" s="21">
        <v>0.34</v>
      </c>
      <c r="BR337" s="20"/>
      <c r="BS337" s="21">
        <v>0.28000000000000003</v>
      </c>
      <c r="BT337" s="20"/>
      <c r="BU337" s="21">
        <v>16.84</v>
      </c>
      <c r="BV337" s="21">
        <v>16.84</v>
      </c>
      <c r="BW337" s="9">
        <f>IF(BA337=1,BN337-(Monitors!$B$17*Data!BZ337),Data!BN337)</f>
        <v>16.899999999999999</v>
      </c>
      <c r="BX337" s="32">
        <f>IF($AR337=1,$BW337-(Monitors!$C$17*BZ337),Data!$BW337)</f>
        <v>16.899999999999999</v>
      </c>
      <c r="BY337" s="32">
        <f>BX337-(AA337*Monitors!$C$13)</f>
        <v>12.759999999999998</v>
      </c>
      <c r="BZ337" s="86">
        <f>(Monitors!$C$13*Data!AA337)+(Monitors!$C$6*TANH(Monitors!$C$7*(Data!V337+Monitors!$C$8)+Monitors!$C$9)+Monitors!$C$10)</f>
        <v>16.820393549687864</v>
      </c>
      <c r="CA337" s="9">
        <f>BN337-(Signage!$C$13*AI337)</f>
        <v>12.845522499999998</v>
      </c>
      <c r="CB337" s="86">
        <f>(Signage!$C$13*Data!AI337)+(Signage!$C$6*TANH(Signage!$C$7*(Data!V337+Signage!$C$8)+Signage!$C$9)+Signage!$C$10)</f>
        <v>21.218717534480497</v>
      </c>
    </row>
    <row r="338" spans="1:80" s="4" customFormat="1" ht="12" customHeight="1">
      <c r="A338" s="82">
        <v>337</v>
      </c>
      <c r="B338" s="15" t="s">
        <v>2079</v>
      </c>
      <c r="C338" s="82" t="s">
        <v>1268</v>
      </c>
      <c r="D338" s="16">
        <v>41522</v>
      </c>
      <c r="E338" s="18" t="s">
        <v>77</v>
      </c>
      <c r="F338" s="15" t="s">
        <v>70</v>
      </c>
      <c r="G338" s="17">
        <v>6</v>
      </c>
      <c r="H338" s="15" t="s">
        <v>72</v>
      </c>
      <c r="I338" s="15" t="s">
        <v>73</v>
      </c>
      <c r="J338" s="18" t="s">
        <v>73</v>
      </c>
      <c r="K338" s="18" t="s">
        <v>74</v>
      </c>
      <c r="L338" s="18" t="s">
        <v>71</v>
      </c>
      <c r="M338" s="18" t="s">
        <v>78</v>
      </c>
      <c r="N338" s="18" t="s">
        <v>78</v>
      </c>
      <c r="O338" s="18" t="s">
        <v>82</v>
      </c>
      <c r="P338" s="18" t="s">
        <v>81</v>
      </c>
      <c r="Q338" s="18" t="s">
        <v>78</v>
      </c>
      <c r="R338" s="19">
        <v>1.78</v>
      </c>
      <c r="S338" s="19">
        <v>11.7</v>
      </c>
      <c r="T338" s="19">
        <v>20.7</v>
      </c>
      <c r="U338" s="19">
        <v>23.8</v>
      </c>
      <c r="V338" s="19">
        <v>242.19</v>
      </c>
      <c r="W338" s="19">
        <v>1080</v>
      </c>
      <c r="X338" s="19">
        <v>1920</v>
      </c>
      <c r="Y338" s="18" t="s">
        <v>147</v>
      </c>
      <c r="Z338" s="69">
        <v>8547</v>
      </c>
      <c r="AA338" s="19">
        <v>2.0699999999999998</v>
      </c>
      <c r="AB338" s="21">
        <v>250</v>
      </c>
      <c r="AC338" s="19">
        <v>23.4</v>
      </c>
      <c r="AD338" s="19">
        <v>293.3</v>
      </c>
      <c r="AE338" s="19">
        <v>250</v>
      </c>
      <c r="AF338" s="19">
        <v>275.39999999999998</v>
      </c>
      <c r="AG338" s="8">
        <f>AF338/AD338</f>
        <v>0.93897033753835657</v>
      </c>
      <c r="AH338" s="19">
        <v>200</v>
      </c>
      <c r="AI338" s="85">
        <f>(AF338*V338)/1000000</f>
        <v>6.6699125999999984E-2</v>
      </c>
      <c r="AJ338" s="18" t="s">
        <v>78</v>
      </c>
      <c r="AK338" s="18" t="s">
        <v>155</v>
      </c>
      <c r="AL338" s="18" t="s">
        <v>105</v>
      </c>
      <c r="AM338" s="18" t="s">
        <v>246</v>
      </c>
      <c r="AN338" s="18" t="s">
        <v>121</v>
      </c>
      <c r="AO338" s="18" t="s">
        <v>81</v>
      </c>
      <c r="AP338" s="18" t="s">
        <v>81</v>
      </c>
      <c r="AQ338" s="18" t="s">
        <v>81</v>
      </c>
      <c r="AR338" s="19">
        <v>0</v>
      </c>
      <c r="AS338" s="18"/>
      <c r="AT338" s="72">
        <v>60</v>
      </c>
      <c r="AU338" s="19">
        <v>178</v>
      </c>
      <c r="AV338" s="19">
        <v>178</v>
      </c>
      <c r="AW338" s="18" t="s">
        <v>77</v>
      </c>
      <c r="AX338" s="18" t="s">
        <v>98</v>
      </c>
      <c r="AY338" s="18" t="s">
        <v>71</v>
      </c>
      <c r="AZ338" s="18" t="s">
        <v>71</v>
      </c>
      <c r="BA338" s="19">
        <v>0</v>
      </c>
      <c r="BB338" s="20" t="s">
        <v>121</v>
      </c>
      <c r="BC338" s="18" t="s">
        <v>154</v>
      </c>
      <c r="BD338" s="18" t="s">
        <v>81</v>
      </c>
      <c r="BE338" s="18" t="s">
        <v>84</v>
      </c>
      <c r="BF338" s="18" t="s">
        <v>81</v>
      </c>
      <c r="BG338" s="18"/>
      <c r="BH338" s="21">
        <v>0</v>
      </c>
      <c r="BI338" s="19">
        <v>0.55000000000000004</v>
      </c>
      <c r="BJ338" s="18"/>
      <c r="BK338" s="19">
        <v>0.16</v>
      </c>
      <c r="BL338" s="18"/>
      <c r="BM338" s="18"/>
      <c r="BN338" s="19">
        <v>16.73</v>
      </c>
      <c r="BO338" s="21">
        <v>0.9</v>
      </c>
      <c r="BP338" s="20"/>
      <c r="BQ338" s="20"/>
      <c r="BR338" s="21">
        <v>0.57999999999999996</v>
      </c>
      <c r="BS338" s="21">
        <v>0.2</v>
      </c>
      <c r="BT338" s="20"/>
      <c r="BU338" s="20"/>
      <c r="BV338" s="21">
        <v>16.739999999999998</v>
      </c>
      <c r="BW338" s="9">
        <f>IF(BA338=1,BN338-(Monitors!$B$17*Data!BZ338),Data!BN338)</f>
        <v>16.73</v>
      </c>
      <c r="BX338" s="32">
        <f>IF($AR338=1,$BW338-(Monitors!$C$17*BZ338),Data!$BW338)</f>
        <v>16.73</v>
      </c>
      <c r="BY338" s="32">
        <f>BX338-(AA338*Monitors!$C$13)</f>
        <v>12.59</v>
      </c>
      <c r="BZ338" s="86">
        <f>(Monitors!$C$13*Data!AA338)+(Monitors!$C$6*TANH(Monitors!$C$7*(Data!V338+Monitors!$C$8)+Monitors!$C$9)+Monitors!$C$10)</f>
        <v>16.986784561834941</v>
      </c>
      <c r="CA338" s="9">
        <f>BN338-(Signage!$C$13*AI338)</f>
        <v>11.727565550000001</v>
      </c>
      <c r="CB338" s="86">
        <f>(Signage!$C$13*Data!AI338)+(Signage!$C$6*TANH(Signage!$C$7*(Data!V338+Signage!$C$8)+Signage!$C$9)+Signage!$C$10)</f>
        <v>22.584066984992432</v>
      </c>
    </row>
    <row r="339" spans="1:80" s="4" customFormat="1" ht="12" customHeight="1">
      <c r="A339" s="83">
        <v>338</v>
      </c>
      <c r="B339" s="15" t="s">
        <v>2079</v>
      </c>
      <c r="C339" s="83" t="s">
        <v>1269</v>
      </c>
      <c r="D339" s="16">
        <v>41522</v>
      </c>
      <c r="E339" s="18" t="s">
        <v>77</v>
      </c>
      <c r="F339" s="15" t="s">
        <v>70</v>
      </c>
      <c r="G339" s="17">
        <v>6</v>
      </c>
      <c r="H339" s="15" t="s">
        <v>72</v>
      </c>
      <c r="I339" s="15" t="s">
        <v>73</v>
      </c>
      <c r="J339" s="18" t="s">
        <v>73</v>
      </c>
      <c r="K339" s="18" t="s">
        <v>74</v>
      </c>
      <c r="L339" s="18" t="s">
        <v>71</v>
      </c>
      <c r="M339" s="18" t="s">
        <v>78</v>
      </c>
      <c r="N339" s="18" t="s">
        <v>78</v>
      </c>
      <c r="O339" s="18" t="s">
        <v>82</v>
      </c>
      <c r="P339" s="18" t="s">
        <v>81</v>
      </c>
      <c r="Q339" s="18" t="s">
        <v>78</v>
      </c>
      <c r="R339" s="19">
        <v>1.78</v>
      </c>
      <c r="S339" s="19">
        <v>11.7</v>
      </c>
      <c r="T339" s="19">
        <v>20.7</v>
      </c>
      <c r="U339" s="19">
        <v>23.8</v>
      </c>
      <c r="V339" s="19">
        <v>242.19</v>
      </c>
      <c r="W339" s="19">
        <v>1080</v>
      </c>
      <c r="X339" s="19">
        <v>1920</v>
      </c>
      <c r="Y339" s="18" t="s">
        <v>147</v>
      </c>
      <c r="Z339" s="69">
        <v>8547</v>
      </c>
      <c r="AA339" s="19">
        <v>2.0699999999999998</v>
      </c>
      <c r="AB339" s="21">
        <v>250</v>
      </c>
      <c r="AC339" s="19">
        <v>19.5</v>
      </c>
      <c r="AD339" s="19">
        <v>280.89999999999998</v>
      </c>
      <c r="AE339" s="19">
        <v>250</v>
      </c>
      <c r="AF339" s="19">
        <v>278.7</v>
      </c>
      <c r="AG339" s="8">
        <f>AF339/AD339</f>
        <v>0.99216803132787468</v>
      </c>
      <c r="AH339" s="19">
        <v>200</v>
      </c>
      <c r="AI339" s="85">
        <f>(AF339*V339)/1000000</f>
        <v>6.7498352999999997E-2</v>
      </c>
      <c r="AJ339" s="18" t="s">
        <v>78</v>
      </c>
      <c r="AK339" s="18" t="s">
        <v>155</v>
      </c>
      <c r="AL339" s="18" t="s">
        <v>105</v>
      </c>
      <c r="AM339" s="18" t="s">
        <v>246</v>
      </c>
      <c r="AN339" s="18" t="s">
        <v>121</v>
      </c>
      <c r="AO339" s="18" t="s">
        <v>81</v>
      </c>
      <c r="AP339" s="18" t="s">
        <v>81</v>
      </c>
      <c r="AQ339" s="18" t="s">
        <v>81</v>
      </c>
      <c r="AR339" s="19">
        <v>0</v>
      </c>
      <c r="AS339" s="18"/>
      <c r="AT339" s="72">
        <v>60</v>
      </c>
      <c r="AU339" s="19">
        <v>178</v>
      </c>
      <c r="AV339" s="19">
        <v>178</v>
      </c>
      <c r="AW339" s="18" t="s">
        <v>77</v>
      </c>
      <c r="AX339" s="18" t="s">
        <v>98</v>
      </c>
      <c r="AY339" s="18" t="s">
        <v>71</v>
      </c>
      <c r="AZ339" s="18" t="s">
        <v>71</v>
      </c>
      <c r="BA339" s="19">
        <v>0</v>
      </c>
      <c r="BB339" s="20" t="s">
        <v>121</v>
      </c>
      <c r="BC339" s="18" t="s">
        <v>154</v>
      </c>
      <c r="BD339" s="18" t="s">
        <v>81</v>
      </c>
      <c r="BE339" s="18" t="s">
        <v>84</v>
      </c>
      <c r="BF339" s="18" t="s">
        <v>81</v>
      </c>
      <c r="BG339" s="18"/>
      <c r="BH339" s="21">
        <v>0</v>
      </c>
      <c r="BI339" s="19">
        <v>0.37</v>
      </c>
      <c r="BJ339" s="18"/>
      <c r="BK339" s="19">
        <v>0.11</v>
      </c>
      <c r="BL339" s="18"/>
      <c r="BM339" s="18"/>
      <c r="BN339" s="19">
        <v>17.14</v>
      </c>
      <c r="BO339" s="21">
        <v>0.9</v>
      </c>
      <c r="BP339" s="20"/>
      <c r="BQ339" s="20"/>
      <c r="BR339" s="21">
        <v>0.41</v>
      </c>
      <c r="BS339" s="21">
        <v>0.14000000000000001</v>
      </c>
      <c r="BT339" s="20"/>
      <c r="BU339" s="20"/>
      <c r="BV339" s="21">
        <v>17.04</v>
      </c>
      <c r="BW339" s="9">
        <f>IF(BA339=1,BN339-(Monitors!$B$17*Data!BZ339),Data!BN339)</f>
        <v>17.14</v>
      </c>
      <c r="BX339" s="32">
        <f>IF($AR339=1,$BW339-(Monitors!$C$17*BZ339),Data!$BW339)</f>
        <v>17.14</v>
      </c>
      <c r="BY339" s="32">
        <f>BX339-(AA339*Monitors!$C$13)</f>
        <v>13</v>
      </c>
      <c r="BZ339" s="86">
        <f>(Monitors!$C$13*Data!AA339)+(Monitors!$C$6*TANH(Monitors!$C$7*(Data!V339+Monitors!$C$8)+Monitors!$C$9)+Monitors!$C$10)</f>
        <v>16.986784561834941</v>
      </c>
      <c r="CA339" s="9">
        <f>BN339-(Signage!$C$13*AI339)</f>
        <v>12.077623525</v>
      </c>
      <c r="CB339" s="86">
        <f>(Signage!$C$13*Data!AI339)+(Signage!$C$6*TANH(Signage!$C$7*(Data!V339+Signage!$C$8)+Signage!$C$9)+Signage!$C$10)</f>
        <v>22.644009009992434</v>
      </c>
    </row>
    <row r="340" spans="1:80" s="4" customFormat="1" ht="12" customHeight="1">
      <c r="A340" s="82">
        <v>339</v>
      </c>
      <c r="B340" s="15" t="s">
        <v>2079</v>
      </c>
      <c r="C340" s="82" t="s">
        <v>1270</v>
      </c>
      <c r="D340" s="16">
        <v>41522</v>
      </c>
      <c r="E340" s="18" t="s">
        <v>77</v>
      </c>
      <c r="F340" s="15" t="s">
        <v>70</v>
      </c>
      <c r="G340" s="17">
        <v>6</v>
      </c>
      <c r="H340" s="15" t="s">
        <v>72</v>
      </c>
      <c r="I340" s="15" t="s">
        <v>73</v>
      </c>
      <c r="J340" s="18" t="s">
        <v>73</v>
      </c>
      <c r="K340" s="18" t="s">
        <v>74</v>
      </c>
      <c r="L340" s="18" t="s">
        <v>71</v>
      </c>
      <c r="M340" s="18" t="s">
        <v>78</v>
      </c>
      <c r="N340" s="18" t="s">
        <v>78</v>
      </c>
      <c r="O340" s="18" t="s">
        <v>82</v>
      </c>
      <c r="P340" s="18" t="s">
        <v>81</v>
      </c>
      <c r="Q340" s="18" t="s">
        <v>78</v>
      </c>
      <c r="R340" s="19">
        <v>1.78</v>
      </c>
      <c r="S340" s="19">
        <v>11.7</v>
      </c>
      <c r="T340" s="19">
        <v>20.7</v>
      </c>
      <c r="U340" s="19">
        <v>23.8</v>
      </c>
      <c r="V340" s="19">
        <v>242.19</v>
      </c>
      <c r="W340" s="19">
        <v>1080</v>
      </c>
      <c r="X340" s="19">
        <v>1920</v>
      </c>
      <c r="Y340" s="18" t="s">
        <v>147</v>
      </c>
      <c r="Z340" s="69">
        <v>8547</v>
      </c>
      <c r="AA340" s="19">
        <v>2.0699999999999998</v>
      </c>
      <c r="AB340" s="21">
        <v>250</v>
      </c>
      <c r="AC340" s="19">
        <v>22.6</v>
      </c>
      <c r="AD340" s="19">
        <v>297.5</v>
      </c>
      <c r="AE340" s="19">
        <v>250</v>
      </c>
      <c r="AF340" s="19">
        <v>280.5</v>
      </c>
      <c r="AG340" s="8">
        <f>AF340/AD340</f>
        <v>0.94285714285714284</v>
      </c>
      <c r="AH340" s="19">
        <v>200</v>
      </c>
      <c r="AI340" s="85">
        <f>(AF340*V340)/1000000</f>
        <v>6.7934294999999992E-2</v>
      </c>
      <c r="AJ340" s="18" t="s">
        <v>78</v>
      </c>
      <c r="AK340" s="18" t="s">
        <v>155</v>
      </c>
      <c r="AL340" s="18" t="s">
        <v>105</v>
      </c>
      <c r="AM340" s="18" t="s">
        <v>246</v>
      </c>
      <c r="AN340" s="18" t="s">
        <v>81</v>
      </c>
      <c r="AO340" s="18" t="s">
        <v>81</v>
      </c>
      <c r="AP340" s="18" t="s">
        <v>94</v>
      </c>
      <c r="AQ340" s="18" t="s">
        <v>81</v>
      </c>
      <c r="AR340" s="19">
        <v>0</v>
      </c>
      <c r="AS340" s="18"/>
      <c r="AT340" s="72">
        <v>60</v>
      </c>
      <c r="AU340" s="19">
        <v>178</v>
      </c>
      <c r="AV340" s="19">
        <v>178</v>
      </c>
      <c r="AW340" s="18" t="s">
        <v>77</v>
      </c>
      <c r="AX340" s="18" t="s">
        <v>98</v>
      </c>
      <c r="AY340" s="18" t="s">
        <v>71</v>
      </c>
      <c r="AZ340" s="18" t="s">
        <v>71</v>
      </c>
      <c r="BA340" s="19">
        <v>0</v>
      </c>
      <c r="BB340" s="20" t="s">
        <v>81</v>
      </c>
      <c r="BC340" s="18" t="s">
        <v>81</v>
      </c>
      <c r="BD340" s="18" t="s">
        <v>81</v>
      </c>
      <c r="BE340" s="18" t="s">
        <v>84</v>
      </c>
      <c r="BF340" s="18" t="s">
        <v>81</v>
      </c>
      <c r="BG340" s="18"/>
      <c r="BH340" s="21">
        <v>0</v>
      </c>
      <c r="BI340" s="19">
        <v>0.12</v>
      </c>
      <c r="BJ340" s="18"/>
      <c r="BK340" s="19">
        <v>0.1</v>
      </c>
      <c r="BL340" s="18"/>
      <c r="BM340" s="18"/>
      <c r="BN340" s="19">
        <v>17.03</v>
      </c>
      <c r="BO340" s="21">
        <v>0.9</v>
      </c>
      <c r="BP340" s="20"/>
      <c r="BQ340" s="20"/>
      <c r="BR340" s="21">
        <v>0.16</v>
      </c>
      <c r="BS340" s="21">
        <v>0.16</v>
      </c>
      <c r="BT340" s="20"/>
      <c r="BU340" s="20"/>
      <c r="BV340" s="21">
        <v>17.489999999999998</v>
      </c>
      <c r="BW340" s="9">
        <f>IF(BA340=1,BN340-(Monitors!$B$17*Data!BZ340),Data!BN340)</f>
        <v>17.03</v>
      </c>
      <c r="BX340" s="32">
        <f>IF($AR340=1,$BW340-(Monitors!$C$17*BZ340),Data!$BW340)</f>
        <v>17.03</v>
      </c>
      <c r="BY340" s="32">
        <f>BX340-(AA340*Monitors!$C$13)</f>
        <v>12.89</v>
      </c>
      <c r="BZ340" s="86">
        <f>(Monitors!$C$13*Data!AA340)+(Monitors!$C$6*TANH(Monitors!$C$7*(Data!V340+Monitors!$C$8)+Monitors!$C$9)+Monitors!$C$10)</f>
        <v>16.986784561834941</v>
      </c>
      <c r="CA340" s="9">
        <f>BN340-(Signage!$C$13*AI340)</f>
        <v>11.934927875000001</v>
      </c>
      <c r="CB340" s="86">
        <f>(Signage!$C$13*Data!AI340)+(Signage!$C$6*TANH(Signage!$C$7*(Data!V340+Signage!$C$8)+Signage!$C$9)+Signage!$C$10)</f>
        <v>22.676704659992431</v>
      </c>
    </row>
    <row r="341" spans="1:80" s="4" customFormat="1" ht="12" customHeight="1">
      <c r="A341" s="83">
        <v>340</v>
      </c>
      <c r="B341" s="15" t="s">
        <v>2079</v>
      </c>
      <c r="C341" s="83" t="s">
        <v>1271</v>
      </c>
      <c r="D341" s="25">
        <v>41838</v>
      </c>
      <c r="E341" s="27" t="s">
        <v>77</v>
      </c>
      <c r="F341" s="24" t="s">
        <v>70</v>
      </c>
      <c r="G341" s="26">
        <v>6</v>
      </c>
      <c r="H341" s="24" t="s">
        <v>72</v>
      </c>
      <c r="I341" s="24" t="s">
        <v>90</v>
      </c>
      <c r="J341" s="27" t="s">
        <v>71</v>
      </c>
      <c r="K341" s="27" t="s">
        <v>74</v>
      </c>
      <c r="L341" s="27" t="s">
        <v>71</v>
      </c>
      <c r="M341" s="27" t="s">
        <v>78</v>
      </c>
      <c r="N341" s="27" t="s">
        <v>78</v>
      </c>
      <c r="O341" s="27" t="s">
        <v>82</v>
      </c>
      <c r="P341" s="27" t="s">
        <v>81</v>
      </c>
      <c r="Q341" s="27" t="s">
        <v>77</v>
      </c>
      <c r="R341" s="28">
        <v>1.78</v>
      </c>
      <c r="S341" s="28">
        <v>11.5</v>
      </c>
      <c r="T341" s="28">
        <v>20.5</v>
      </c>
      <c r="U341" s="28">
        <v>23.6</v>
      </c>
      <c r="V341" s="28">
        <v>235.75</v>
      </c>
      <c r="W341" s="28">
        <v>1080</v>
      </c>
      <c r="X341" s="28">
        <v>1920</v>
      </c>
      <c r="Y341" s="27" t="s">
        <v>147</v>
      </c>
      <c r="Z341" s="70">
        <v>8780</v>
      </c>
      <c r="AA341" s="28">
        <v>2.0699999999999998</v>
      </c>
      <c r="AB341" s="30">
        <v>300</v>
      </c>
      <c r="AC341" s="28">
        <v>14</v>
      </c>
      <c r="AD341" s="28">
        <v>274</v>
      </c>
      <c r="AE341" s="28">
        <v>300</v>
      </c>
      <c r="AF341" s="28">
        <v>282</v>
      </c>
      <c r="AG341" s="8">
        <f>AF341/AD341</f>
        <v>1.0291970802919708</v>
      </c>
      <c r="AH341" s="28">
        <v>200</v>
      </c>
      <c r="AI341" s="85">
        <f>(AF341*V341)/1000000</f>
        <v>6.6481499999999999E-2</v>
      </c>
      <c r="AJ341" s="27" t="s">
        <v>78</v>
      </c>
      <c r="AK341" s="27" t="s">
        <v>308</v>
      </c>
      <c r="AL341" s="27" t="s">
        <v>88</v>
      </c>
      <c r="AM341" s="27" t="s">
        <v>246</v>
      </c>
      <c r="AN341" s="27" t="s">
        <v>81</v>
      </c>
      <c r="AO341" s="27" t="s">
        <v>81</v>
      </c>
      <c r="AP341" s="27" t="s">
        <v>94</v>
      </c>
      <c r="AQ341" s="27" t="s">
        <v>81</v>
      </c>
      <c r="AR341" s="28">
        <v>0</v>
      </c>
      <c r="AS341" s="27"/>
      <c r="AT341" s="74">
        <v>60</v>
      </c>
      <c r="AU341" s="28">
        <v>170</v>
      </c>
      <c r="AV341" s="28">
        <v>160</v>
      </c>
      <c r="AW341" s="31"/>
      <c r="AX341" s="27" t="s">
        <v>98</v>
      </c>
      <c r="AY341" s="27" t="s">
        <v>71</v>
      </c>
      <c r="AZ341" s="27" t="s">
        <v>71</v>
      </c>
      <c r="BA341" s="28">
        <v>0</v>
      </c>
      <c r="BB341" s="29" t="s">
        <v>81</v>
      </c>
      <c r="BC341" s="29" t="s">
        <v>81</v>
      </c>
      <c r="BD341" s="27" t="s">
        <v>81</v>
      </c>
      <c r="BE341" s="27" t="s">
        <v>84</v>
      </c>
      <c r="BF341" s="27" t="s">
        <v>81</v>
      </c>
      <c r="BG341" s="27"/>
      <c r="BH341" s="30">
        <v>0</v>
      </c>
      <c r="BI341" s="28">
        <v>0.3</v>
      </c>
      <c r="BJ341" s="27"/>
      <c r="BK341" s="28">
        <v>0.23</v>
      </c>
      <c r="BL341" s="27"/>
      <c r="BM341" s="27"/>
      <c r="BN341" s="28">
        <v>17.350000000000001</v>
      </c>
      <c r="BO341" s="30">
        <v>0.9</v>
      </c>
      <c r="BP341" s="29"/>
      <c r="BQ341" s="29"/>
      <c r="BR341" s="30">
        <v>0.32</v>
      </c>
      <c r="BS341" s="30">
        <v>0.24</v>
      </c>
      <c r="BT341" s="29"/>
      <c r="BU341" s="29"/>
      <c r="BV341" s="30">
        <v>17.440000000000001</v>
      </c>
      <c r="BW341" s="9">
        <f>IF(BA341=1,BN341-(Monitors!$B$17*Data!BZ341),Data!BN341)</f>
        <v>17.350000000000001</v>
      </c>
      <c r="BX341" s="32">
        <f>IF($AR341=1,$BW341-(Monitors!$C$17*BZ341),Data!$BW341)</f>
        <v>17.350000000000001</v>
      </c>
      <c r="BY341" s="32">
        <f>BX341-(AA341*Monitors!$C$13)</f>
        <v>13.21</v>
      </c>
      <c r="BZ341" s="86">
        <f>(Monitors!$C$13*Data!AA341)+(Monitors!$C$6*TANH(Monitors!$C$7*(Data!V341+Monitors!$C$8)+Monitors!$C$9)+Monitors!$C$10)</f>
        <v>16.779563085035889</v>
      </c>
      <c r="CA341" s="9">
        <f>BN341-(Signage!$C$13*AI341)</f>
        <v>12.363887500000001</v>
      </c>
      <c r="CB341" s="86">
        <f>(Signage!$C$13*Data!AI341)+(Signage!$C$6*TANH(Signage!$C$7*(Data!V341+Signage!$C$8)+Signage!$C$9)+Signage!$C$10)</f>
        <v>22.049735467105574</v>
      </c>
    </row>
    <row r="342" spans="1:80" s="4" customFormat="1" ht="12" customHeight="1">
      <c r="A342" s="82">
        <v>341</v>
      </c>
      <c r="B342" s="24" t="s">
        <v>2101</v>
      </c>
      <c r="C342" s="82" t="s">
        <v>1272</v>
      </c>
      <c r="D342" s="16">
        <v>41352</v>
      </c>
      <c r="E342" s="18" t="s">
        <v>77</v>
      </c>
      <c r="F342" s="15" t="s">
        <v>146</v>
      </c>
      <c r="G342" s="17">
        <v>6</v>
      </c>
      <c r="H342" s="15" t="s">
        <v>72</v>
      </c>
      <c r="I342" s="15" t="s">
        <v>142</v>
      </c>
      <c r="J342" s="18"/>
      <c r="K342" s="18" t="s">
        <v>74</v>
      </c>
      <c r="L342" s="18"/>
      <c r="M342" s="18" t="s">
        <v>78</v>
      </c>
      <c r="N342" s="18" t="s">
        <v>78</v>
      </c>
      <c r="O342" s="18" t="s">
        <v>96</v>
      </c>
      <c r="P342" s="18" t="s">
        <v>150</v>
      </c>
      <c r="Q342" s="18" t="s">
        <v>77</v>
      </c>
      <c r="R342" s="19">
        <v>1.78</v>
      </c>
      <c r="S342" s="19">
        <v>6.5</v>
      </c>
      <c r="T342" s="19">
        <v>11.6</v>
      </c>
      <c r="U342" s="19">
        <v>13.3</v>
      </c>
      <c r="V342" s="19">
        <v>75.319999999999993</v>
      </c>
      <c r="W342" s="19">
        <v>1080</v>
      </c>
      <c r="X342" s="19">
        <v>1920</v>
      </c>
      <c r="Y342" s="18" t="s">
        <v>147</v>
      </c>
      <c r="Z342" s="69">
        <v>27531</v>
      </c>
      <c r="AA342" s="19">
        <v>2.0699999999999998</v>
      </c>
      <c r="AB342" s="21">
        <v>243.6</v>
      </c>
      <c r="AC342" s="19">
        <v>60</v>
      </c>
      <c r="AD342" s="19">
        <v>243.6</v>
      </c>
      <c r="AE342" s="19">
        <v>243.6</v>
      </c>
      <c r="AF342" s="18"/>
      <c r="AG342" s="8">
        <f>AF342/AD342</f>
        <v>0</v>
      </c>
      <c r="AH342" s="19">
        <v>202.2</v>
      </c>
      <c r="AI342" s="85">
        <f>(AF342*V342)/1000000</f>
        <v>0</v>
      </c>
      <c r="AJ342" s="18" t="s">
        <v>77</v>
      </c>
      <c r="AK342" s="18" t="s">
        <v>109</v>
      </c>
      <c r="AL342" s="18" t="s">
        <v>148</v>
      </c>
      <c r="AM342" s="18" t="s">
        <v>149</v>
      </c>
      <c r="AN342" s="18" t="s">
        <v>121</v>
      </c>
      <c r="AO342" s="18"/>
      <c r="AP342" s="18" t="s">
        <v>81</v>
      </c>
      <c r="AQ342" s="18"/>
      <c r="AR342" s="19">
        <v>0</v>
      </c>
      <c r="AS342" s="18"/>
      <c r="AT342" s="72">
        <v>60</v>
      </c>
      <c r="AU342" s="19">
        <v>178</v>
      </c>
      <c r="AV342" s="19">
        <v>178</v>
      </c>
      <c r="AW342" s="18" t="s">
        <v>78</v>
      </c>
      <c r="AX342" s="18" t="s">
        <v>114</v>
      </c>
      <c r="AY342" s="18"/>
      <c r="AZ342" s="18"/>
      <c r="BA342" s="19">
        <v>0</v>
      </c>
      <c r="BB342" s="20" t="s">
        <v>121</v>
      </c>
      <c r="BC342" s="18" t="s">
        <v>144</v>
      </c>
      <c r="BD342" s="18"/>
      <c r="BE342" s="18" t="s">
        <v>84</v>
      </c>
      <c r="BF342" s="18"/>
      <c r="BG342" s="18"/>
      <c r="BH342" s="21">
        <v>0</v>
      </c>
      <c r="BI342" s="19">
        <v>0.95</v>
      </c>
      <c r="BJ342" s="19">
        <v>0.28999999999999998</v>
      </c>
      <c r="BK342" s="19">
        <v>0.28000000000000003</v>
      </c>
      <c r="BL342" s="18"/>
      <c r="BM342" s="18"/>
      <c r="BN342" s="19">
        <v>6.75</v>
      </c>
      <c r="BO342" s="21">
        <v>0.38</v>
      </c>
      <c r="BP342" s="20"/>
      <c r="BQ342" s="21">
        <v>0.98</v>
      </c>
      <c r="BR342" s="21">
        <v>0.32</v>
      </c>
      <c r="BS342" s="21">
        <v>0.32</v>
      </c>
      <c r="BT342" s="20"/>
      <c r="BU342" s="20"/>
      <c r="BV342" s="21">
        <v>6.88</v>
      </c>
      <c r="BW342" s="9">
        <f>IF(BA342=1,BN342-(Monitors!$B$17*Data!BZ342),Data!BN342)</f>
        <v>6.75</v>
      </c>
      <c r="BX342" s="32">
        <f>IF($AR342=1,$BW342-(Monitors!$C$17*BZ342),Data!$BW342)</f>
        <v>6.75</v>
      </c>
      <c r="BY342" s="32">
        <f>BX342-(AA342*Monitors!$C$13)</f>
        <v>2.6100000000000003</v>
      </c>
      <c r="BZ342" s="86">
        <f>(Monitors!$C$13*Data!AA342)+(Monitors!$C$6*TANH(Monitors!$C$7*(Data!V342+Monitors!$C$8)+Monitors!$C$9)+Monitors!$C$10)</f>
        <v>8.9365261736550696</v>
      </c>
      <c r="CA342" s="9">
        <f>BN342-(Signage!$C$13*AI342)</f>
        <v>6.75</v>
      </c>
      <c r="CB342" s="86">
        <f>(Signage!$C$13*Data!AI342)+(Signage!$C$6*TANH(Signage!$C$7*(Data!V342+Signage!$C$8)+Signage!$C$9)+Signage!$C$10)</f>
        <v>3.976650792272141</v>
      </c>
    </row>
    <row r="343" spans="1:80" s="4" customFormat="1" ht="12" customHeight="1">
      <c r="A343" s="83">
        <v>342</v>
      </c>
      <c r="B343" s="15" t="s">
        <v>2059</v>
      </c>
      <c r="C343" s="83" t="s">
        <v>1273</v>
      </c>
      <c r="D343" s="16">
        <v>41508</v>
      </c>
      <c r="E343" s="18" t="s">
        <v>78</v>
      </c>
      <c r="F343" s="15" t="s">
        <v>100</v>
      </c>
      <c r="G343" s="17">
        <v>6</v>
      </c>
      <c r="H343" s="15" t="s">
        <v>72</v>
      </c>
      <c r="I343" s="15" t="s">
        <v>90</v>
      </c>
      <c r="J343" s="18"/>
      <c r="K343" s="18" t="s">
        <v>74</v>
      </c>
      <c r="L343" s="18"/>
      <c r="M343" s="18" t="s">
        <v>78</v>
      </c>
      <c r="N343" s="18" t="s">
        <v>78</v>
      </c>
      <c r="O343" s="18" t="s">
        <v>82</v>
      </c>
      <c r="P343" s="18"/>
      <c r="Q343" s="18" t="s">
        <v>78</v>
      </c>
      <c r="R343" s="19">
        <v>1.78</v>
      </c>
      <c r="S343" s="19">
        <v>11.8</v>
      </c>
      <c r="T343" s="19">
        <v>20.9</v>
      </c>
      <c r="U343" s="19">
        <v>24</v>
      </c>
      <c r="V343" s="19">
        <v>246.17</v>
      </c>
      <c r="W343" s="19">
        <v>1080</v>
      </c>
      <c r="X343" s="19">
        <v>1920</v>
      </c>
      <c r="Y343" s="18" t="s">
        <v>147</v>
      </c>
      <c r="Z343" s="69">
        <v>8423</v>
      </c>
      <c r="AA343" s="19">
        <v>2.0699999999999998</v>
      </c>
      <c r="AB343" s="21">
        <v>250</v>
      </c>
      <c r="AC343" s="19">
        <v>194</v>
      </c>
      <c r="AD343" s="19">
        <v>235</v>
      </c>
      <c r="AE343" s="19">
        <v>250</v>
      </c>
      <c r="AF343" s="18"/>
      <c r="AG343" s="8">
        <f>AF343/AD343</f>
        <v>0</v>
      </c>
      <c r="AH343" s="19">
        <v>194</v>
      </c>
      <c r="AI343" s="85">
        <f>(AF343*V343)/1000000</f>
        <v>0</v>
      </c>
      <c r="AJ343" s="18" t="s">
        <v>78</v>
      </c>
      <c r="AK343" s="18" t="s">
        <v>81</v>
      </c>
      <c r="AL343" s="18" t="s">
        <v>88</v>
      </c>
      <c r="AM343" s="18"/>
      <c r="AN343" s="18" t="s">
        <v>81</v>
      </c>
      <c r="AO343" s="18"/>
      <c r="AP343" s="18" t="s">
        <v>81</v>
      </c>
      <c r="AQ343" s="18"/>
      <c r="AR343" s="19">
        <v>0</v>
      </c>
      <c r="AS343" s="18"/>
      <c r="AT343" s="72">
        <v>60</v>
      </c>
      <c r="AU343" s="19">
        <v>170</v>
      </c>
      <c r="AV343" s="19">
        <v>160</v>
      </c>
      <c r="AW343" s="18" t="s">
        <v>78</v>
      </c>
      <c r="AX343" s="18" t="s">
        <v>415</v>
      </c>
      <c r="AY343" s="18"/>
      <c r="AZ343" s="18"/>
      <c r="BA343" s="19">
        <v>0</v>
      </c>
      <c r="BB343" s="20" t="s">
        <v>81</v>
      </c>
      <c r="BC343" s="18" t="s">
        <v>81</v>
      </c>
      <c r="BD343" s="18"/>
      <c r="BE343" s="18" t="s">
        <v>84</v>
      </c>
      <c r="BF343" s="18"/>
      <c r="BG343" s="18"/>
      <c r="BH343" s="21">
        <v>0</v>
      </c>
      <c r="BI343" s="19">
        <v>0.19</v>
      </c>
      <c r="BJ343" s="18"/>
      <c r="BK343" s="19">
        <v>0.17</v>
      </c>
      <c r="BL343" s="18"/>
      <c r="BM343" s="18"/>
      <c r="BN343" s="19">
        <v>19.89</v>
      </c>
      <c r="BO343" s="21">
        <v>0.46</v>
      </c>
      <c r="BP343" s="20"/>
      <c r="BQ343" s="21">
        <v>0.22</v>
      </c>
      <c r="BR343" s="20"/>
      <c r="BS343" s="21">
        <v>0.21</v>
      </c>
      <c r="BT343" s="20"/>
      <c r="BU343" s="20"/>
      <c r="BV343" s="21">
        <v>20.18</v>
      </c>
      <c r="BW343" s="9">
        <f>IF(BA343=1,BN343-(Monitors!$B$17*Data!BZ343),Data!BN343)</f>
        <v>19.89</v>
      </c>
      <c r="BX343" s="32">
        <f>IF($AR343=1,$BW343-(Monitors!$C$17*BZ343),Data!$BW343)</f>
        <v>19.89</v>
      </c>
      <c r="BY343" s="32">
        <f>BX343-(AA343*Monitors!$C$13)</f>
        <v>15.75</v>
      </c>
      <c r="BZ343" s="86">
        <f>(Monitors!$C$13*Data!AA343)+(Monitors!$C$6*TANH(Monitors!$C$7*(Data!V343+Monitors!$C$8)+Monitors!$C$9)+Monitors!$C$10)</f>
        <v>17.11099637440585</v>
      </c>
      <c r="CA343" s="9">
        <f>BN343-(Signage!$C$13*AI343)</f>
        <v>19.89</v>
      </c>
      <c r="CB343" s="86">
        <f>(Signage!$C$13*Data!AI343)+(Signage!$C$6*TANH(Signage!$C$7*(Data!V343+Signage!$C$8)+Signage!$C$9)+Signage!$C$10)</f>
        <v>17.901300734452967</v>
      </c>
    </row>
    <row r="344" spans="1:80" s="4" customFormat="1" ht="12" customHeight="1">
      <c r="A344" s="82">
        <v>343</v>
      </c>
      <c r="B344" s="15" t="s">
        <v>2096</v>
      </c>
      <c r="C344" s="82" t="s">
        <v>1274</v>
      </c>
      <c r="D344" s="16">
        <v>41744</v>
      </c>
      <c r="E344" s="18" t="s">
        <v>78</v>
      </c>
      <c r="F344" s="15" t="s">
        <v>100</v>
      </c>
      <c r="G344" s="17">
        <v>6</v>
      </c>
      <c r="H344" s="15" t="s">
        <v>72</v>
      </c>
      <c r="I344" s="15" t="s">
        <v>90</v>
      </c>
      <c r="J344" s="18"/>
      <c r="K344" s="18" t="s">
        <v>74</v>
      </c>
      <c r="L344" s="18"/>
      <c r="M344" s="18" t="s">
        <v>78</v>
      </c>
      <c r="N344" s="18" t="s">
        <v>78</v>
      </c>
      <c r="O344" s="18" t="s">
        <v>82</v>
      </c>
      <c r="P344" s="18"/>
      <c r="Q344" s="18" t="s">
        <v>77</v>
      </c>
      <c r="R344" s="19">
        <v>1.78</v>
      </c>
      <c r="S344" s="19">
        <v>20.5</v>
      </c>
      <c r="T344" s="19">
        <v>11.5</v>
      </c>
      <c r="U344" s="19">
        <v>23.6</v>
      </c>
      <c r="V344" s="19">
        <v>236.92</v>
      </c>
      <c r="W344" s="19">
        <v>1080</v>
      </c>
      <c r="X344" s="19">
        <v>1920</v>
      </c>
      <c r="Y344" s="18" t="s">
        <v>147</v>
      </c>
      <c r="Z344" s="69">
        <v>70488</v>
      </c>
      <c r="AA344" s="19">
        <v>2.0699999999999998</v>
      </c>
      <c r="AB344" s="21">
        <v>250</v>
      </c>
      <c r="AC344" s="19">
        <v>231.2</v>
      </c>
      <c r="AD344" s="19">
        <v>251.7</v>
      </c>
      <c r="AE344" s="19">
        <v>250</v>
      </c>
      <c r="AF344" s="18"/>
      <c r="AG344" s="8">
        <f>AF344/AD344</f>
        <v>0</v>
      </c>
      <c r="AH344" s="19">
        <v>200</v>
      </c>
      <c r="AI344" s="85">
        <f>(AF344*V344)/1000000</f>
        <v>0</v>
      </c>
      <c r="AJ344" s="18" t="s">
        <v>78</v>
      </c>
      <c r="AK344" s="18" t="s">
        <v>81</v>
      </c>
      <c r="AL344" s="18" t="s">
        <v>88</v>
      </c>
      <c r="AM344" s="18"/>
      <c r="AN344" s="18" t="s">
        <v>81</v>
      </c>
      <c r="AO344" s="18"/>
      <c r="AP344" s="18" t="s">
        <v>81</v>
      </c>
      <c r="AQ344" s="18"/>
      <c r="AR344" s="19">
        <v>0</v>
      </c>
      <c r="AS344" s="18"/>
      <c r="AT344" s="72">
        <v>60</v>
      </c>
      <c r="AU344" s="19">
        <v>164</v>
      </c>
      <c r="AV344" s="19">
        <v>159</v>
      </c>
      <c r="AW344" s="18" t="s">
        <v>78</v>
      </c>
      <c r="AX344" s="18" t="s">
        <v>179</v>
      </c>
      <c r="AY344" s="18"/>
      <c r="AZ344" s="18"/>
      <c r="BA344" s="19">
        <v>0</v>
      </c>
      <c r="BB344" s="20" t="s">
        <v>81</v>
      </c>
      <c r="BC344" s="18" t="s">
        <v>81</v>
      </c>
      <c r="BD344" s="18"/>
      <c r="BE344" s="18" t="s">
        <v>84</v>
      </c>
      <c r="BF344" s="18"/>
      <c r="BG344" s="18"/>
      <c r="BH344" s="21">
        <v>0</v>
      </c>
      <c r="BI344" s="19">
        <v>0.32</v>
      </c>
      <c r="BJ344" s="18"/>
      <c r="BK344" s="19">
        <v>0.3</v>
      </c>
      <c r="BL344" s="18"/>
      <c r="BM344" s="18"/>
      <c r="BN344" s="19">
        <v>22.53</v>
      </c>
      <c r="BO344" s="21">
        <v>0.42</v>
      </c>
      <c r="BP344" s="20"/>
      <c r="BQ344" s="21">
        <v>0.38</v>
      </c>
      <c r="BR344" s="20"/>
      <c r="BS344" s="21">
        <v>0.36</v>
      </c>
      <c r="BT344" s="20"/>
      <c r="BU344" s="20"/>
      <c r="BV344" s="21">
        <v>22.38</v>
      </c>
      <c r="BW344" s="9">
        <f>IF(BA344=1,BN344-(Monitors!$B$17*Data!BZ344),Data!BN344)</f>
        <v>22.53</v>
      </c>
      <c r="BX344" s="32">
        <f>IF($AR344=1,$BW344-(Monitors!$C$17*BZ344),Data!$BW344)</f>
        <v>22.53</v>
      </c>
      <c r="BY344" s="32">
        <f>BX344-(AA344*Monitors!$C$13)</f>
        <v>18.39</v>
      </c>
      <c r="BZ344" s="86">
        <f>(Monitors!$C$13*Data!AA344)+(Monitors!$C$6*TANH(Monitors!$C$7*(Data!V344+Monitors!$C$8)+Monitors!$C$9)+Monitors!$C$10)</f>
        <v>16.817789234492512</v>
      </c>
      <c r="CA344" s="9">
        <f>BN344-(Signage!$C$13*AI344)</f>
        <v>22.53</v>
      </c>
      <c r="CB344" s="86">
        <f>(Signage!$C$13*Data!AI344)+(Signage!$C$6*TANH(Signage!$C$7*(Data!V344+Signage!$C$8)+Signage!$C$9)+Signage!$C$10)</f>
        <v>17.157801564616108</v>
      </c>
    </row>
    <row r="345" spans="1:80" s="4" customFormat="1" ht="12" customHeight="1">
      <c r="A345" s="83">
        <v>344</v>
      </c>
      <c r="B345" s="15" t="s">
        <v>2096</v>
      </c>
      <c r="C345" s="83" t="s">
        <v>1275</v>
      </c>
      <c r="D345" s="16">
        <v>41655</v>
      </c>
      <c r="E345" s="18" t="s">
        <v>78</v>
      </c>
      <c r="F345" s="15" t="s">
        <v>100</v>
      </c>
      <c r="G345" s="17">
        <v>6</v>
      </c>
      <c r="H345" s="15" t="s">
        <v>72</v>
      </c>
      <c r="I345" s="15" t="s">
        <v>90</v>
      </c>
      <c r="J345" s="18"/>
      <c r="K345" s="18" t="s">
        <v>74</v>
      </c>
      <c r="L345" s="18"/>
      <c r="M345" s="18" t="s">
        <v>78</v>
      </c>
      <c r="N345" s="18" t="s">
        <v>78</v>
      </c>
      <c r="O345" s="18" t="s">
        <v>82</v>
      </c>
      <c r="P345" s="18"/>
      <c r="Q345" s="18" t="s">
        <v>78</v>
      </c>
      <c r="R345" s="19">
        <v>1.78</v>
      </c>
      <c r="S345" s="19">
        <v>13.2</v>
      </c>
      <c r="T345" s="19">
        <v>23.5</v>
      </c>
      <c r="U345" s="19">
        <v>27</v>
      </c>
      <c r="V345" s="19">
        <v>311.52999999999997</v>
      </c>
      <c r="W345" s="19">
        <v>1080</v>
      </c>
      <c r="X345" s="19">
        <v>1920</v>
      </c>
      <c r="Y345" s="18" t="s">
        <v>147</v>
      </c>
      <c r="Z345" s="69">
        <v>6645</v>
      </c>
      <c r="AA345" s="19">
        <v>2.0699999999999998</v>
      </c>
      <c r="AB345" s="21">
        <v>250</v>
      </c>
      <c r="AC345" s="19">
        <v>250.6</v>
      </c>
      <c r="AD345" s="19">
        <v>277.10000000000002</v>
      </c>
      <c r="AE345" s="19">
        <v>250</v>
      </c>
      <c r="AF345" s="18"/>
      <c r="AG345" s="8">
        <f>AF345/AD345</f>
        <v>0</v>
      </c>
      <c r="AH345" s="19">
        <v>277.10000000000002</v>
      </c>
      <c r="AI345" s="85">
        <f>(AF345*V345)/1000000</f>
        <v>0</v>
      </c>
      <c r="AJ345" s="18" t="s">
        <v>78</v>
      </c>
      <c r="AK345" s="18" t="s">
        <v>81</v>
      </c>
      <c r="AL345" s="18" t="s">
        <v>115</v>
      </c>
      <c r="AM345" s="18"/>
      <c r="AN345" s="18" t="s">
        <v>81</v>
      </c>
      <c r="AO345" s="18"/>
      <c r="AP345" s="18" t="s">
        <v>81</v>
      </c>
      <c r="AQ345" s="18"/>
      <c r="AR345" s="19">
        <v>0</v>
      </c>
      <c r="AS345" s="18"/>
      <c r="AT345" s="72">
        <v>60</v>
      </c>
      <c r="AU345" s="19">
        <v>170</v>
      </c>
      <c r="AV345" s="19">
        <v>160</v>
      </c>
      <c r="AW345" s="18" t="s">
        <v>78</v>
      </c>
      <c r="AX345" s="18" t="s">
        <v>179</v>
      </c>
      <c r="AY345" s="18"/>
      <c r="AZ345" s="18"/>
      <c r="BA345" s="19">
        <v>0</v>
      </c>
      <c r="BB345" s="20" t="s">
        <v>81</v>
      </c>
      <c r="BC345" s="18" t="s">
        <v>81</v>
      </c>
      <c r="BD345" s="18"/>
      <c r="BE345" s="18" t="s">
        <v>84</v>
      </c>
      <c r="BF345" s="18"/>
      <c r="BG345" s="18"/>
      <c r="BH345" s="21">
        <v>0</v>
      </c>
      <c r="BI345" s="19">
        <v>0.14000000000000001</v>
      </c>
      <c r="BJ345" s="18"/>
      <c r="BK345" s="19">
        <v>0.12</v>
      </c>
      <c r="BL345" s="18"/>
      <c r="BM345" s="18"/>
      <c r="BN345" s="19">
        <v>26.84</v>
      </c>
      <c r="BO345" s="21">
        <v>0.49</v>
      </c>
      <c r="BP345" s="20"/>
      <c r="BQ345" s="21">
        <v>0.17</v>
      </c>
      <c r="BR345" s="20"/>
      <c r="BS345" s="21">
        <v>0.19</v>
      </c>
      <c r="BT345" s="20"/>
      <c r="BU345" s="20"/>
      <c r="BV345" s="21">
        <v>26.74</v>
      </c>
      <c r="BW345" s="9">
        <f>IF(BA345=1,BN345-(Monitors!$B$17*Data!BZ345),Data!BN345)</f>
        <v>26.84</v>
      </c>
      <c r="BX345" s="32">
        <f>IF($AR345=1,$BW345-(Monitors!$C$17*BZ345),Data!$BW345)</f>
        <v>26.84</v>
      </c>
      <c r="BY345" s="32">
        <f>BX345-(AA345*Monitors!$C$13)</f>
        <v>22.7</v>
      </c>
      <c r="BZ345" s="86">
        <f>(Monitors!$C$13*Data!AA345)+(Monitors!$C$6*TANH(Monitors!$C$7*(Data!V345+Monitors!$C$8)+Monitors!$C$9)+Monitors!$C$10)</f>
        <v>18.768279851244991</v>
      </c>
      <c r="CA345" s="9">
        <f>BN345-(Signage!$C$13*AI345)</f>
        <v>26.84</v>
      </c>
      <c r="CB345" s="86">
        <f>(Signage!$C$13*Data!AI345)+(Signage!$C$6*TANH(Signage!$C$7*(Data!V345+Signage!$C$8)+Signage!$C$9)+Signage!$C$10)</f>
        <v>23.091300774295298</v>
      </c>
    </row>
    <row r="346" spans="1:80" s="4" customFormat="1" ht="12" customHeight="1">
      <c r="A346" s="82">
        <v>345</v>
      </c>
      <c r="B346" s="15" t="s">
        <v>2096</v>
      </c>
      <c r="C346" s="82" t="s">
        <v>1276</v>
      </c>
      <c r="D346" s="16">
        <v>41744</v>
      </c>
      <c r="E346" s="18" t="s">
        <v>78</v>
      </c>
      <c r="F346" s="15" t="s">
        <v>100</v>
      </c>
      <c r="G346" s="17">
        <v>6</v>
      </c>
      <c r="H346" s="15" t="s">
        <v>72</v>
      </c>
      <c r="I346" s="15" t="s">
        <v>90</v>
      </c>
      <c r="J346" s="18"/>
      <c r="K346" s="18" t="s">
        <v>74</v>
      </c>
      <c r="L346" s="18"/>
      <c r="M346" s="18" t="s">
        <v>78</v>
      </c>
      <c r="N346" s="18" t="s">
        <v>78</v>
      </c>
      <c r="O346" s="18" t="s">
        <v>82</v>
      </c>
      <c r="P346" s="18"/>
      <c r="Q346" s="18" t="s">
        <v>77</v>
      </c>
      <c r="R346" s="19">
        <v>1.78</v>
      </c>
      <c r="S346" s="19">
        <v>23.5</v>
      </c>
      <c r="T346" s="19">
        <v>13.2</v>
      </c>
      <c r="U346" s="19">
        <v>27</v>
      </c>
      <c r="V346" s="19">
        <v>311.58</v>
      </c>
      <c r="W346" s="19">
        <v>1080</v>
      </c>
      <c r="X346" s="19">
        <v>1920</v>
      </c>
      <c r="Y346" s="18" t="s">
        <v>147</v>
      </c>
      <c r="Z346" s="69">
        <v>53582</v>
      </c>
      <c r="AA346" s="19">
        <v>2.0699999999999998</v>
      </c>
      <c r="AB346" s="21">
        <v>250</v>
      </c>
      <c r="AC346" s="19">
        <v>215.1</v>
      </c>
      <c r="AD346" s="19">
        <v>233.7</v>
      </c>
      <c r="AE346" s="19">
        <v>250</v>
      </c>
      <c r="AF346" s="18"/>
      <c r="AG346" s="8">
        <f>AF346/AD346</f>
        <v>0</v>
      </c>
      <c r="AH346" s="19">
        <v>200</v>
      </c>
      <c r="AI346" s="85">
        <f>(AF346*V346)/1000000</f>
        <v>0</v>
      </c>
      <c r="AJ346" s="18" t="s">
        <v>78</v>
      </c>
      <c r="AK346" s="18" t="s">
        <v>81</v>
      </c>
      <c r="AL346" s="18" t="s">
        <v>88</v>
      </c>
      <c r="AM346" s="18"/>
      <c r="AN346" s="18" t="s">
        <v>81</v>
      </c>
      <c r="AO346" s="18"/>
      <c r="AP346" s="18" t="s">
        <v>81</v>
      </c>
      <c r="AQ346" s="18"/>
      <c r="AR346" s="19">
        <v>0</v>
      </c>
      <c r="AS346" s="18"/>
      <c r="AT346" s="72">
        <v>60</v>
      </c>
      <c r="AU346" s="19">
        <v>164</v>
      </c>
      <c r="AV346" s="19">
        <v>159</v>
      </c>
      <c r="AW346" s="18" t="s">
        <v>78</v>
      </c>
      <c r="AX346" s="18" t="s">
        <v>179</v>
      </c>
      <c r="AY346" s="18"/>
      <c r="AZ346" s="18"/>
      <c r="BA346" s="19">
        <v>0</v>
      </c>
      <c r="BB346" s="20" t="s">
        <v>81</v>
      </c>
      <c r="BC346" s="18" t="s">
        <v>81</v>
      </c>
      <c r="BD346" s="18"/>
      <c r="BE346" s="18" t="s">
        <v>84</v>
      </c>
      <c r="BF346" s="18"/>
      <c r="BG346" s="18"/>
      <c r="BH346" s="21">
        <v>0</v>
      </c>
      <c r="BI346" s="19">
        <v>0.3</v>
      </c>
      <c r="BJ346" s="18"/>
      <c r="BK346" s="19">
        <v>0.28000000000000003</v>
      </c>
      <c r="BL346" s="18"/>
      <c r="BM346" s="18"/>
      <c r="BN346" s="19">
        <v>28.69</v>
      </c>
      <c r="BO346" s="21">
        <v>0.43</v>
      </c>
      <c r="BP346" s="20"/>
      <c r="BQ346" s="21">
        <v>0.37</v>
      </c>
      <c r="BR346" s="20"/>
      <c r="BS346" s="21">
        <v>0.35</v>
      </c>
      <c r="BT346" s="20"/>
      <c r="BU346" s="20"/>
      <c r="BV346" s="21">
        <v>28.32</v>
      </c>
      <c r="BW346" s="9">
        <f>IF(BA346=1,BN346-(Monitors!$B$17*Data!BZ346),Data!BN346)</f>
        <v>28.69</v>
      </c>
      <c r="BX346" s="32">
        <f>IF($AR346=1,$BW346-(Monitors!$C$17*BZ346),Data!$BW346)</f>
        <v>28.69</v>
      </c>
      <c r="BY346" s="32">
        <f>BX346-(AA346*Monitors!$C$13)</f>
        <v>24.55</v>
      </c>
      <c r="BZ346" s="86">
        <f>(Monitors!$C$13*Data!AA346)+(Monitors!$C$6*TANH(Monitors!$C$7*(Data!V346+Monitors!$C$8)+Monitors!$C$9)+Monitors!$C$10)</f>
        <v>18.769298515568217</v>
      </c>
      <c r="CA346" s="9">
        <f>BN346-(Signage!$C$13*AI346)</f>
        <v>28.69</v>
      </c>
      <c r="CB346" s="86">
        <f>(Signage!$C$13*Data!AI346)+(Signage!$C$6*TANH(Signage!$C$7*(Data!V346+Signage!$C$8)+Signage!$C$9)+Signage!$C$10)</f>
        <v>23.095222616004509</v>
      </c>
    </row>
    <row r="347" spans="1:80" s="4" customFormat="1" ht="12" customHeight="1">
      <c r="A347" s="83">
        <v>346</v>
      </c>
      <c r="B347" s="15" t="s">
        <v>2064</v>
      </c>
      <c r="C347" s="83" t="s">
        <v>1277</v>
      </c>
      <c r="D347" s="16">
        <v>41120</v>
      </c>
      <c r="E347" s="18" t="s">
        <v>78</v>
      </c>
      <c r="F347" s="15" t="s">
        <v>158</v>
      </c>
      <c r="G347" s="17">
        <v>6</v>
      </c>
      <c r="H347" s="15" t="s">
        <v>72</v>
      </c>
      <c r="I347" s="15" t="s">
        <v>142</v>
      </c>
      <c r="J347" s="18"/>
      <c r="K347" s="18" t="s">
        <v>74</v>
      </c>
      <c r="L347" s="18"/>
      <c r="M347" s="18" t="s">
        <v>78</v>
      </c>
      <c r="N347" s="18" t="s">
        <v>78</v>
      </c>
      <c r="O347" s="18" t="s">
        <v>82</v>
      </c>
      <c r="P347" s="18"/>
      <c r="Q347" s="18" t="s">
        <v>77</v>
      </c>
      <c r="R347" s="19">
        <v>1.78</v>
      </c>
      <c r="S347" s="19">
        <v>13.2</v>
      </c>
      <c r="T347" s="19">
        <v>23.5</v>
      </c>
      <c r="U347" s="19">
        <v>27</v>
      </c>
      <c r="V347" s="19">
        <v>311.7</v>
      </c>
      <c r="W347" s="19">
        <v>1080</v>
      </c>
      <c r="X347" s="19">
        <v>1920</v>
      </c>
      <c r="Y347" s="18" t="s">
        <v>147</v>
      </c>
      <c r="Z347" s="69">
        <v>6653</v>
      </c>
      <c r="AA347" s="19">
        <v>2.0699999999999998</v>
      </c>
      <c r="AB347" s="21">
        <v>268.7</v>
      </c>
      <c r="AC347" s="19">
        <v>73.099999999999994</v>
      </c>
      <c r="AD347" s="19">
        <v>300</v>
      </c>
      <c r="AE347" s="19">
        <v>268.7</v>
      </c>
      <c r="AF347" s="19">
        <v>199.4</v>
      </c>
      <c r="AG347" s="8">
        <f>AF347/AD347</f>
        <v>0.66466666666666674</v>
      </c>
      <c r="AH347" s="19">
        <v>200</v>
      </c>
      <c r="AI347" s="85">
        <f>(AF347*V347)/1000000</f>
        <v>6.2152979999999997E-2</v>
      </c>
      <c r="AJ347" s="18" t="s">
        <v>78</v>
      </c>
      <c r="AK347" s="18" t="s">
        <v>161</v>
      </c>
      <c r="AL347" s="18" t="s">
        <v>88</v>
      </c>
      <c r="AM347" s="18"/>
      <c r="AN347" s="18" t="s">
        <v>121</v>
      </c>
      <c r="AO347" s="18"/>
      <c r="AP347" s="18" t="s">
        <v>81</v>
      </c>
      <c r="AQ347" s="18"/>
      <c r="AR347" s="19">
        <v>0</v>
      </c>
      <c r="AS347" s="18"/>
      <c r="AT347" s="72">
        <v>60</v>
      </c>
      <c r="AU347" s="19">
        <v>178</v>
      </c>
      <c r="AV347" s="19">
        <v>178</v>
      </c>
      <c r="AW347" s="18" t="s">
        <v>78</v>
      </c>
      <c r="AX347" s="18" t="s">
        <v>109</v>
      </c>
      <c r="AY347" s="18"/>
      <c r="AZ347" s="18"/>
      <c r="BA347" s="19">
        <v>0</v>
      </c>
      <c r="BB347" s="20" t="s">
        <v>121</v>
      </c>
      <c r="BC347" s="18" t="s">
        <v>144</v>
      </c>
      <c r="BD347" s="18"/>
      <c r="BE347" s="18" t="s">
        <v>84</v>
      </c>
      <c r="BF347" s="18"/>
      <c r="BG347" s="19">
        <v>1</v>
      </c>
      <c r="BH347" s="21">
        <v>0</v>
      </c>
      <c r="BI347" s="19">
        <v>0.26</v>
      </c>
      <c r="BJ347" s="18"/>
      <c r="BK347" s="19">
        <v>0.2</v>
      </c>
      <c r="BL347" s="18"/>
      <c r="BM347" s="18"/>
      <c r="BN347" s="19">
        <v>19.71</v>
      </c>
      <c r="BO347" s="21">
        <v>0.47</v>
      </c>
      <c r="BP347" s="20"/>
      <c r="BQ347" s="21">
        <v>0.28999999999999998</v>
      </c>
      <c r="BR347" s="20"/>
      <c r="BS347" s="21">
        <v>0.24</v>
      </c>
      <c r="BT347" s="20"/>
      <c r="BU347" s="20"/>
      <c r="BV347" s="21">
        <v>19.78</v>
      </c>
      <c r="BW347" s="9">
        <f>IF(BA347=1,BN347-(Monitors!$B$17*Data!BZ347),Data!BN347)</f>
        <v>19.71</v>
      </c>
      <c r="BX347" s="32">
        <f>IF($AR347=1,$BW347-(Monitors!$C$17*BZ347),Data!$BW347)</f>
        <v>19.71</v>
      </c>
      <c r="BY347" s="32">
        <f>BX347-(AA347*Monitors!$C$13)</f>
        <v>15.57</v>
      </c>
      <c r="BZ347" s="86">
        <f>(Monitors!$C$13*Data!AA347)+(Monitors!$C$6*TANH(Monitors!$C$7*(Data!V347+Monitors!$C$8)+Monitors!$C$9)+Monitors!$C$10)</f>
        <v>18.7717419172562</v>
      </c>
      <c r="CA347" s="9">
        <f>BN347-(Signage!$C$13*AI347)</f>
        <v>15.048526500000001</v>
      </c>
      <c r="CB347" s="86">
        <f>(Signage!$C$13*Data!AI347)+(Signage!$C$6*TANH(Signage!$C$7*(Data!V347+Signage!$C$8)+Signage!$C$9)+Signage!$C$10)</f>
        <v>27.766108202489082</v>
      </c>
    </row>
    <row r="348" spans="1:80" s="4" customFormat="1" ht="12" customHeight="1">
      <c r="A348" s="82">
        <v>347</v>
      </c>
      <c r="B348" s="15" t="s">
        <v>2072</v>
      </c>
      <c r="C348" s="82" t="s">
        <v>1278</v>
      </c>
      <c r="D348" s="16">
        <v>41518</v>
      </c>
      <c r="E348" s="18" t="s">
        <v>78</v>
      </c>
      <c r="F348" s="15" t="s">
        <v>70</v>
      </c>
      <c r="G348" s="17">
        <v>6</v>
      </c>
      <c r="H348" s="15" t="s">
        <v>72</v>
      </c>
      <c r="I348" s="15" t="s">
        <v>90</v>
      </c>
      <c r="J348" s="18"/>
      <c r="K348" s="18" t="s">
        <v>74</v>
      </c>
      <c r="L348" s="18"/>
      <c r="M348" s="18" t="s">
        <v>78</v>
      </c>
      <c r="N348" s="18" t="s">
        <v>77</v>
      </c>
      <c r="O348" s="18" t="s">
        <v>82</v>
      </c>
      <c r="P348" s="18"/>
      <c r="Q348" s="18" t="s">
        <v>78</v>
      </c>
      <c r="R348" s="19">
        <v>1.78</v>
      </c>
      <c r="S348" s="19">
        <v>13.2</v>
      </c>
      <c r="T348" s="19">
        <v>23.5</v>
      </c>
      <c r="U348" s="19">
        <v>27</v>
      </c>
      <c r="V348" s="19">
        <v>311.37</v>
      </c>
      <c r="W348" s="19">
        <v>1080</v>
      </c>
      <c r="X348" s="19">
        <v>1920</v>
      </c>
      <c r="Y348" s="18" t="s">
        <v>147</v>
      </c>
      <c r="Z348" s="69">
        <v>6660</v>
      </c>
      <c r="AA348" s="19">
        <v>2.0699999999999998</v>
      </c>
      <c r="AB348" s="21">
        <v>300</v>
      </c>
      <c r="AC348" s="19">
        <v>8.6999999999999993</v>
      </c>
      <c r="AD348" s="19">
        <v>360.7</v>
      </c>
      <c r="AE348" s="19">
        <v>300</v>
      </c>
      <c r="AF348" s="19">
        <v>232.2</v>
      </c>
      <c r="AG348" s="8">
        <f>AF348/AD348</f>
        <v>0.64374826725810919</v>
      </c>
      <c r="AH348" s="19">
        <v>200.1</v>
      </c>
      <c r="AI348" s="85">
        <f>(AF348*V348)/1000000</f>
        <v>7.2300113999999999E-2</v>
      </c>
      <c r="AJ348" s="18" t="s">
        <v>78</v>
      </c>
      <c r="AK348" s="18" t="s">
        <v>198</v>
      </c>
      <c r="AL348" s="18" t="s">
        <v>239</v>
      </c>
      <c r="AM348" s="18" t="s">
        <v>287</v>
      </c>
      <c r="AN348" s="18" t="s">
        <v>81</v>
      </c>
      <c r="AO348" s="18"/>
      <c r="AP348" s="18" t="s">
        <v>81</v>
      </c>
      <c r="AQ348" s="18"/>
      <c r="AR348" s="19">
        <v>0</v>
      </c>
      <c r="AS348" s="18"/>
      <c r="AT348" s="72">
        <v>60</v>
      </c>
      <c r="AU348" s="19">
        <v>170</v>
      </c>
      <c r="AV348" s="19">
        <v>160</v>
      </c>
      <c r="AW348" s="18" t="s">
        <v>77</v>
      </c>
      <c r="AX348" s="18" t="s">
        <v>264</v>
      </c>
      <c r="AY348" s="18"/>
      <c r="AZ348" s="18"/>
      <c r="BA348" s="19">
        <v>0</v>
      </c>
      <c r="BB348" s="20" t="s">
        <v>81</v>
      </c>
      <c r="BC348" s="18" t="s">
        <v>81</v>
      </c>
      <c r="BD348" s="18"/>
      <c r="BE348" s="18" t="s">
        <v>84</v>
      </c>
      <c r="BF348" s="18"/>
      <c r="BG348" s="19">
        <v>10</v>
      </c>
      <c r="BH348" s="21">
        <v>0</v>
      </c>
      <c r="BI348" s="19">
        <v>0.34</v>
      </c>
      <c r="BJ348" s="18"/>
      <c r="BK348" s="19">
        <v>0.24</v>
      </c>
      <c r="BL348" s="18"/>
      <c r="BM348" s="18"/>
      <c r="BN348" s="19">
        <v>20.43</v>
      </c>
      <c r="BO348" s="21">
        <v>0.52</v>
      </c>
      <c r="BP348" s="20"/>
      <c r="BQ348" s="21">
        <v>0.43</v>
      </c>
      <c r="BR348" s="20"/>
      <c r="BS348" s="21">
        <v>0.34</v>
      </c>
      <c r="BT348" s="20"/>
      <c r="BU348" s="20"/>
      <c r="BV348" s="21">
        <v>20.25</v>
      </c>
      <c r="BW348" s="9">
        <f>IF(BA348=1,BN348-(Monitors!$B$17*Data!BZ348),Data!BN348)</f>
        <v>20.43</v>
      </c>
      <c r="BX348" s="32">
        <f>IF($AR348=1,$BW348-(Monitors!$C$17*BZ348),Data!$BW348)</f>
        <v>20.43</v>
      </c>
      <c r="BY348" s="32">
        <f>BX348-(AA348*Monitors!$C$13)</f>
        <v>16.29</v>
      </c>
      <c r="BZ348" s="86">
        <f>(Monitors!$C$13*Data!AA348)+(Monitors!$C$6*TANH(Monitors!$C$7*(Data!V348+Monitors!$C$8)+Monitors!$C$9)+Monitors!$C$10)</f>
        <v>18.765017830238978</v>
      </c>
      <c r="CA348" s="9">
        <f>BN348-(Signage!$C$13*AI348)</f>
        <v>15.00749145</v>
      </c>
      <c r="CB348" s="86">
        <f>(Signage!$C$13*Data!AI348)+(Signage!$C$6*TANH(Signage!$C$7*(Data!V348+Signage!$C$8)+Signage!$C$9)+Signage!$C$10)</f>
        <v>28.501258881590235</v>
      </c>
    </row>
    <row r="349" spans="1:80" s="4" customFormat="1" ht="12" customHeight="1">
      <c r="A349" s="83">
        <v>348</v>
      </c>
      <c r="B349" s="15" t="s">
        <v>2071</v>
      </c>
      <c r="C349" s="83" t="s">
        <v>1279</v>
      </c>
      <c r="D349" s="16">
        <v>41605</v>
      </c>
      <c r="E349" s="18" t="s">
        <v>77</v>
      </c>
      <c r="F349" s="15" t="s">
        <v>70</v>
      </c>
      <c r="G349" s="17">
        <v>6</v>
      </c>
      <c r="H349" s="15" t="s">
        <v>72</v>
      </c>
      <c r="I349" s="15" t="s">
        <v>73</v>
      </c>
      <c r="J349" s="18" t="s">
        <v>73</v>
      </c>
      <c r="K349" s="18" t="s">
        <v>74</v>
      </c>
      <c r="L349" s="18" t="s">
        <v>71</v>
      </c>
      <c r="M349" s="18" t="s">
        <v>78</v>
      </c>
      <c r="N349" s="18" t="s">
        <v>78</v>
      </c>
      <c r="O349" s="18" t="s">
        <v>82</v>
      </c>
      <c r="P349" s="18" t="s">
        <v>71</v>
      </c>
      <c r="Q349" s="18" t="s">
        <v>77</v>
      </c>
      <c r="R349" s="19">
        <v>1.78</v>
      </c>
      <c r="S349" s="19">
        <v>11.7</v>
      </c>
      <c r="T349" s="19">
        <v>20.7</v>
      </c>
      <c r="U349" s="19">
        <v>23.8</v>
      </c>
      <c r="V349" s="19">
        <v>242.19</v>
      </c>
      <c r="W349" s="19">
        <v>1080</v>
      </c>
      <c r="X349" s="19">
        <v>1920</v>
      </c>
      <c r="Y349" s="18" t="s">
        <v>147</v>
      </c>
      <c r="Z349" s="69">
        <v>8547</v>
      </c>
      <c r="AA349" s="19">
        <v>2.0699999999999998</v>
      </c>
      <c r="AB349" s="21">
        <v>328.1</v>
      </c>
      <c r="AC349" s="19">
        <v>0.6</v>
      </c>
      <c r="AD349" s="19">
        <v>328.1</v>
      </c>
      <c r="AE349" s="19">
        <v>328.1</v>
      </c>
      <c r="AF349" s="19">
        <v>251.8</v>
      </c>
      <c r="AG349" s="8">
        <f>AF349/AD349</f>
        <v>0.76744894849131362</v>
      </c>
      <c r="AH349" s="19">
        <v>200</v>
      </c>
      <c r="AI349" s="85">
        <f>(AF349*V349)/1000000</f>
        <v>6.0983442000000006E-2</v>
      </c>
      <c r="AJ349" s="18" t="s">
        <v>78</v>
      </c>
      <c r="AK349" s="18" t="s">
        <v>155</v>
      </c>
      <c r="AL349" s="18" t="s">
        <v>156</v>
      </c>
      <c r="AM349" s="18" t="s">
        <v>157</v>
      </c>
      <c r="AN349" s="18" t="s">
        <v>81</v>
      </c>
      <c r="AO349" s="18" t="s">
        <v>81</v>
      </c>
      <c r="AP349" s="18" t="s">
        <v>94</v>
      </c>
      <c r="AQ349" s="18" t="s">
        <v>81</v>
      </c>
      <c r="AR349" s="19">
        <v>0</v>
      </c>
      <c r="AS349" s="18"/>
      <c r="AT349" s="72">
        <v>60</v>
      </c>
      <c r="AU349" s="19">
        <v>178</v>
      </c>
      <c r="AV349" s="19">
        <v>178</v>
      </c>
      <c r="AW349" s="18" t="s">
        <v>77</v>
      </c>
      <c r="AX349" s="18" t="s">
        <v>151</v>
      </c>
      <c r="AY349" s="18" t="s">
        <v>71</v>
      </c>
      <c r="AZ349" s="18" t="s">
        <v>71</v>
      </c>
      <c r="BA349" s="19">
        <v>0</v>
      </c>
      <c r="BB349" s="20" t="s">
        <v>81</v>
      </c>
      <c r="BC349" s="18" t="s">
        <v>81</v>
      </c>
      <c r="BD349" s="18" t="s">
        <v>81</v>
      </c>
      <c r="BE349" s="18" t="s">
        <v>84</v>
      </c>
      <c r="BF349" s="18" t="s">
        <v>81</v>
      </c>
      <c r="BG349" s="18"/>
      <c r="BH349" s="21">
        <v>1</v>
      </c>
      <c r="BI349" s="19">
        <v>0.38</v>
      </c>
      <c r="BJ349" s="18"/>
      <c r="BK349" s="19">
        <v>0.27</v>
      </c>
      <c r="BL349" s="18"/>
      <c r="BM349" s="18"/>
      <c r="BN349" s="19">
        <v>15.55</v>
      </c>
      <c r="BO349" s="21">
        <v>0.5</v>
      </c>
      <c r="BP349" s="20"/>
      <c r="BQ349" s="21">
        <v>0.39</v>
      </c>
      <c r="BR349" s="20"/>
      <c r="BS349" s="21">
        <v>0.28000000000000003</v>
      </c>
      <c r="BT349" s="20"/>
      <c r="BU349" s="20"/>
      <c r="BV349" s="21">
        <v>15.72</v>
      </c>
      <c r="BW349" s="9">
        <f>IF(BA349=1,BN349-(Monitors!$B$17*Data!BZ349),Data!BN349)</f>
        <v>15.55</v>
      </c>
      <c r="BX349" s="32">
        <f>IF($AR349=1,$BW349-(Monitors!$C$17*BZ349),Data!$BW349)</f>
        <v>15.55</v>
      </c>
      <c r="BY349" s="32">
        <f>BX349-(AA349*Monitors!$C$13)</f>
        <v>11.41</v>
      </c>
      <c r="BZ349" s="86">
        <f>(Monitors!$C$13*Data!AA349)+(Monitors!$C$6*TANH(Monitors!$C$7*(Data!V349+Monitors!$C$8)+Monitors!$C$9)+Monitors!$C$10)</f>
        <v>16.986784561834941</v>
      </c>
      <c r="CA349" s="9">
        <f>BN349-(Signage!$C$13*AI349)</f>
        <v>10.976241850000001</v>
      </c>
      <c r="CB349" s="86">
        <f>(Signage!$C$13*Data!AI349)+(Signage!$C$6*TANH(Signage!$C$7*(Data!V349+Signage!$C$8)+Signage!$C$9)+Signage!$C$10)</f>
        <v>22.155390684992433</v>
      </c>
    </row>
    <row r="350" spans="1:80" s="4" customFormat="1" ht="12" customHeight="1">
      <c r="A350" s="82">
        <v>349</v>
      </c>
      <c r="B350" s="15" t="s">
        <v>2058</v>
      </c>
      <c r="C350" s="82" t="s">
        <v>1280</v>
      </c>
      <c r="D350" s="16">
        <v>41220</v>
      </c>
      <c r="E350" s="18" t="s">
        <v>77</v>
      </c>
      <c r="F350" s="15" t="s">
        <v>70</v>
      </c>
      <c r="G350" s="17">
        <v>6</v>
      </c>
      <c r="H350" s="15" t="s">
        <v>72</v>
      </c>
      <c r="I350" s="15" t="s">
        <v>113</v>
      </c>
      <c r="J350" s="18"/>
      <c r="K350" s="18" t="s">
        <v>74</v>
      </c>
      <c r="L350" s="18"/>
      <c r="M350" s="18" t="s">
        <v>78</v>
      </c>
      <c r="N350" s="18" t="s">
        <v>78</v>
      </c>
      <c r="O350" s="18" t="s">
        <v>82</v>
      </c>
      <c r="P350" s="18"/>
      <c r="Q350" s="18" t="s">
        <v>78</v>
      </c>
      <c r="R350" s="19">
        <v>1.78</v>
      </c>
      <c r="S350" s="19">
        <v>23.5</v>
      </c>
      <c r="T350" s="19">
        <v>13.2</v>
      </c>
      <c r="U350" s="19">
        <v>27</v>
      </c>
      <c r="V350" s="19">
        <v>311</v>
      </c>
      <c r="W350" s="19">
        <v>1080</v>
      </c>
      <c r="X350" s="19">
        <v>1920</v>
      </c>
      <c r="Y350" s="18" t="s">
        <v>147</v>
      </c>
      <c r="Z350" s="69">
        <v>6668</v>
      </c>
      <c r="AA350" s="19">
        <v>2.0699999999999998</v>
      </c>
      <c r="AB350" s="21">
        <v>300</v>
      </c>
      <c r="AC350" s="19">
        <v>15.2</v>
      </c>
      <c r="AD350" s="19">
        <v>354.2</v>
      </c>
      <c r="AE350" s="19">
        <v>300</v>
      </c>
      <c r="AF350" s="19">
        <v>253.3</v>
      </c>
      <c r="AG350" s="8">
        <f>AF350/AD350</f>
        <v>0.715132693393563</v>
      </c>
      <c r="AH350" s="19">
        <v>200.5</v>
      </c>
      <c r="AI350" s="85">
        <f>(AF350*V350)/1000000</f>
        <v>7.8776300000000007E-2</v>
      </c>
      <c r="AJ350" s="18" t="s">
        <v>78</v>
      </c>
      <c r="AK350" s="18" t="s">
        <v>589</v>
      </c>
      <c r="AL350" s="18" t="s">
        <v>181</v>
      </c>
      <c r="AM350" s="18"/>
      <c r="AN350" s="18" t="s">
        <v>81</v>
      </c>
      <c r="AO350" s="18"/>
      <c r="AP350" s="18" t="s">
        <v>81</v>
      </c>
      <c r="AQ350" s="18"/>
      <c r="AR350" s="19">
        <v>0</v>
      </c>
      <c r="AS350" s="18"/>
      <c r="AT350" s="72">
        <v>60</v>
      </c>
      <c r="AU350" s="19">
        <v>170</v>
      </c>
      <c r="AV350" s="19">
        <v>160</v>
      </c>
      <c r="AW350" s="18" t="s">
        <v>78</v>
      </c>
      <c r="AX350" s="18" t="s">
        <v>109</v>
      </c>
      <c r="AY350" s="18"/>
      <c r="AZ350" s="18"/>
      <c r="BA350" s="19">
        <v>0</v>
      </c>
      <c r="BB350" s="20" t="s">
        <v>81</v>
      </c>
      <c r="BC350" s="18" t="s">
        <v>81</v>
      </c>
      <c r="BD350" s="18"/>
      <c r="BE350" s="18" t="s">
        <v>84</v>
      </c>
      <c r="BF350" s="18"/>
      <c r="BG350" s="19">
        <v>1</v>
      </c>
      <c r="BH350" s="21">
        <v>1</v>
      </c>
      <c r="BI350" s="19">
        <v>0.28999999999999998</v>
      </c>
      <c r="BJ350" s="18"/>
      <c r="BK350" s="19">
        <v>0.12</v>
      </c>
      <c r="BL350" s="18"/>
      <c r="BM350" s="18"/>
      <c r="BN350" s="19">
        <v>25.11</v>
      </c>
      <c r="BO350" s="21">
        <v>0.53</v>
      </c>
      <c r="BP350" s="20"/>
      <c r="BQ350" s="21">
        <v>0.33</v>
      </c>
      <c r="BR350" s="20"/>
      <c r="BS350" s="21">
        <v>0.15</v>
      </c>
      <c r="BT350" s="20"/>
      <c r="BU350" s="20"/>
      <c r="BV350" s="21">
        <v>25</v>
      </c>
      <c r="BW350" s="9">
        <f>IF(BA350=1,BN350-(Monitors!$B$17*Data!BZ350),Data!BN350)</f>
        <v>25.11</v>
      </c>
      <c r="BX350" s="32">
        <f>IF($AR350=1,$BW350-(Monitors!$C$17*BZ350),Data!$BW350)</f>
        <v>25.11</v>
      </c>
      <c r="BY350" s="32">
        <f>BX350-(AA350*Monitors!$C$13)</f>
        <v>20.97</v>
      </c>
      <c r="BZ350" s="86">
        <f>(Monitors!$C$13*Data!AA350)+(Monitors!$C$6*TANH(Monitors!$C$7*(Data!V350+Monitors!$C$8)+Monitors!$C$9)+Monitors!$C$10)</f>
        <v>18.757460997653034</v>
      </c>
      <c r="CA350" s="9">
        <f>BN350-(Signage!$C$13*AI350)</f>
        <v>19.201777499999999</v>
      </c>
      <c r="CB350" s="86">
        <f>(Signage!$C$13*Data!AI350)+(Signage!$C$6*TANH(Signage!$C$7*(Data!V350+Signage!$C$8)+Signage!$C$9)+Signage!$C$10)</f>
        <v>28.957946729912816</v>
      </c>
    </row>
    <row r="351" spans="1:80" s="4" customFormat="1" ht="12" customHeight="1">
      <c r="A351" s="83">
        <v>350</v>
      </c>
      <c r="B351" s="15" t="s">
        <v>2071</v>
      </c>
      <c r="C351" s="83" t="s">
        <v>1281</v>
      </c>
      <c r="D351" s="16">
        <v>41681</v>
      </c>
      <c r="E351" s="18" t="s">
        <v>77</v>
      </c>
      <c r="F351" s="15" t="s">
        <v>70</v>
      </c>
      <c r="G351" s="17">
        <v>6</v>
      </c>
      <c r="H351" s="15" t="s">
        <v>72</v>
      </c>
      <c r="I351" s="15" t="s">
        <v>73</v>
      </c>
      <c r="J351" s="18" t="s">
        <v>73</v>
      </c>
      <c r="K351" s="18" t="s">
        <v>74</v>
      </c>
      <c r="L351" s="18" t="s">
        <v>71</v>
      </c>
      <c r="M351" s="18" t="s">
        <v>78</v>
      </c>
      <c r="N351" s="18" t="s">
        <v>78</v>
      </c>
      <c r="O351" s="18" t="s">
        <v>82</v>
      </c>
      <c r="P351" s="18" t="s">
        <v>71</v>
      </c>
      <c r="Q351" s="18" t="s">
        <v>77</v>
      </c>
      <c r="R351" s="19">
        <v>1.78</v>
      </c>
      <c r="S351" s="19">
        <v>11.7</v>
      </c>
      <c r="T351" s="19">
        <v>20.7</v>
      </c>
      <c r="U351" s="19">
        <v>23.8</v>
      </c>
      <c r="V351" s="19">
        <v>242.19</v>
      </c>
      <c r="W351" s="19">
        <v>1080</v>
      </c>
      <c r="X351" s="19">
        <v>1920</v>
      </c>
      <c r="Y351" s="18" t="s">
        <v>147</v>
      </c>
      <c r="Z351" s="69">
        <v>8547</v>
      </c>
      <c r="AA351" s="19">
        <v>2.0699999999999998</v>
      </c>
      <c r="AB351" s="21">
        <v>326.10000000000002</v>
      </c>
      <c r="AC351" s="19">
        <v>0.4</v>
      </c>
      <c r="AD351" s="19">
        <v>326.10000000000002</v>
      </c>
      <c r="AE351" s="19">
        <v>326.10000000000002</v>
      </c>
      <c r="AF351" s="19">
        <v>278.7</v>
      </c>
      <c r="AG351" s="8">
        <f>AF351/AD351</f>
        <v>0.85464581416743324</v>
      </c>
      <c r="AH351" s="19">
        <v>200</v>
      </c>
      <c r="AI351" s="85">
        <f>(AF351*V351)/1000000</f>
        <v>6.7498352999999997E-2</v>
      </c>
      <c r="AJ351" s="18" t="s">
        <v>78</v>
      </c>
      <c r="AK351" s="18" t="s">
        <v>155</v>
      </c>
      <c r="AL351" s="18" t="s">
        <v>152</v>
      </c>
      <c r="AM351" s="18" t="s">
        <v>153</v>
      </c>
      <c r="AN351" s="18" t="s">
        <v>121</v>
      </c>
      <c r="AO351" s="18" t="s">
        <v>81</v>
      </c>
      <c r="AP351" s="18" t="s">
        <v>94</v>
      </c>
      <c r="AQ351" s="18" t="s">
        <v>81</v>
      </c>
      <c r="AR351" s="19">
        <v>0</v>
      </c>
      <c r="AS351" s="18"/>
      <c r="AT351" s="72">
        <v>60</v>
      </c>
      <c r="AU351" s="19">
        <v>178</v>
      </c>
      <c r="AV351" s="19">
        <v>178</v>
      </c>
      <c r="AW351" s="18" t="s">
        <v>77</v>
      </c>
      <c r="AX351" s="18" t="s">
        <v>151</v>
      </c>
      <c r="AY351" s="18" t="s">
        <v>71</v>
      </c>
      <c r="AZ351" s="18" t="s">
        <v>71</v>
      </c>
      <c r="BA351" s="19">
        <v>0</v>
      </c>
      <c r="BB351" s="20" t="s">
        <v>121</v>
      </c>
      <c r="BC351" s="18" t="s">
        <v>154</v>
      </c>
      <c r="BD351" s="18" t="s">
        <v>81</v>
      </c>
      <c r="BE351" s="18" t="s">
        <v>84</v>
      </c>
      <c r="BF351" s="18" t="s">
        <v>81</v>
      </c>
      <c r="BG351" s="18"/>
      <c r="BH351" s="21">
        <v>1</v>
      </c>
      <c r="BI351" s="19">
        <v>0.83</v>
      </c>
      <c r="BJ351" s="18"/>
      <c r="BK351" s="19">
        <v>0.19</v>
      </c>
      <c r="BL351" s="18"/>
      <c r="BM351" s="18"/>
      <c r="BN351" s="19">
        <v>14.08</v>
      </c>
      <c r="BO351" s="21">
        <v>0.5</v>
      </c>
      <c r="BP351" s="20"/>
      <c r="BQ351" s="21">
        <v>0.84</v>
      </c>
      <c r="BR351" s="20"/>
      <c r="BS351" s="21">
        <v>0.21</v>
      </c>
      <c r="BT351" s="20"/>
      <c r="BU351" s="20"/>
      <c r="BV351" s="21">
        <v>14.07</v>
      </c>
      <c r="BW351" s="9">
        <f>IF(BA351=1,BN351-(Monitors!$B$17*Data!BZ351),Data!BN351)</f>
        <v>14.08</v>
      </c>
      <c r="BX351" s="32">
        <f>IF($AR351=1,$BW351-(Monitors!$C$17*BZ351),Data!$BW351)</f>
        <v>14.08</v>
      </c>
      <c r="BY351" s="32">
        <f>BX351-(AA351*Monitors!$C$13)</f>
        <v>9.9400000000000013</v>
      </c>
      <c r="BZ351" s="86">
        <f>(Monitors!$C$13*Data!AA351)+(Monitors!$C$6*TANH(Monitors!$C$7*(Data!V351+Monitors!$C$8)+Monitors!$C$9)+Monitors!$C$10)</f>
        <v>16.986784561834941</v>
      </c>
      <c r="CA351" s="9">
        <f>BN351-(Signage!$C$13*AI351)</f>
        <v>9.0176235250000012</v>
      </c>
      <c r="CB351" s="86">
        <f>(Signage!$C$13*Data!AI351)+(Signage!$C$6*TANH(Signage!$C$7*(Data!V351+Signage!$C$8)+Signage!$C$9)+Signage!$C$10)</f>
        <v>22.644009009992434</v>
      </c>
    </row>
    <row r="352" spans="1:80" s="4" customFormat="1" ht="12" customHeight="1">
      <c r="A352" s="82">
        <v>351</v>
      </c>
      <c r="B352" s="15" t="s">
        <v>2093</v>
      </c>
      <c r="C352" s="82" t="s">
        <v>1282</v>
      </c>
      <c r="D352" s="16">
        <v>41481</v>
      </c>
      <c r="E352" s="18" t="s">
        <v>78</v>
      </c>
      <c r="F352" s="15" t="s">
        <v>187</v>
      </c>
      <c r="G352" s="17">
        <v>6</v>
      </c>
      <c r="H352" s="15" t="s">
        <v>72</v>
      </c>
      <c r="I352" s="15" t="s">
        <v>90</v>
      </c>
      <c r="J352" s="18"/>
      <c r="K352" s="18" t="s">
        <v>74</v>
      </c>
      <c r="L352" s="18"/>
      <c r="M352" s="18" t="s">
        <v>78</v>
      </c>
      <c r="N352" s="18" t="s">
        <v>78</v>
      </c>
      <c r="O352" s="18" t="s">
        <v>82</v>
      </c>
      <c r="P352" s="18"/>
      <c r="Q352" s="18" t="s">
        <v>78</v>
      </c>
      <c r="R352" s="19">
        <v>1.79</v>
      </c>
      <c r="S352" s="19">
        <v>10.5</v>
      </c>
      <c r="T352" s="19">
        <v>18.8</v>
      </c>
      <c r="U352" s="19">
        <v>21.5</v>
      </c>
      <c r="V352" s="19">
        <v>197.4</v>
      </c>
      <c r="W352" s="19">
        <v>1080</v>
      </c>
      <c r="X352" s="19">
        <v>1920</v>
      </c>
      <c r="Y352" s="18" t="s">
        <v>147</v>
      </c>
      <c r="Z352" s="69">
        <v>10505</v>
      </c>
      <c r="AA352" s="19">
        <v>2.0739999999999998</v>
      </c>
      <c r="AB352" s="21">
        <v>189</v>
      </c>
      <c r="AC352" s="19">
        <v>0.1</v>
      </c>
      <c r="AD352" s="19">
        <v>189</v>
      </c>
      <c r="AE352" s="19">
        <v>189</v>
      </c>
      <c r="AF352" s="19">
        <v>93.9</v>
      </c>
      <c r="AG352" s="8">
        <f>AF352/AD352</f>
        <v>0.49682539682539684</v>
      </c>
      <c r="AH352" s="19">
        <v>189</v>
      </c>
      <c r="AI352" s="85">
        <f>(AF352*V352)/1000000</f>
        <v>1.8535860000000001E-2</v>
      </c>
      <c r="AJ352" s="18" t="s">
        <v>78</v>
      </c>
      <c r="AK352" s="18" t="s">
        <v>543</v>
      </c>
      <c r="AL352" s="18" t="s">
        <v>115</v>
      </c>
      <c r="AM352" s="18"/>
      <c r="AN352" s="18" t="s">
        <v>81</v>
      </c>
      <c r="AO352" s="18"/>
      <c r="AP352" s="18" t="s">
        <v>81</v>
      </c>
      <c r="AQ352" s="18"/>
      <c r="AR352" s="19">
        <v>0</v>
      </c>
      <c r="AS352" s="18"/>
      <c r="AT352" s="72">
        <v>60</v>
      </c>
      <c r="AU352" s="19">
        <v>170</v>
      </c>
      <c r="AV352" s="19">
        <v>160</v>
      </c>
      <c r="AW352" s="18" t="s">
        <v>77</v>
      </c>
      <c r="AX352" s="18" t="s">
        <v>114</v>
      </c>
      <c r="AY352" s="18"/>
      <c r="AZ352" s="18"/>
      <c r="BA352" s="19">
        <v>0</v>
      </c>
      <c r="BB352" s="20" t="s">
        <v>81</v>
      </c>
      <c r="BC352" s="18" t="s">
        <v>81</v>
      </c>
      <c r="BD352" s="18"/>
      <c r="BE352" s="18" t="s">
        <v>84</v>
      </c>
      <c r="BF352" s="18"/>
      <c r="BG352" s="18"/>
      <c r="BH352" s="21">
        <v>0</v>
      </c>
      <c r="BI352" s="19">
        <v>0.28000000000000003</v>
      </c>
      <c r="BJ352" s="18"/>
      <c r="BK352" s="19">
        <v>0.17</v>
      </c>
      <c r="BL352" s="18"/>
      <c r="BM352" s="18"/>
      <c r="BN352" s="19">
        <v>18.47</v>
      </c>
      <c r="BO352" s="21">
        <v>0.44</v>
      </c>
      <c r="BP352" s="20"/>
      <c r="BQ352" s="21">
        <v>0.31</v>
      </c>
      <c r="BR352" s="20"/>
      <c r="BS352" s="21">
        <v>0.21</v>
      </c>
      <c r="BT352" s="20"/>
      <c r="BU352" s="20"/>
      <c r="BV352" s="21">
        <v>18.399999999999999</v>
      </c>
      <c r="BW352" s="9">
        <f>IF(BA352=1,BN352-(Monitors!$B$17*Data!BZ352),Data!BN352)</f>
        <v>18.47</v>
      </c>
      <c r="BX352" s="32">
        <f>IF($AR352=1,$BW352-(Monitors!$C$17*BZ352),Data!$BW352)</f>
        <v>18.47</v>
      </c>
      <c r="BY352" s="32">
        <f>BX352-(AA352*Monitors!$C$13)</f>
        <v>14.321999999999999</v>
      </c>
      <c r="BZ352" s="86">
        <f>(Monitors!$C$13*Data!AA352)+(Monitors!$C$6*TANH(Monitors!$C$7*(Data!V352+Monitors!$C$8)+Monitors!$C$9)+Monitors!$C$10)</f>
        <v>15.386205438361543</v>
      </c>
      <c r="CA352" s="9">
        <f>BN352-(Signage!$C$13*AI352)</f>
        <v>17.079810499999997</v>
      </c>
      <c r="CB352" s="86">
        <f>(Signage!$C$13*Data!AI352)+(Signage!$C$6*TANH(Signage!$C$7*(Data!V352+Signage!$C$8)+Signage!$C$9)+Signage!$C$10)</f>
        <v>15.351828688597607</v>
      </c>
    </row>
    <row r="353" spans="1:80" s="4" customFormat="1" ht="12" customHeight="1">
      <c r="A353" s="83">
        <v>352</v>
      </c>
      <c r="B353" s="15" t="s">
        <v>2053</v>
      </c>
      <c r="C353" s="83" t="s">
        <v>1283</v>
      </c>
      <c r="D353" s="16">
        <v>41821</v>
      </c>
      <c r="E353" s="18" t="s">
        <v>78</v>
      </c>
      <c r="F353" s="15" t="s">
        <v>248</v>
      </c>
      <c r="G353" s="17">
        <v>6</v>
      </c>
      <c r="H353" s="15" t="s">
        <v>72</v>
      </c>
      <c r="I353" s="15" t="s">
        <v>90</v>
      </c>
      <c r="J353" s="18"/>
      <c r="K353" s="18" t="s">
        <v>74</v>
      </c>
      <c r="L353" s="18"/>
      <c r="M353" s="18" t="s">
        <v>78</v>
      </c>
      <c r="N353" s="18" t="s">
        <v>78</v>
      </c>
      <c r="O353" s="18" t="s">
        <v>82</v>
      </c>
      <c r="P353" s="18"/>
      <c r="Q353" s="18" t="s">
        <v>78</v>
      </c>
      <c r="R353" s="19">
        <v>1.76</v>
      </c>
      <c r="S353" s="19">
        <v>10.6</v>
      </c>
      <c r="T353" s="19">
        <v>18.600000000000001</v>
      </c>
      <c r="U353" s="19">
        <v>21.5</v>
      </c>
      <c r="V353" s="19">
        <v>199.28</v>
      </c>
      <c r="W353" s="19">
        <v>1920</v>
      </c>
      <c r="X353" s="19">
        <v>1080</v>
      </c>
      <c r="Y353" s="18" t="s">
        <v>167</v>
      </c>
      <c r="Z353" s="69">
        <v>10405</v>
      </c>
      <c r="AA353" s="19">
        <v>2.0739999999999998</v>
      </c>
      <c r="AB353" s="21">
        <v>107</v>
      </c>
      <c r="AC353" s="19">
        <v>0.1</v>
      </c>
      <c r="AD353" s="19">
        <v>107</v>
      </c>
      <c r="AE353" s="19">
        <v>107</v>
      </c>
      <c r="AF353" s="19">
        <v>100</v>
      </c>
      <c r="AG353" s="8">
        <f>AF353/AD353</f>
        <v>0.93457943925233644</v>
      </c>
      <c r="AH353" s="19">
        <v>107</v>
      </c>
      <c r="AI353" s="85">
        <f>(AF353*V353)/1000000</f>
        <v>1.9928000000000001E-2</v>
      </c>
      <c r="AJ353" s="18" t="s">
        <v>78</v>
      </c>
      <c r="AK353" s="18" t="s">
        <v>169</v>
      </c>
      <c r="AL353" s="18" t="s">
        <v>79</v>
      </c>
      <c r="AM353" s="18"/>
      <c r="AN353" s="18" t="s">
        <v>81</v>
      </c>
      <c r="AO353" s="18"/>
      <c r="AP353" s="18" t="s">
        <v>81</v>
      </c>
      <c r="AQ353" s="18"/>
      <c r="AR353" s="19">
        <v>0</v>
      </c>
      <c r="AS353" s="18"/>
      <c r="AT353" s="72">
        <v>60</v>
      </c>
      <c r="AU353" s="19">
        <v>170</v>
      </c>
      <c r="AV353" s="19">
        <v>160</v>
      </c>
      <c r="AW353" s="18" t="s">
        <v>77</v>
      </c>
      <c r="AX353" s="18" t="s">
        <v>168</v>
      </c>
      <c r="AY353" s="18"/>
      <c r="AZ353" s="18"/>
      <c r="BA353" s="19">
        <v>0</v>
      </c>
      <c r="BB353" s="20" t="s">
        <v>81</v>
      </c>
      <c r="BC353" s="18" t="s">
        <v>81</v>
      </c>
      <c r="BD353" s="18"/>
      <c r="BE353" s="18" t="s">
        <v>84</v>
      </c>
      <c r="BF353" s="18"/>
      <c r="BG353" s="18"/>
      <c r="BH353" s="21">
        <v>0</v>
      </c>
      <c r="BI353" s="19">
        <v>0.39</v>
      </c>
      <c r="BJ353" s="18"/>
      <c r="BK353" s="19">
        <v>0.36</v>
      </c>
      <c r="BL353" s="18"/>
      <c r="BM353" s="18"/>
      <c r="BN353" s="19">
        <v>12.33</v>
      </c>
      <c r="BO353" s="21">
        <v>0.53</v>
      </c>
      <c r="BP353" s="20"/>
      <c r="BQ353" s="20"/>
      <c r="BR353" s="20"/>
      <c r="BS353" s="20"/>
      <c r="BT353" s="20"/>
      <c r="BU353" s="20"/>
      <c r="BV353" s="20"/>
      <c r="BW353" s="9">
        <f>IF(BA353=1,BN353-(Monitors!$B$17*Data!BZ353),Data!BN353)</f>
        <v>12.33</v>
      </c>
      <c r="BX353" s="32">
        <f>IF($AR353=1,$BW353-(Monitors!$C$17*BZ353),Data!$BW353)</f>
        <v>12.33</v>
      </c>
      <c r="BY353" s="32">
        <f>BX353-(AA353*Monitors!$C$13)</f>
        <v>8.1820000000000004</v>
      </c>
      <c r="BZ353" s="86">
        <f>(Monitors!$C$13*Data!AA353)+(Monitors!$C$6*TANH(Monitors!$C$7*(Data!V353+Monitors!$C$8)+Monitors!$C$9)+Monitors!$C$10)</f>
        <v>15.46181678165326</v>
      </c>
      <c r="CA353" s="9">
        <f>BN353-(Signage!$C$13*AI353)</f>
        <v>10.8354</v>
      </c>
      <c r="CB353" s="86">
        <f>(Signage!$C$13*Data!AI353)+(Signage!$C$6*TANH(Signage!$C$7*(Data!V353+Signage!$C$8)+Signage!$C$9)+Signage!$C$10)</f>
        <v>15.608917860555884</v>
      </c>
    </row>
    <row r="354" spans="1:80" s="4" customFormat="1" ht="12" customHeight="1">
      <c r="A354" s="82">
        <v>353</v>
      </c>
      <c r="B354" s="24" t="s">
        <v>2089</v>
      </c>
      <c r="C354" s="82" t="s">
        <v>1284</v>
      </c>
      <c r="D354" s="25">
        <v>41954</v>
      </c>
      <c r="E354" s="27" t="s">
        <v>78</v>
      </c>
      <c r="F354" s="24"/>
      <c r="G354" s="26">
        <v>6</v>
      </c>
      <c r="H354" s="24" t="s">
        <v>72</v>
      </c>
      <c r="I354" s="24" t="s">
        <v>90</v>
      </c>
      <c r="J354" s="27"/>
      <c r="K354" s="27" t="s">
        <v>74</v>
      </c>
      <c r="L354" s="27"/>
      <c r="M354" s="27" t="s">
        <v>78</v>
      </c>
      <c r="N354" s="27" t="s">
        <v>78</v>
      </c>
      <c r="O354" s="27" t="s">
        <v>82</v>
      </c>
      <c r="P354" s="27"/>
      <c r="Q354" s="27" t="s">
        <v>78</v>
      </c>
      <c r="R354" s="28">
        <v>1.77</v>
      </c>
      <c r="S354" s="28">
        <v>11.7</v>
      </c>
      <c r="T354" s="28">
        <v>20.7</v>
      </c>
      <c r="U354" s="28">
        <v>23.8</v>
      </c>
      <c r="V354" s="28">
        <v>241.98</v>
      </c>
      <c r="W354" s="28">
        <v>1080</v>
      </c>
      <c r="X354" s="28">
        <v>1920</v>
      </c>
      <c r="Y354" s="27" t="s">
        <v>147</v>
      </c>
      <c r="Z354" s="70">
        <v>8569</v>
      </c>
      <c r="AA354" s="28">
        <v>2.0739999999999998</v>
      </c>
      <c r="AB354" s="30">
        <v>182</v>
      </c>
      <c r="AC354" s="28">
        <v>0.1</v>
      </c>
      <c r="AD354" s="28">
        <v>182</v>
      </c>
      <c r="AE354" s="28">
        <v>182</v>
      </c>
      <c r="AF354" s="28">
        <v>112</v>
      </c>
      <c r="AG354" s="8">
        <f>AF354/AD354</f>
        <v>0.61538461538461542</v>
      </c>
      <c r="AH354" s="28">
        <v>182</v>
      </c>
      <c r="AI354" s="85">
        <f>(AF354*V354)/1000000</f>
        <v>2.7101759999999999E-2</v>
      </c>
      <c r="AJ354" s="27" t="s">
        <v>78</v>
      </c>
      <c r="AK354" s="27" t="s">
        <v>825</v>
      </c>
      <c r="AL354" s="27" t="s">
        <v>88</v>
      </c>
      <c r="AM354" s="27" t="s">
        <v>548</v>
      </c>
      <c r="AN354" s="27" t="s">
        <v>81</v>
      </c>
      <c r="AO354" s="27"/>
      <c r="AP354" s="27" t="s">
        <v>94</v>
      </c>
      <c r="AQ354" s="27"/>
      <c r="AR354" s="28">
        <v>0</v>
      </c>
      <c r="AS354" s="27"/>
      <c r="AT354" s="74">
        <v>60</v>
      </c>
      <c r="AU354" s="28">
        <v>170</v>
      </c>
      <c r="AV354" s="28">
        <v>160</v>
      </c>
      <c r="AW354" s="31"/>
      <c r="AX354" s="27" t="s">
        <v>91</v>
      </c>
      <c r="AY354" s="27"/>
      <c r="AZ354" s="27"/>
      <c r="BA354" s="28">
        <v>0</v>
      </c>
      <c r="BB354" s="29" t="s">
        <v>81</v>
      </c>
      <c r="BC354" s="29" t="s">
        <v>81</v>
      </c>
      <c r="BD354" s="27"/>
      <c r="BE354" s="27" t="s">
        <v>84</v>
      </c>
      <c r="BF354" s="27"/>
      <c r="BG354" s="27"/>
      <c r="BH354" s="30">
        <v>0</v>
      </c>
      <c r="BI354" s="28">
        <v>0.24</v>
      </c>
      <c r="BJ354" s="27"/>
      <c r="BK354" s="28">
        <v>0.34</v>
      </c>
      <c r="BL354" s="27"/>
      <c r="BM354" s="27"/>
      <c r="BN354" s="28">
        <v>20.85</v>
      </c>
      <c r="BO354" s="30">
        <v>0.52</v>
      </c>
      <c r="BP354" s="29"/>
      <c r="BQ354" s="29"/>
      <c r="BR354" s="29"/>
      <c r="BS354" s="29"/>
      <c r="BT354" s="29"/>
      <c r="BU354" s="29"/>
      <c r="BV354" s="29"/>
      <c r="BW354" s="9">
        <f>IF(BA354=1,BN354-(Monitors!$B$17*Data!BZ354),Data!BN354)</f>
        <v>20.85</v>
      </c>
      <c r="BX354" s="32">
        <f>IF($AR354=1,$BW354-(Monitors!$C$17*BZ354),Data!$BW354)</f>
        <v>20.85</v>
      </c>
      <c r="BY354" s="32">
        <f>BX354-(AA354*Monitors!$C$13)</f>
        <v>16.702000000000002</v>
      </c>
      <c r="BZ354" s="86">
        <f>(Monitors!$C$13*Data!AA354)+(Monitors!$C$6*TANH(Monitors!$C$7*(Data!V354+Monitors!$C$8)+Monitors!$C$9)+Monitors!$C$10)</f>
        <v>16.988149474811905</v>
      </c>
      <c r="CA354" s="9">
        <f>BN354-(Signage!$C$13*AI354)</f>
        <v>18.817368000000002</v>
      </c>
      <c r="CB354" s="86">
        <f>(Signage!$C$13*Data!AI354)+(Signage!$C$6*TANH(Signage!$C$7*(Data!V354+Signage!$C$8)+Signage!$C$9)+Signage!$C$10)</f>
        <v>19.597387549110238</v>
      </c>
    </row>
    <row r="355" spans="1:80" s="4" customFormat="1" ht="12" customHeight="1">
      <c r="A355" s="83">
        <v>354</v>
      </c>
      <c r="B355" s="24" t="s">
        <v>2089</v>
      </c>
      <c r="C355" s="83" t="s">
        <v>1285</v>
      </c>
      <c r="D355" s="25">
        <v>41954</v>
      </c>
      <c r="E355" s="27" t="s">
        <v>78</v>
      </c>
      <c r="F355" s="24"/>
      <c r="G355" s="26">
        <v>6</v>
      </c>
      <c r="H355" s="24" t="s">
        <v>72</v>
      </c>
      <c r="I355" s="24" t="s">
        <v>90</v>
      </c>
      <c r="J355" s="27"/>
      <c r="K355" s="27" t="s">
        <v>74</v>
      </c>
      <c r="L355" s="27"/>
      <c r="M355" s="27" t="s">
        <v>78</v>
      </c>
      <c r="N355" s="27" t="s">
        <v>78</v>
      </c>
      <c r="O355" s="27" t="s">
        <v>82</v>
      </c>
      <c r="P355" s="27"/>
      <c r="Q355" s="27" t="s">
        <v>78</v>
      </c>
      <c r="R355" s="28">
        <v>1.79</v>
      </c>
      <c r="S355" s="28">
        <v>10.5</v>
      </c>
      <c r="T355" s="28">
        <v>18.8</v>
      </c>
      <c r="U355" s="28">
        <v>21.5</v>
      </c>
      <c r="V355" s="28">
        <v>198</v>
      </c>
      <c r="W355" s="28">
        <v>1080</v>
      </c>
      <c r="X355" s="28">
        <v>1920</v>
      </c>
      <c r="Y355" s="27" t="s">
        <v>147</v>
      </c>
      <c r="Z355" s="70">
        <v>10471</v>
      </c>
      <c r="AA355" s="28">
        <v>2.0739999999999998</v>
      </c>
      <c r="AB355" s="30">
        <v>191</v>
      </c>
      <c r="AC355" s="28">
        <v>0.1</v>
      </c>
      <c r="AD355" s="28">
        <v>191</v>
      </c>
      <c r="AE355" s="28">
        <v>191</v>
      </c>
      <c r="AF355" s="28">
        <v>123</v>
      </c>
      <c r="AG355" s="8">
        <f>AF355/AD355</f>
        <v>0.64397905759162299</v>
      </c>
      <c r="AH355" s="28">
        <v>191</v>
      </c>
      <c r="AI355" s="85">
        <f>(AF355*V355)/1000000</f>
        <v>2.4354000000000001E-2</v>
      </c>
      <c r="AJ355" s="27" t="s">
        <v>78</v>
      </c>
      <c r="AK355" s="27" t="s">
        <v>247</v>
      </c>
      <c r="AL355" s="27" t="s">
        <v>88</v>
      </c>
      <c r="AM355" s="27" t="s">
        <v>548</v>
      </c>
      <c r="AN355" s="27" t="s">
        <v>81</v>
      </c>
      <c r="AO355" s="27"/>
      <c r="AP355" s="27" t="s">
        <v>94</v>
      </c>
      <c r="AQ355" s="27"/>
      <c r="AR355" s="28">
        <v>0</v>
      </c>
      <c r="AS355" s="27"/>
      <c r="AT355" s="74">
        <v>60</v>
      </c>
      <c r="AU355" s="28">
        <v>170</v>
      </c>
      <c r="AV355" s="28">
        <v>160</v>
      </c>
      <c r="AW355" s="31"/>
      <c r="AX355" s="27" t="s">
        <v>91</v>
      </c>
      <c r="AY355" s="27"/>
      <c r="AZ355" s="27"/>
      <c r="BA355" s="28">
        <v>0</v>
      </c>
      <c r="BB355" s="29" t="s">
        <v>81</v>
      </c>
      <c r="BC355" s="29" t="s">
        <v>81</v>
      </c>
      <c r="BD355" s="27"/>
      <c r="BE355" s="27" t="s">
        <v>84</v>
      </c>
      <c r="BF355" s="27"/>
      <c r="BG355" s="27"/>
      <c r="BH355" s="30">
        <v>0</v>
      </c>
      <c r="BI355" s="28">
        <v>0.21</v>
      </c>
      <c r="BJ355" s="27"/>
      <c r="BK355" s="28">
        <v>0.32</v>
      </c>
      <c r="BL355" s="27"/>
      <c r="BM355" s="27"/>
      <c r="BN355" s="28">
        <v>20.9</v>
      </c>
      <c r="BO355" s="30">
        <v>0.52</v>
      </c>
      <c r="BP355" s="29"/>
      <c r="BQ355" s="29"/>
      <c r="BR355" s="29"/>
      <c r="BS355" s="29"/>
      <c r="BT355" s="29"/>
      <c r="BU355" s="29"/>
      <c r="BV355" s="29"/>
      <c r="BW355" s="9">
        <f>IF(BA355=1,BN355-(Monitors!$B$17*Data!BZ355),Data!BN355)</f>
        <v>20.9</v>
      </c>
      <c r="BX355" s="32">
        <f>IF($AR355=1,$BW355-(Monitors!$C$17*BZ355),Data!$BW355)</f>
        <v>20.9</v>
      </c>
      <c r="BY355" s="32">
        <f>BX355-(AA355*Monitors!$C$13)</f>
        <v>16.751999999999999</v>
      </c>
      <c r="BZ355" s="86">
        <f>(Monitors!$C$13*Data!AA355)+(Monitors!$C$6*TANH(Monitors!$C$7*(Data!V355+Monitors!$C$8)+Monitors!$C$9)+Monitors!$C$10)</f>
        <v>15.410416036269424</v>
      </c>
      <c r="CA355" s="9">
        <f>BN355-(Signage!$C$13*AI355)</f>
        <v>19.073449999999998</v>
      </c>
      <c r="CB355" s="86">
        <f>(Signage!$C$13*Data!AI355)+(Signage!$C$6*TANH(Signage!$C$7*(Data!V355+Signage!$C$8)+Signage!$C$9)+Signage!$C$10)</f>
        <v>15.836922531316482</v>
      </c>
    </row>
    <row r="356" spans="1:80" s="4" customFormat="1" ht="12" customHeight="1">
      <c r="A356" s="82">
        <v>355</v>
      </c>
      <c r="B356" s="15" t="s">
        <v>2103</v>
      </c>
      <c r="C356" s="82" t="s">
        <v>1286</v>
      </c>
      <c r="D356" s="16">
        <v>41726</v>
      </c>
      <c r="E356" s="18" t="s">
        <v>78</v>
      </c>
      <c r="F356" s="15" t="s">
        <v>70</v>
      </c>
      <c r="G356" s="17">
        <v>6</v>
      </c>
      <c r="H356" s="15" t="s">
        <v>72</v>
      </c>
      <c r="I356" s="15" t="s">
        <v>90</v>
      </c>
      <c r="J356" s="18"/>
      <c r="K356" s="18" t="s">
        <v>74</v>
      </c>
      <c r="L356" s="18"/>
      <c r="M356" s="18" t="s">
        <v>78</v>
      </c>
      <c r="N356" s="18" t="s">
        <v>78</v>
      </c>
      <c r="O356" s="18" t="s">
        <v>82</v>
      </c>
      <c r="P356" s="18"/>
      <c r="Q356" s="18" t="s">
        <v>78</v>
      </c>
      <c r="R356" s="19">
        <v>1.8</v>
      </c>
      <c r="S356" s="19">
        <v>10.4</v>
      </c>
      <c r="T356" s="19">
        <v>18.8</v>
      </c>
      <c r="U356" s="19">
        <v>21.5</v>
      </c>
      <c r="V356" s="19">
        <v>195.77</v>
      </c>
      <c r="W356" s="19">
        <v>1080</v>
      </c>
      <c r="X356" s="19">
        <v>1920</v>
      </c>
      <c r="Y356" s="18" t="s">
        <v>147</v>
      </c>
      <c r="Z356" s="69">
        <v>10591</v>
      </c>
      <c r="AA356" s="19">
        <v>2.0739999999999998</v>
      </c>
      <c r="AB356" s="21">
        <v>193</v>
      </c>
      <c r="AC356" s="19">
        <v>0.1</v>
      </c>
      <c r="AD356" s="19">
        <v>193</v>
      </c>
      <c r="AE356" s="19">
        <v>193</v>
      </c>
      <c r="AF356" s="19">
        <v>126</v>
      </c>
      <c r="AG356" s="8">
        <f>AF356/AD356</f>
        <v>0.65284974093264247</v>
      </c>
      <c r="AH356" s="19">
        <v>193</v>
      </c>
      <c r="AI356" s="85">
        <f>(AF356*V356)/1000000</f>
        <v>2.4667020000000001E-2</v>
      </c>
      <c r="AJ356" s="18" t="s">
        <v>78</v>
      </c>
      <c r="AK356" s="18" t="s">
        <v>606</v>
      </c>
      <c r="AL356" s="18" t="s">
        <v>115</v>
      </c>
      <c r="AM356" s="18"/>
      <c r="AN356" s="18" t="s">
        <v>121</v>
      </c>
      <c r="AO356" s="18"/>
      <c r="AP356" s="18" t="s">
        <v>94</v>
      </c>
      <c r="AQ356" s="18"/>
      <c r="AR356" s="19">
        <v>0</v>
      </c>
      <c r="AS356" s="18"/>
      <c r="AT356" s="72">
        <v>60</v>
      </c>
      <c r="AU356" s="19">
        <v>170</v>
      </c>
      <c r="AV356" s="19">
        <v>160</v>
      </c>
      <c r="AW356" s="18" t="s">
        <v>78</v>
      </c>
      <c r="AX356" s="18" t="s">
        <v>114</v>
      </c>
      <c r="AY356" s="18"/>
      <c r="AZ356" s="18"/>
      <c r="BA356" s="19">
        <v>0</v>
      </c>
      <c r="BB356" s="20" t="s">
        <v>121</v>
      </c>
      <c r="BC356" s="18" t="s">
        <v>144</v>
      </c>
      <c r="BD356" s="18"/>
      <c r="BE356" s="18" t="s">
        <v>84</v>
      </c>
      <c r="BF356" s="18"/>
      <c r="BG356" s="18"/>
      <c r="BH356" s="21">
        <v>0</v>
      </c>
      <c r="BI356" s="19">
        <v>0.17</v>
      </c>
      <c r="BJ356" s="18"/>
      <c r="BK356" s="19">
        <v>0.13</v>
      </c>
      <c r="BL356" s="18"/>
      <c r="BM356" s="18"/>
      <c r="BN356" s="19">
        <v>19.86</v>
      </c>
      <c r="BO356" s="21">
        <v>0.45</v>
      </c>
      <c r="BP356" s="20"/>
      <c r="BQ356" s="21">
        <v>0.25</v>
      </c>
      <c r="BR356" s="20"/>
      <c r="BS356" s="21">
        <v>0.21</v>
      </c>
      <c r="BT356" s="20"/>
      <c r="BU356" s="20"/>
      <c r="BV356" s="21">
        <v>19.77</v>
      </c>
      <c r="BW356" s="9">
        <f>IF(BA356=1,BN356-(Monitors!$B$17*Data!BZ356),Data!BN356)</f>
        <v>19.86</v>
      </c>
      <c r="BX356" s="32">
        <f>IF($AR356=1,$BW356-(Monitors!$C$17*BZ356),Data!$BW356)</f>
        <v>19.86</v>
      </c>
      <c r="BY356" s="32">
        <f>BX356-(AA356*Monitors!$C$13)</f>
        <v>15.712</v>
      </c>
      <c r="BZ356" s="86">
        <f>(Monitors!$C$13*Data!AA356)+(Monitors!$C$6*TANH(Monitors!$C$7*(Data!V356+Monitors!$C$8)+Monitors!$C$9)+Monitors!$C$10)</f>
        <v>15.320057275689788</v>
      </c>
      <c r="CA356" s="9">
        <f>BN356-(Signage!$C$13*AI356)</f>
        <v>18.009973500000001</v>
      </c>
      <c r="CB356" s="86">
        <f>(Signage!$C$13*Data!AI356)+(Signage!$C$6*TANH(Signage!$C$7*(Data!V356+Signage!$C$8)+Signage!$C$9)+Signage!$C$10)</f>
        <v>15.679244872474497</v>
      </c>
    </row>
    <row r="357" spans="1:80" s="4" customFormat="1" ht="12" customHeight="1">
      <c r="A357" s="83">
        <v>356</v>
      </c>
      <c r="B357" s="15" t="s">
        <v>2099</v>
      </c>
      <c r="C357" s="83" t="s">
        <v>1287</v>
      </c>
      <c r="D357" s="16">
        <v>41494</v>
      </c>
      <c r="E357" s="18" t="s">
        <v>77</v>
      </c>
      <c r="F357" s="15" t="s">
        <v>100</v>
      </c>
      <c r="G357" s="17">
        <v>6</v>
      </c>
      <c r="H357" s="15" t="s">
        <v>72</v>
      </c>
      <c r="I357" s="15" t="s">
        <v>73</v>
      </c>
      <c r="J357" s="18" t="s">
        <v>73</v>
      </c>
      <c r="K357" s="18" t="s">
        <v>74</v>
      </c>
      <c r="L357" s="18" t="s">
        <v>71</v>
      </c>
      <c r="M357" s="18" t="s">
        <v>78</v>
      </c>
      <c r="N357" s="18" t="s">
        <v>78</v>
      </c>
      <c r="O357" s="18" t="s">
        <v>82</v>
      </c>
      <c r="P357" s="18" t="s">
        <v>71</v>
      </c>
      <c r="Q357" s="18" t="s">
        <v>77</v>
      </c>
      <c r="R357" s="19">
        <v>1.78</v>
      </c>
      <c r="S357" s="19">
        <v>11.5</v>
      </c>
      <c r="T357" s="19">
        <v>20.5</v>
      </c>
      <c r="U357" s="19">
        <v>23.6</v>
      </c>
      <c r="V357" s="19">
        <v>236.83</v>
      </c>
      <c r="W357" s="19">
        <v>1080</v>
      </c>
      <c r="X357" s="19">
        <v>1920</v>
      </c>
      <c r="Y357" s="18" t="s">
        <v>147</v>
      </c>
      <c r="Z357" s="69">
        <v>8796</v>
      </c>
      <c r="AA357" s="19">
        <v>2.0739999999999998</v>
      </c>
      <c r="AB357" s="21">
        <v>164</v>
      </c>
      <c r="AC357" s="19">
        <v>0</v>
      </c>
      <c r="AD357" s="19">
        <v>164</v>
      </c>
      <c r="AE357" s="19">
        <v>164</v>
      </c>
      <c r="AF357" s="19">
        <v>140</v>
      </c>
      <c r="AG357" s="8">
        <f>AF357/AD357</f>
        <v>0.85365853658536583</v>
      </c>
      <c r="AH357" s="19">
        <v>164</v>
      </c>
      <c r="AI357" s="85">
        <f>(AF357*V357)/1000000</f>
        <v>3.3156200000000004E-2</v>
      </c>
      <c r="AJ357" s="18" t="s">
        <v>78</v>
      </c>
      <c r="AK357" s="18" t="s">
        <v>175</v>
      </c>
      <c r="AL357" s="18" t="s">
        <v>181</v>
      </c>
      <c r="AM357" s="18" t="s">
        <v>81</v>
      </c>
      <c r="AN357" s="18" t="s">
        <v>81</v>
      </c>
      <c r="AO357" s="18" t="s">
        <v>81</v>
      </c>
      <c r="AP357" s="18" t="s">
        <v>81</v>
      </c>
      <c r="AQ357" s="18" t="s">
        <v>81</v>
      </c>
      <c r="AR357" s="19">
        <v>0</v>
      </c>
      <c r="AS357" s="18"/>
      <c r="AT357" s="72">
        <v>60</v>
      </c>
      <c r="AU357" s="19">
        <v>178</v>
      </c>
      <c r="AV357" s="19">
        <v>178</v>
      </c>
      <c r="AW357" s="18" t="s">
        <v>77</v>
      </c>
      <c r="AX357" s="18" t="s">
        <v>126</v>
      </c>
      <c r="AY357" s="18" t="s">
        <v>71</v>
      </c>
      <c r="AZ357" s="18" t="s">
        <v>71</v>
      </c>
      <c r="BA357" s="19">
        <v>0</v>
      </c>
      <c r="BB357" s="20" t="s">
        <v>81</v>
      </c>
      <c r="BC357" s="18" t="s">
        <v>81</v>
      </c>
      <c r="BD357" s="18" t="s">
        <v>71</v>
      </c>
      <c r="BE357" s="18" t="s">
        <v>84</v>
      </c>
      <c r="BF357" s="18" t="s">
        <v>81</v>
      </c>
      <c r="BG357" s="18"/>
      <c r="BH357" s="21">
        <v>0</v>
      </c>
      <c r="BI357" s="19">
        <v>0.44</v>
      </c>
      <c r="BJ357" s="18"/>
      <c r="BK357" s="19">
        <v>0.4</v>
      </c>
      <c r="BL357" s="18"/>
      <c r="BM357" s="18"/>
      <c r="BN357" s="19">
        <v>21.7</v>
      </c>
      <c r="BO357" s="21">
        <v>0.5</v>
      </c>
      <c r="BP357" s="20"/>
      <c r="BQ357" s="20"/>
      <c r="BR357" s="20"/>
      <c r="BS357" s="20"/>
      <c r="BT357" s="20"/>
      <c r="BU357" s="20"/>
      <c r="BV357" s="20"/>
      <c r="BW357" s="9">
        <f>IF(BA357=1,BN357-(Monitors!$B$17*Data!BZ357),Data!BN357)</f>
        <v>21.7</v>
      </c>
      <c r="BX357" s="32">
        <f>IF($AR357=1,$BW357-(Monitors!$C$17*BZ357),Data!$BW357)</f>
        <v>21.7</v>
      </c>
      <c r="BY357" s="32">
        <f>BX357-(AA357*Monitors!$C$13)</f>
        <v>17.552</v>
      </c>
      <c r="BZ357" s="86">
        <f>(Monitors!$C$13*Data!AA357)+(Monitors!$C$6*TANH(Monitors!$C$7*(Data!V357+Monitors!$C$8)+Monitors!$C$9)+Monitors!$C$10)</f>
        <v>16.822857937426644</v>
      </c>
      <c r="CA357" s="9">
        <f>BN357-(Signage!$C$13*AI357)</f>
        <v>19.213284999999999</v>
      </c>
      <c r="CB357" s="86">
        <f>(Signage!$C$13*Data!AI357)+(Signage!$C$6*TANH(Signage!$C$7*(Data!V357+Signage!$C$8)+Signage!$C$9)+Signage!$C$10)</f>
        <v>19.637273118469007</v>
      </c>
    </row>
    <row r="358" spans="1:80" s="4" customFormat="1" ht="12" customHeight="1">
      <c r="A358" s="82">
        <v>357</v>
      </c>
      <c r="B358" s="15" t="s">
        <v>2068</v>
      </c>
      <c r="C358" s="82" t="s">
        <v>1288</v>
      </c>
      <c r="D358" s="16">
        <v>41621</v>
      </c>
      <c r="E358" s="18" t="s">
        <v>78</v>
      </c>
      <c r="F358" s="15" t="s">
        <v>70</v>
      </c>
      <c r="G358" s="17">
        <v>6</v>
      </c>
      <c r="H358" s="15" t="s">
        <v>72</v>
      </c>
      <c r="I358" s="15" t="s">
        <v>90</v>
      </c>
      <c r="J358" s="18"/>
      <c r="K358" s="18" t="s">
        <v>74</v>
      </c>
      <c r="L358" s="18"/>
      <c r="M358" s="18" t="s">
        <v>78</v>
      </c>
      <c r="N358" s="18" t="s">
        <v>78</v>
      </c>
      <c r="O358" s="18" t="s">
        <v>82</v>
      </c>
      <c r="P358" s="18"/>
      <c r="Q358" s="18" t="s">
        <v>78</v>
      </c>
      <c r="R358" s="19">
        <v>1.78</v>
      </c>
      <c r="S358" s="19">
        <v>10.6</v>
      </c>
      <c r="T358" s="19">
        <v>18.8</v>
      </c>
      <c r="U358" s="19">
        <v>21.5</v>
      </c>
      <c r="V358" s="19">
        <v>198.08</v>
      </c>
      <c r="W358" s="19">
        <v>1080</v>
      </c>
      <c r="X358" s="19">
        <v>1920</v>
      </c>
      <c r="Y358" s="18" t="s">
        <v>147</v>
      </c>
      <c r="Z358" s="69">
        <v>10469</v>
      </c>
      <c r="AA358" s="19">
        <v>2.0739999999999998</v>
      </c>
      <c r="AB358" s="21">
        <v>250</v>
      </c>
      <c r="AC358" s="19">
        <v>0.4</v>
      </c>
      <c r="AD358" s="19">
        <v>145.30000000000001</v>
      </c>
      <c r="AE358" s="19">
        <v>250</v>
      </c>
      <c r="AF358" s="19">
        <v>144</v>
      </c>
      <c r="AG358" s="8">
        <f>AF358/AD358</f>
        <v>0.99105299380591871</v>
      </c>
      <c r="AH358" s="19">
        <v>145.30000000000001</v>
      </c>
      <c r="AI358" s="85">
        <f>(AF358*V358)/1000000</f>
        <v>2.852352E-2</v>
      </c>
      <c r="AJ358" s="18" t="s">
        <v>78</v>
      </c>
      <c r="AK358" s="18" t="s">
        <v>421</v>
      </c>
      <c r="AL358" s="18" t="s">
        <v>127</v>
      </c>
      <c r="AM358" s="18"/>
      <c r="AN358" s="18" t="s">
        <v>81</v>
      </c>
      <c r="AO358" s="18"/>
      <c r="AP358" s="18" t="s">
        <v>81</v>
      </c>
      <c r="AQ358" s="18"/>
      <c r="AR358" s="19">
        <v>0</v>
      </c>
      <c r="AS358" s="18"/>
      <c r="AT358" s="72">
        <v>60</v>
      </c>
      <c r="AU358" s="19">
        <v>170</v>
      </c>
      <c r="AV358" s="19">
        <v>160</v>
      </c>
      <c r="AW358" s="18" t="s">
        <v>77</v>
      </c>
      <c r="AX358" s="18" t="s">
        <v>420</v>
      </c>
      <c r="AY358" s="18"/>
      <c r="AZ358" s="18"/>
      <c r="BA358" s="19">
        <v>0</v>
      </c>
      <c r="BB358" s="20" t="s">
        <v>81</v>
      </c>
      <c r="BC358" s="18" t="s">
        <v>81</v>
      </c>
      <c r="BD358" s="18"/>
      <c r="BE358" s="18" t="s">
        <v>84</v>
      </c>
      <c r="BF358" s="18"/>
      <c r="BG358" s="18"/>
      <c r="BH358" s="21">
        <v>0</v>
      </c>
      <c r="BI358" s="19">
        <v>0.14000000000000001</v>
      </c>
      <c r="BJ358" s="18"/>
      <c r="BK358" s="19">
        <v>0.11</v>
      </c>
      <c r="BL358" s="18"/>
      <c r="BM358" s="18"/>
      <c r="BN358" s="19">
        <v>16.13</v>
      </c>
      <c r="BO358" s="21">
        <v>0.54</v>
      </c>
      <c r="BP358" s="20"/>
      <c r="BQ358" s="21">
        <v>0.15</v>
      </c>
      <c r="BR358" s="20"/>
      <c r="BS358" s="21">
        <v>0.11</v>
      </c>
      <c r="BT358" s="20"/>
      <c r="BU358" s="20"/>
      <c r="BV358" s="21">
        <v>16.18</v>
      </c>
      <c r="BW358" s="9">
        <f>IF(BA358=1,BN358-(Monitors!$B$17*Data!BZ358),Data!BN358)</f>
        <v>16.13</v>
      </c>
      <c r="BX358" s="32">
        <f>IF($AR358=1,$BW358-(Monitors!$C$17*BZ358),Data!$BW358)</f>
        <v>16.13</v>
      </c>
      <c r="BY358" s="32">
        <f>BX358-(AA358*Monitors!$C$13)</f>
        <v>11.981999999999999</v>
      </c>
      <c r="BZ358" s="86">
        <f>(Monitors!$C$13*Data!AA358)+(Monitors!$C$6*TANH(Monitors!$C$7*(Data!V358+Monitors!$C$8)+Monitors!$C$9)+Monitors!$C$10)</f>
        <v>15.413638494334341</v>
      </c>
      <c r="CA358" s="9">
        <f>BN358-(Signage!$C$13*AI358)</f>
        <v>13.990735999999998</v>
      </c>
      <c r="CB358" s="86">
        <f>(Signage!$C$13*Data!AI358)+(Signage!$C$6*TANH(Signage!$C$7*(Data!V358+Signage!$C$8)+Signage!$C$9)+Signage!$C$10)</f>
        <v>16.156133879483821</v>
      </c>
    </row>
    <row r="359" spans="1:80" s="4" customFormat="1" ht="12" customHeight="1">
      <c r="A359" s="83">
        <v>358</v>
      </c>
      <c r="B359" s="15" t="s">
        <v>2064</v>
      </c>
      <c r="C359" s="83" t="s">
        <v>1289</v>
      </c>
      <c r="D359" s="16">
        <v>41206</v>
      </c>
      <c r="E359" s="18" t="s">
        <v>77</v>
      </c>
      <c r="F359" s="15" t="s">
        <v>70</v>
      </c>
      <c r="G359" s="17">
        <v>6</v>
      </c>
      <c r="H359" s="15" t="s">
        <v>72</v>
      </c>
      <c r="I359" s="15" t="s">
        <v>142</v>
      </c>
      <c r="J359" s="18"/>
      <c r="K359" s="18" t="s">
        <v>74</v>
      </c>
      <c r="L359" s="18"/>
      <c r="M359" s="18" t="s">
        <v>78</v>
      </c>
      <c r="N359" s="18" t="s">
        <v>78</v>
      </c>
      <c r="O359" s="18" t="s">
        <v>82</v>
      </c>
      <c r="P359" s="18"/>
      <c r="Q359" s="18" t="s">
        <v>78</v>
      </c>
      <c r="R359" s="19">
        <v>1.78</v>
      </c>
      <c r="S359" s="19">
        <v>11.3</v>
      </c>
      <c r="T359" s="19">
        <v>20</v>
      </c>
      <c r="U359" s="19">
        <v>23</v>
      </c>
      <c r="V359" s="19">
        <v>225.7</v>
      </c>
      <c r="W359" s="19">
        <v>1080</v>
      </c>
      <c r="X359" s="19">
        <v>1920</v>
      </c>
      <c r="Y359" s="18" t="s">
        <v>147</v>
      </c>
      <c r="Z359" s="69">
        <v>9187</v>
      </c>
      <c r="AA359" s="19">
        <v>2.0739999999999998</v>
      </c>
      <c r="AB359" s="21">
        <v>300</v>
      </c>
      <c r="AC359" s="19">
        <v>0</v>
      </c>
      <c r="AD359" s="19">
        <v>178</v>
      </c>
      <c r="AE359" s="19">
        <v>300</v>
      </c>
      <c r="AF359" s="19">
        <v>147</v>
      </c>
      <c r="AG359" s="8">
        <f>AF359/AD359</f>
        <v>0.8258426966292135</v>
      </c>
      <c r="AH359" s="19">
        <v>178</v>
      </c>
      <c r="AI359" s="85">
        <f>(AF359*V359)/1000000</f>
        <v>3.3177900000000003E-2</v>
      </c>
      <c r="AJ359" s="18" t="s">
        <v>78</v>
      </c>
      <c r="AK359" s="18" t="s">
        <v>423</v>
      </c>
      <c r="AL359" s="18" t="s">
        <v>317</v>
      </c>
      <c r="AM359" s="18"/>
      <c r="AN359" s="18" t="s">
        <v>202</v>
      </c>
      <c r="AO359" s="18"/>
      <c r="AP359" s="18" t="s">
        <v>81</v>
      </c>
      <c r="AQ359" s="18"/>
      <c r="AR359" s="19">
        <v>0</v>
      </c>
      <c r="AS359" s="18"/>
      <c r="AT359" s="72">
        <v>60</v>
      </c>
      <c r="AU359" s="19">
        <v>178</v>
      </c>
      <c r="AV359" s="19">
        <v>178</v>
      </c>
      <c r="AW359" s="18" t="s">
        <v>78</v>
      </c>
      <c r="AX359" s="18" t="s">
        <v>109</v>
      </c>
      <c r="AY359" s="18"/>
      <c r="AZ359" s="18"/>
      <c r="BA359" s="19">
        <v>0</v>
      </c>
      <c r="BB359" s="20" t="s">
        <v>202</v>
      </c>
      <c r="BC359" s="18" t="s">
        <v>154</v>
      </c>
      <c r="BD359" s="18"/>
      <c r="BE359" s="18" t="s">
        <v>84</v>
      </c>
      <c r="BF359" s="18"/>
      <c r="BG359" s="19">
        <v>5</v>
      </c>
      <c r="BH359" s="21">
        <v>0</v>
      </c>
      <c r="BI359" s="19">
        <v>0.7</v>
      </c>
      <c r="BJ359" s="18"/>
      <c r="BK359" s="19">
        <v>0.34</v>
      </c>
      <c r="BL359" s="18"/>
      <c r="BM359" s="18"/>
      <c r="BN359" s="19">
        <v>20.55</v>
      </c>
      <c r="BO359" s="21">
        <v>0.52</v>
      </c>
      <c r="BP359" s="20"/>
      <c r="BQ359" s="21">
        <v>0.76</v>
      </c>
      <c r="BR359" s="20"/>
      <c r="BS359" s="21">
        <v>0.45</v>
      </c>
      <c r="BT359" s="20"/>
      <c r="BU359" s="20"/>
      <c r="BV359" s="21">
        <v>20.74</v>
      </c>
      <c r="BW359" s="9">
        <f>IF(BA359=1,BN359-(Monitors!$B$17*Data!BZ359),Data!BN359)</f>
        <v>20.55</v>
      </c>
      <c r="BX359" s="32">
        <f>IF($AR359=1,$BW359-(Monitors!$C$17*BZ359),Data!$BW359)</f>
        <v>20.55</v>
      </c>
      <c r="BY359" s="32">
        <f>BX359-(AA359*Monitors!$C$13)</f>
        <v>16.402000000000001</v>
      </c>
      <c r="BZ359" s="86">
        <f>(Monitors!$C$13*Data!AA359)+(Monitors!$C$6*TANH(Monitors!$C$7*(Data!V359+Monitors!$C$8)+Monitors!$C$9)+Monitors!$C$10)</f>
        <v>16.448444196667761</v>
      </c>
      <c r="CA359" s="9">
        <f>BN359-(Signage!$C$13*AI359)</f>
        <v>18.061657499999999</v>
      </c>
      <c r="CB359" s="86">
        <f>(Signage!$C$13*Data!AI359)+(Signage!$C$6*TANH(Signage!$C$7*(Data!V359+Signage!$C$8)+Signage!$C$9)+Signage!$C$10)</f>
        <v>18.741796102627532</v>
      </c>
    </row>
    <row r="360" spans="1:80" s="4" customFormat="1" ht="12" customHeight="1">
      <c r="A360" s="82">
        <v>359</v>
      </c>
      <c r="B360" s="15" t="s">
        <v>2062</v>
      </c>
      <c r="C360" s="82" t="s">
        <v>1290</v>
      </c>
      <c r="D360" s="16">
        <v>40753</v>
      </c>
      <c r="E360" s="18" t="s">
        <v>78</v>
      </c>
      <c r="F360" s="15" t="s">
        <v>100</v>
      </c>
      <c r="G360" s="17">
        <v>6</v>
      </c>
      <c r="H360" s="15" t="s">
        <v>72</v>
      </c>
      <c r="I360" s="15" t="s">
        <v>90</v>
      </c>
      <c r="J360" s="18"/>
      <c r="K360" s="18" t="s">
        <v>74</v>
      </c>
      <c r="L360" s="18"/>
      <c r="M360" s="18" t="s">
        <v>78</v>
      </c>
      <c r="N360" s="18" t="s">
        <v>78</v>
      </c>
      <c r="O360" s="18" t="s">
        <v>82</v>
      </c>
      <c r="P360" s="18"/>
      <c r="Q360" s="18" t="s">
        <v>78</v>
      </c>
      <c r="R360" s="19">
        <v>1.78</v>
      </c>
      <c r="S360" s="19">
        <v>10.6</v>
      </c>
      <c r="T360" s="19">
        <v>18.8</v>
      </c>
      <c r="U360" s="19">
        <v>21.5</v>
      </c>
      <c r="V360" s="19">
        <v>198.08</v>
      </c>
      <c r="W360" s="19">
        <v>1080</v>
      </c>
      <c r="X360" s="19">
        <v>1920</v>
      </c>
      <c r="Y360" s="18" t="s">
        <v>147</v>
      </c>
      <c r="Z360" s="69">
        <v>10469</v>
      </c>
      <c r="AA360" s="19">
        <v>2.0739999999999998</v>
      </c>
      <c r="AB360" s="21">
        <v>200</v>
      </c>
      <c r="AC360" s="19">
        <v>0.1</v>
      </c>
      <c r="AD360" s="19">
        <v>167.2</v>
      </c>
      <c r="AE360" s="19">
        <v>200</v>
      </c>
      <c r="AF360" s="19">
        <v>153.9</v>
      </c>
      <c r="AG360" s="8">
        <f>AF360/AD360</f>
        <v>0.92045454545454553</v>
      </c>
      <c r="AH360" s="19">
        <v>167.2</v>
      </c>
      <c r="AI360" s="85">
        <f>(AF360*V360)/1000000</f>
        <v>3.0484512000000002E-2</v>
      </c>
      <c r="AJ360" s="18" t="s">
        <v>78</v>
      </c>
      <c r="AK360" s="18" t="s">
        <v>421</v>
      </c>
      <c r="AL360" s="18" t="s">
        <v>152</v>
      </c>
      <c r="AM360" s="18"/>
      <c r="AN360" s="18" t="s">
        <v>81</v>
      </c>
      <c r="AO360" s="18"/>
      <c r="AP360" s="18" t="s">
        <v>81</v>
      </c>
      <c r="AQ360" s="18"/>
      <c r="AR360" s="19">
        <v>0</v>
      </c>
      <c r="AS360" s="18"/>
      <c r="AT360" s="72">
        <v>60</v>
      </c>
      <c r="AU360" s="19">
        <v>170</v>
      </c>
      <c r="AV360" s="19">
        <v>160</v>
      </c>
      <c r="AW360" s="18" t="s">
        <v>78</v>
      </c>
      <c r="AX360" s="18" t="s">
        <v>520</v>
      </c>
      <c r="AY360" s="18"/>
      <c r="AZ360" s="18"/>
      <c r="BA360" s="19">
        <v>0</v>
      </c>
      <c r="BB360" s="20" t="s">
        <v>81</v>
      </c>
      <c r="BC360" s="18" t="s">
        <v>81</v>
      </c>
      <c r="BD360" s="18"/>
      <c r="BE360" s="18" t="s">
        <v>84</v>
      </c>
      <c r="BF360" s="18"/>
      <c r="BG360" s="18"/>
      <c r="BH360" s="21">
        <v>0</v>
      </c>
      <c r="BI360" s="19">
        <v>0.23</v>
      </c>
      <c r="BJ360" s="18"/>
      <c r="BK360" s="19">
        <v>0.21</v>
      </c>
      <c r="BL360" s="18"/>
      <c r="BM360" s="18"/>
      <c r="BN360" s="19">
        <v>20.32</v>
      </c>
      <c r="BO360" s="21">
        <v>0.57999999999999996</v>
      </c>
      <c r="BP360" s="20"/>
      <c r="BQ360" s="21">
        <v>0.28000000000000003</v>
      </c>
      <c r="BR360" s="20"/>
      <c r="BS360" s="21">
        <v>0.27</v>
      </c>
      <c r="BT360" s="20"/>
      <c r="BU360" s="20"/>
      <c r="BV360" s="21">
        <v>17.559999999999999</v>
      </c>
      <c r="BW360" s="9">
        <f>IF(BA360=1,BN360-(Monitors!$B$17*Data!BZ360),Data!BN360)</f>
        <v>20.32</v>
      </c>
      <c r="BX360" s="32">
        <f>IF($AR360=1,$BW360-(Monitors!$C$17*BZ360),Data!$BW360)</f>
        <v>20.32</v>
      </c>
      <c r="BY360" s="32">
        <f>BX360-(AA360*Monitors!$C$13)</f>
        <v>16.172000000000001</v>
      </c>
      <c r="BZ360" s="86">
        <f>(Monitors!$C$13*Data!AA360)+(Monitors!$C$6*TANH(Monitors!$C$7*(Data!V360+Monitors!$C$8)+Monitors!$C$9)+Monitors!$C$10)</f>
        <v>15.413638494334341</v>
      </c>
      <c r="CA360" s="9">
        <f>BN360-(Signage!$C$13*AI360)</f>
        <v>18.033661600000002</v>
      </c>
      <c r="CB360" s="86">
        <f>(Signage!$C$13*Data!AI360)+(Signage!$C$6*TANH(Signage!$C$7*(Data!V360+Signage!$C$8)+Signage!$C$9)+Signage!$C$10)</f>
        <v>16.303208279483819</v>
      </c>
    </row>
    <row r="361" spans="1:80" s="4" customFormat="1" ht="12" customHeight="1">
      <c r="A361" s="83">
        <v>360</v>
      </c>
      <c r="B361" s="15" t="s">
        <v>2100</v>
      </c>
      <c r="C361" s="83" t="s">
        <v>1291</v>
      </c>
      <c r="D361" s="16">
        <v>41000</v>
      </c>
      <c r="E361" s="18" t="s">
        <v>77</v>
      </c>
      <c r="F361" s="15" t="s">
        <v>70</v>
      </c>
      <c r="G361" s="17">
        <v>6</v>
      </c>
      <c r="H361" s="15" t="s">
        <v>72</v>
      </c>
      <c r="I361" s="15" t="s">
        <v>90</v>
      </c>
      <c r="J361" s="18"/>
      <c r="K361" s="18" t="s">
        <v>74</v>
      </c>
      <c r="L361" s="18"/>
      <c r="M361" s="18" t="s">
        <v>78</v>
      </c>
      <c r="N361" s="18" t="s">
        <v>78</v>
      </c>
      <c r="O361" s="18" t="s">
        <v>82</v>
      </c>
      <c r="P361" s="18"/>
      <c r="Q361" s="18" t="s">
        <v>78</v>
      </c>
      <c r="R361" s="19">
        <v>1.78</v>
      </c>
      <c r="S361" s="19">
        <v>10.5</v>
      </c>
      <c r="T361" s="19">
        <v>18.8</v>
      </c>
      <c r="U361" s="19">
        <v>21.5</v>
      </c>
      <c r="V361" s="19">
        <v>198.2</v>
      </c>
      <c r="W361" s="19">
        <v>1080</v>
      </c>
      <c r="X361" s="19">
        <v>1920</v>
      </c>
      <c r="Y361" s="18" t="s">
        <v>147</v>
      </c>
      <c r="Z361" s="69">
        <v>10462</v>
      </c>
      <c r="AA361" s="19">
        <v>2.0739999999999998</v>
      </c>
      <c r="AB361" s="21">
        <v>162.5</v>
      </c>
      <c r="AC361" s="19">
        <v>11.4</v>
      </c>
      <c r="AD361" s="19">
        <v>162.5</v>
      </c>
      <c r="AE361" s="19">
        <v>162.5</v>
      </c>
      <c r="AF361" s="19">
        <v>156.19999999999999</v>
      </c>
      <c r="AG361" s="8">
        <f>AF361/AD361</f>
        <v>0.96123076923076911</v>
      </c>
      <c r="AH361" s="19">
        <v>162.5</v>
      </c>
      <c r="AI361" s="85">
        <f>(AF361*V361)/1000000</f>
        <v>3.0958839999999998E-2</v>
      </c>
      <c r="AJ361" s="18" t="s">
        <v>78</v>
      </c>
      <c r="AK361" s="18" t="s">
        <v>244</v>
      </c>
      <c r="AL361" s="18" t="s">
        <v>127</v>
      </c>
      <c r="AM361" s="18"/>
      <c r="AN361" s="18" t="s">
        <v>81</v>
      </c>
      <c r="AO361" s="18"/>
      <c r="AP361" s="18" t="s">
        <v>94</v>
      </c>
      <c r="AQ361" s="18"/>
      <c r="AR361" s="19">
        <v>0</v>
      </c>
      <c r="AS361" s="18"/>
      <c r="AT361" s="72">
        <v>60</v>
      </c>
      <c r="AU361" s="19">
        <v>170</v>
      </c>
      <c r="AV361" s="19">
        <v>160</v>
      </c>
      <c r="AW361" s="18" t="s">
        <v>78</v>
      </c>
      <c r="AX361" s="18" t="s">
        <v>176</v>
      </c>
      <c r="AY361" s="18"/>
      <c r="AZ361" s="18"/>
      <c r="BA361" s="19">
        <v>0</v>
      </c>
      <c r="BB361" s="20" t="s">
        <v>81</v>
      </c>
      <c r="BC361" s="18" t="s">
        <v>81</v>
      </c>
      <c r="BD361" s="18"/>
      <c r="BE361" s="18" t="s">
        <v>84</v>
      </c>
      <c r="BF361" s="18"/>
      <c r="BG361" s="18"/>
      <c r="BH361" s="21">
        <v>0</v>
      </c>
      <c r="BI361" s="19">
        <v>0.27</v>
      </c>
      <c r="BJ361" s="18"/>
      <c r="BK361" s="19">
        <v>0.19</v>
      </c>
      <c r="BL361" s="18"/>
      <c r="BM361" s="18"/>
      <c r="BN361" s="19">
        <v>19.63</v>
      </c>
      <c r="BO361" s="21">
        <v>0.54</v>
      </c>
      <c r="BP361" s="20"/>
      <c r="BQ361" s="21">
        <v>0.34</v>
      </c>
      <c r="BR361" s="20"/>
      <c r="BS361" s="21">
        <v>0.24</v>
      </c>
      <c r="BT361" s="20"/>
      <c r="BU361" s="20"/>
      <c r="BV361" s="21">
        <v>19.899999999999999</v>
      </c>
      <c r="BW361" s="9">
        <f>IF(BA361=1,BN361-(Monitors!$B$17*Data!BZ361),Data!BN361)</f>
        <v>19.63</v>
      </c>
      <c r="BX361" s="32">
        <f>IF($AR361=1,$BW361-(Monitors!$C$17*BZ361),Data!$BW361)</f>
        <v>19.63</v>
      </c>
      <c r="BY361" s="32">
        <f>BX361-(AA361*Monitors!$C$13)</f>
        <v>15.481999999999999</v>
      </c>
      <c r="BZ361" s="86">
        <f>(Monitors!$C$13*Data!AA361)+(Monitors!$C$6*TANH(Monitors!$C$7*(Data!V361+Monitors!$C$8)+Monitors!$C$9)+Monitors!$C$10)</f>
        <v>15.418469702247712</v>
      </c>
      <c r="CA361" s="9">
        <f>BN361-(Signage!$C$13*AI361)</f>
        <v>17.308087</v>
      </c>
      <c r="CB361" s="86">
        <f>(Signage!$C$13*Data!AI361)+(Signage!$C$6*TANH(Signage!$C$7*(Data!V361+Signage!$C$8)+Signage!$C$9)+Signage!$C$10)</f>
        <v>16.348528711143778</v>
      </c>
    </row>
    <row r="362" spans="1:80" s="4" customFormat="1" ht="12" customHeight="1">
      <c r="A362" s="82">
        <v>361</v>
      </c>
      <c r="B362" s="15" t="s">
        <v>2070</v>
      </c>
      <c r="C362" s="82" t="s">
        <v>1292</v>
      </c>
      <c r="D362" s="25">
        <v>41944</v>
      </c>
      <c r="E362" s="27" t="s">
        <v>78</v>
      </c>
      <c r="F362" s="24"/>
      <c r="G362" s="26">
        <v>6</v>
      </c>
      <c r="H362" s="24" t="s">
        <v>72</v>
      </c>
      <c r="I362" s="24" t="s">
        <v>90</v>
      </c>
      <c r="J362" s="27"/>
      <c r="K362" s="27" t="s">
        <v>74</v>
      </c>
      <c r="L362" s="27"/>
      <c r="M362" s="27" t="s">
        <v>78</v>
      </c>
      <c r="N362" s="27" t="s">
        <v>78</v>
      </c>
      <c r="O362" s="27" t="s">
        <v>82</v>
      </c>
      <c r="P362" s="27"/>
      <c r="Q362" s="27" t="s">
        <v>78</v>
      </c>
      <c r="R362" s="28">
        <v>1.78</v>
      </c>
      <c r="S362" s="28">
        <v>10.6</v>
      </c>
      <c r="T362" s="28">
        <v>18.8</v>
      </c>
      <c r="U362" s="28">
        <v>21.5</v>
      </c>
      <c r="V362" s="28">
        <v>198.1</v>
      </c>
      <c r="W362" s="28">
        <v>1080</v>
      </c>
      <c r="X362" s="28">
        <v>1920</v>
      </c>
      <c r="Y362" s="27" t="s">
        <v>147</v>
      </c>
      <c r="Z362" s="70">
        <v>10469</v>
      </c>
      <c r="AA362" s="28">
        <v>2.0739999999999998</v>
      </c>
      <c r="AB362" s="30">
        <v>200</v>
      </c>
      <c r="AC362" s="28">
        <v>23.2</v>
      </c>
      <c r="AD362" s="28">
        <v>159.19999999999999</v>
      </c>
      <c r="AE362" s="28">
        <v>200</v>
      </c>
      <c r="AF362" s="28">
        <v>157</v>
      </c>
      <c r="AG362" s="8">
        <f>AF362/AD362</f>
        <v>0.98618090452261309</v>
      </c>
      <c r="AH362" s="28">
        <v>159.19999999999999</v>
      </c>
      <c r="AI362" s="85">
        <f>(AF362*V362)/1000000</f>
        <v>3.1101699999999999E-2</v>
      </c>
      <c r="AJ362" s="27" t="s">
        <v>78</v>
      </c>
      <c r="AK362" s="27" t="s">
        <v>832</v>
      </c>
      <c r="AL362" s="27" t="s">
        <v>79</v>
      </c>
      <c r="AM362" s="27"/>
      <c r="AN362" s="27" t="s">
        <v>81</v>
      </c>
      <c r="AO362" s="27"/>
      <c r="AP362" s="27" t="s">
        <v>81</v>
      </c>
      <c r="AQ362" s="27"/>
      <c r="AR362" s="28">
        <v>0</v>
      </c>
      <c r="AS362" s="27"/>
      <c r="AT362" s="74">
        <v>60</v>
      </c>
      <c r="AU362" s="28">
        <v>180</v>
      </c>
      <c r="AV362" s="28">
        <v>130</v>
      </c>
      <c r="AW362" s="31"/>
      <c r="AX362" s="27" t="s">
        <v>109</v>
      </c>
      <c r="AY362" s="27"/>
      <c r="AZ362" s="27"/>
      <c r="BA362" s="28">
        <v>0</v>
      </c>
      <c r="BB362" s="29" t="s">
        <v>81</v>
      </c>
      <c r="BC362" s="29" t="s">
        <v>81</v>
      </c>
      <c r="BD362" s="27"/>
      <c r="BE362" s="27" t="s">
        <v>84</v>
      </c>
      <c r="BF362" s="27"/>
      <c r="BG362" s="27" t="s">
        <v>188</v>
      </c>
      <c r="BH362" s="30">
        <v>0</v>
      </c>
      <c r="BI362" s="28">
        <v>0.23</v>
      </c>
      <c r="BJ362" s="27"/>
      <c r="BK362" s="28">
        <v>0.17</v>
      </c>
      <c r="BL362" s="27"/>
      <c r="BM362" s="27"/>
      <c r="BN362" s="28">
        <v>14.71</v>
      </c>
      <c r="BO362" s="30">
        <v>0.4</v>
      </c>
      <c r="BP362" s="29"/>
      <c r="BQ362" s="30">
        <v>0.31</v>
      </c>
      <c r="BR362" s="29"/>
      <c r="BS362" s="30">
        <v>0.24</v>
      </c>
      <c r="BT362" s="29"/>
      <c r="BU362" s="29"/>
      <c r="BV362" s="30">
        <v>19.149999999999999</v>
      </c>
      <c r="BW362" s="9">
        <f>IF(BA362=1,BN362-(Monitors!$B$17*Data!BZ362),Data!BN362)</f>
        <v>14.71</v>
      </c>
      <c r="BX362" s="32">
        <f>IF($AR362=1,$BW362-(Monitors!$C$17*BZ362),Data!$BW362)</f>
        <v>14.71</v>
      </c>
      <c r="BY362" s="32">
        <f>BX362-(AA362*Monitors!$C$13)</f>
        <v>10.562000000000001</v>
      </c>
      <c r="BZ362" s="86">
        <f>(Monitors!$C$13*Data!AA362)+(Monitors!$C$6*TANH(Monitors!$C$7*(Data!V362+Monitors!$C$8)+Monitors!$C$9)+Monitors!$C$10)</f>
        <v>15.414443902241858</v>
      </c>
      <c r="CA362" s="9">
        <f>BN362-(Signage!$C$13*AI362)</f>
        <v>12.3773725</v>
      </c>
      <c r="CB362" s="86">
        <f>(Signage!$C$13*Data!AI362)+(Signage!$C$6*TANH(Signage!$C$7*(Data!V362+Signage!$C$8)+Signage!$C$9)+Signage!$C$10)</f>
        <v>16.351121700648328</v>
      </c>
    </row>
    <row r="363" spans="1:80" s="4" customFormat="1" ht="12" customHeight="1">
      <c r="A363" s="83">
        <v>362</v>
      </c>
      <c r="B363" s="15" t="s">
        <v>2100</v>
      </c>
      <c r="C363" s="83" t="s">
        <v>1293</v>
      </c>
      <c r="D363" s="16">
        <v>40909</v>
      </c>
      <c r="E363" s="18" t="s">
        <v>77</v>
      </c>
      <c r="F363" s="15" t="s">
        <v>70</v>
      </c>
      <c r="G363" s="17">
        <v>6</v>
      </c>
      <c r="H363" s="15" t="s">
        <v>72</v>
      </c>
      <c r="I363" s="15" t="s">
        <v>142</v>
      </c>
      <c r="J363" s="18"/>
      <c r="K363" s="18" t="s">
        <v>74</v>
      </c>
      <c r="L363" s="18"/>
      <c r="M363" s="18" t="s">
        <v>78</v>
      </c>
      <c r="N363" s="18" t="s">
        <v>78</v>
      </c>
      <c r="O363" s="18" t="s">
        <v>82</v>
      </c>
      <c r="P363" s="18"/>
      <c r="Q363" s="18" t="s">
        <v>78</v>
      </c>
      <c r="R363" s="19">
        <v>1.78</v>
      </c>
      <c r="S363" s="19">
        <v>10.6</v>
      </c>
      <c r="T363" s="19">
        <v>18.8</v>
      </c>
      <c r="U363" s="19">
        <v>21.5</v>
      </c>
      <c r="V363" s="19">
        <v>198.21</v>
      </c>
      <c r="W363" s="19">
        <v>1080</v>
      </c>
      <c r="X363" s="19">
        <v>1920</v>
      </c>
      <c r="Y363" s="18" t="s">
        <v>147</v>
      </c>
      <c r="Z363" s="69">
        <v>10462</v>
      </c>
      <c r="AA363" s="19">
        <v>2.0739999999999998</v>
      </c>
      <c r="AB363" s="21">
        <v>181.2</v>
      </c>
      <c r="AC363" s="19">
        <v>17.8</v>
      </c>
      <c r="AD363" s="19">
        <v>181.2</v>
      </c>
      <c r="AE363" s="19">
        <v>181.2</v>
      </c>
      <c r="AF363" s="19">
        <v>168.7</v>
      </c>
      <c r="AG363" s="8">
        <f>AF363/AD363</f>
        <v>0.93101545253863138</v>
      </c>
      <c r="AH363" s="19">
        <v>181.2</v>
      </c>
      <c r="AI363" s="85">
        <f>(AF363*V363)/1000000</f>
        <v>3.3438027000000002E-2</v>
      </c>
      <c r="AJ363" s="18" t="s">
        <v>78</v>
      </c>
      <c r="AK363" s="18" t="s">
        <v>422</v>
      </c>
      <c r="AL363" s="18" t="s">
        <v>181</v>
      </c>
      <c r="AM363" s="18"/>
      <c r="AN363" s="18" t="s">
        <v>81</v>
      </c>
      <c r="AO363" s="18"/>
      <c r="AP363" s="18" t="s">
        <v>81</v>
      </c>
      <c r="AQ363" s="18"/>
      <c r="AR363" s="19">
        <v>0</v>
      </c>
      <c r="AS363" s="18"/>
      <c r="AT363" s="72">
        <v>60</v>
      </c>
      <c r="AU363" s="19">
        <v>178</v>
      </c>
      <c r="AV363" s="19">
        <v>170</v>
      </c>
      <c r="AW363" s="18" t="s">
        <v>78</v>
      </c>
      <c r="AX363" s="18" t="s">
        <v>176</v>
      </c>
      <c r="AY363" s="18"/>
      <c r="AZ363" s="18"/>
      <c r="BA363" s="19">
        <v>0</v>
      </c>
      <c r="BB363" s="20" t="s">
        <v>81</v>
      </c>
      <c r="BC363" s="18" t="s">
        <v>81</v>
      </c>
      <c r="BD363" s="18"/>
      <c r="BE363" s="18" t="s">
        <v>84</v>
      </c>
      <c r="BF363" s="18"/>
      <c r="BG363" s="18"/>
      <c r="BH363" s="21">
        <v>0</v>
      </c>
      <c r="BI363" s="19">
        <v>0.23</v>
      </c>
      <c r="BJ363" s="18"/>
      <c r="BK363" s="19">
        <v>0.22</v>
      </c>
      <c r="BL363" s="18"/>
      <c r="BM363" s="18"/>
      <c r="BN363" s="19">
        <v>18.96</v>
      </c>
      <c r="BO363" s="21">
        <v>0.52</v>
      </c>
      <c r="BP363" s="20"/>
      <c r="BQ363" s="21">
        <v>0.3</v>
      </c>
      <c r="BR363" s="20"/>
      <c r="BS363" s="21">
        <v>0.28000000000000003</v>
      </c>
      <c r="BT363" s="20"/>
      <c r="BU363" s="20"/>
      <c r="BV363" s="21">
        <v>18.87</v>
      </c>
      <c r="BW363" s="9">
        <f>IF(BA363=1,BN363-(Monitors!$B$17*Data!BZ363),Data!BN363)</f>
        <v>18.96</v>
      </c>
      <c r="BX363" s="32">
        <f>IF($AR363=1,$BW363-(Monitors!$C$17*BZ363),Data!$BW363)</f>
        <v>18.96</v>
      </c>
      <c r="BY363" s="32">
        <f>BX363-(AA363*Monitors!$C$13)</f>
        <v>14.812000000000001</v>
      </c>
      <c r="BZ363" s="86">
        <f>(Monitors!$C$13*Data!AA363)+(Monitors!$C$6*TANH(Monitors!$C$7*(Data!V363+Monitors!$C$8)+Monitors!$C$9)+Monitors!$C$10)</f>
        <v>15.418872168631749</v>
      </c>
      <c r="CA363" s="9">
        <f>BN363-(Signage!$C$13*AI363)</f>
        <v>16.452147975000003</v>
      </c>
      <c r="CB363" s="86">
        <f>(Signage!$C$13*Data!AI363)+(Signage!$C$6*TANH(Signage!$C$7*(Data!V363+Signage!$C$8)+Signage!$C$9)+Signage!$C$10)</f>
        <v>16.535279878451249</v>
      </c>
    </row>
    <row r="364" spans="1:80" s="4" customFormat="1" ht="12" customHeight="1">
      <c r="A364" s="82">
        <v>363</v>
      </c>
      <c r="B364" s="15" t="s">
        <v>2051</v>
      </c>
      <c r="C364" s="82" t="s">
        <v>1294</v>
      </c>
      <c r="D364" s="16">
        <v>41352</v>
      </c>
      <c r="E364" s="18" t="s">
        <v>78</v>
      </c>
      <c r="F364" s="15" t="s">
        <v>100</v>
      </c>
      <c r="G364" s="17">
        <v>6</v>
      </c>
      <c r="H364" s="15" t="s">
        <v>72</v>
      </c>
      <c r="I364" s="15" t="s">
        <v>90</v>
      </c>
      <c r="J364" s="18"/>
      <c r="K364" s="18" t="s">
        <v>74</v>
      </c>
      <c r="L364" s="18"/>
      <c r="M364" s="18" t="s">
        <v>78</v>
      </c>
      <c r="N364" s="18" t="s">
        <v>78</v>
      </c>
      <c r="O364" s="18" t="s">
        <v>82</v>
      </c>
      <c r="P364" s="18"/>
      <c r="Q364" s="18" t="s">
        <v>77</v>
      </c>
      <c r="R364" s="19">
        <v>1.79</v>
      </c>
      <c r="S364" s="19">
        <v>10.5</v>
      </c>
      <c r="T364" s="19">
        <v>18.8</v>
      </c>
      <c r="U364" s="19">
        <v>21.5</v>
      </c>
      <c r="V364" s="19">
        <v>197.4</v>
      </c>
      <c r="W364" s="19">
        <v>1080</v>
      </c>
      <c r="X364" s="19">
        <v>1920</v>
      </c>
      <c r="Y364" s="18" t="s">
        <v>147</v>
      </c>
      <c r="Z364" s="69">
        <v>10488</v>
      </c>
      <c r="AA364" s="19">
        <v>2.0739999999999998</v>
      </c>
      <c r="AB364" s="21">
        <v>189.2</v>
      </c>
      <c r="AC364" s="19">
        <v>0.1</v>
      </c>
      <c r="AD364" s="19">
        <v>189.2</v>
      </c>
      <c r="AE364" s="19">
        <v>189.2</v>
      </c>
      <c r="AF364" s="19">
        <v>169.1</v>
      </c>
      <c r="AG364" s="8">
        <f>AF364/AD364</f>
        <v>0.89376321353065546</v>
      </c>
      <c r="AH364" s="19">
        <v>169.1</v>
      </c>
      <c r="AI364" s="85">
        <f>(AF364*V364)/1000000</f>
        <v>3.3380339999999994E-2</v>
      </c>
      <c r="AJ364" s="18" t="s">
        <v>78</v>
      </c>
      <c r="AK364" s="18" t="s">
        <v>543</v>
      </c>
      <c r="AL364" s="18" t="s">
        <v>460</v>
      </c>
      <c r="AM364" s="18" t="s">
        <v>204</v>
      </c>
      <c r="AN364" s="18" t="s">
        <v>81</v>
      </c>
      <c r="AO364" s="18"/>
      <c r="AP364" s="18" t="s">
        <v>94</v>
      </c>
      <c r="AQ364" s="18"/>
      <c r="AR364" s="19">
        <v>0</v>
      </c>
      <c r="AS364" s="18"/>
      <c r="AT364" s="72">
        <v>75</v>
      </c>
      <c r="AU364" s="19">
        <v>170</v>
      </c>
      <c r="AV364" s="19">
        <v>170</v>
      </c>
      <c r="AW364" s="18" t="s">
        <v>77</v>
      </c>
      <c r="AX364" s="18" t="s">
        <v>91</v>
      </c>
      <c r="AY364" s="18"/>
      <c r="AZ364" s="18"/>
      <c r="BA364" s="19">
        <v>0</v>
      </c>
      <c r="BB364" s="20" t="s">
        <v>81</v>
      </c>
      <c r="BC364" s="18" t="s">
        <v>81</v>
      </c>
      <c r="BD364" s="18"/>
      <c r="BE364" s="18" t="s">
        <v>245</v>
      </c>
      <c r="BF364" s="18"/>
      <c r="BG364" s="19">
        <v>1</v>
      </c>
      <c r="BH364" s="21">
        <v>1</v>
      </c>
      <c r="BI364" s="19">
        <v>0.39</v>
      </c>
      <c r="BJ364" s="18"/>
      <c r="BK364" s="19">
        <v>0.28000000000000003</v>
      </c>
      <c r="BL364" s="18"/>
      <c r="BM364" s="18"/>
      <c r="BN364" s="19">
        <v>17</v>
      </c>
      <c r="BO364" s="21">
        <v>0.46</v>
      </c>
      <c r="BP364" s="20"/>
      <c r="BQ364" s="20"/>
      <c r="BR364" s="20"/>
      <c r="BS364" s="20"/>
      <c r="BT364" s="20"/>
      <c r="BU364" s="20"/>
      <c r="BV364" s="20"/>
      <c r="BW364" s="9">
        <f>IF(BA364=1,BN364-(Monitors!$B$17*Data!BZ364),Data!BN364)</f>
        <v>17</v>
      </c>
      <c r="BX364" s="32">
        <f>IF($AR364=1,$BW364-(Monitors!$C$17*BZ364),Data!$BW364)</f>
        <v>17</v>
      </c>
      <c r="BY364" s="32">
        <f>BX364-(AA364*Monitors!$C$13)</f>
        <v>12.852</v>
      </c>
      <c r="BZ364" s="86">
        <f>(Monitors!$C$13*Data!AA364)+(Monitors!$C$6*TANH(Monitors!$C$7*(Data!V364+Monitors!$C$8)+Monitors!$C$9)+Monitors!$C$10)</f>
        <v>15.386205438361543</v>
      </c>
      <c r="CA364" s="9">
        <f>BN364-(Signage!$C$13*AI364)</f>
        <v>14.496474500000001</v>
      </c>
      <c r="CB364" s="86">
        <f>(Signage!$C$13*Data!AI364)+(Signage!$C$6*TANH(Signage!$C$7*(Data!V364+Signage!$C$8)+Signage!$C$9)+Signage!$C$10)</f>
        <v>16.465164688597607</v>
      </c>
    </row>
    <row r="365" spans="1:80" s="4" customFormat="1" ht="12" customHeight="1">
      <c r="A365" s="83">
        <v>364</v>
      </c>
      <c r="B365" s="15" t="s">
        <v>2079</v>
      </c>
      <c r="C365" s="83" t="s">
        <v>1295</v>
      </c>
      <c r="D365" s="16">
        <v>41358</v>
      </c>
      <c r="E365" s="18" t="s">
        <v>77</v>
      </c>
      <c r="F365" s="15" t="s">
        <v>70</v>
      </c>
      <c r="G365" s="17">
        <v>6</v>
      </c>
      <c r="H365" s="15" t="s">
        <v>72</v>
      </c>
      <c r="I365" s="15" t="s">
        <v>73</v>
      </c>
      <c r="J365" s="18" t="s">
        <v>73</v>
      </c>
      <c r="K365" s="18" t="s">
        <v>74</v>
      </c>
      <c r="L365" s="18" t="s">
        <v>71</v>
      </c>
      <c r="M365" s="18" t="s">
        <v>78</v>
      </c>
      <c r="N365" s="18" t="s">
        <v>78</v>
      </c>
      <c r="O365" s="18" t="s">
        <v>82</v>
      </c>
      <c r="P365" s="18" t="s">
        <v>71</v>
      </c>
      <c r="Q365" s="18" t="s">
        <v>77</v>
      </c>
      <c r="R365" s="19">
        <v>1.78</v>
      </c>
      <c r="S365" s="19">
        <v>10.5</v>
      </c>
      <c r="T365" s="19">
        <v>18.7</v>
      </c>
      <c r="U365" s="19">
        <v>21.5</v>
      </c>
      <c r="V365" s="19">
        <v>197.52</v>
      </c>
      <c r="W365" s="19">
        <v>1080</v>
      </c>
      <c r="X365" s="19">
        <v>1920</v>
      </c>
      <c r="Y365" s="18" t="s">
        <v>147</v>
      </c>
      <c r="Z365" s="69">
        <v>10498</v>
      </c>
      <c r="AA365" s="19">
        <v>2.0739999999999998</v>
      </c>
      <c r="AB365" s="21">
        <v>171</v>
      </c>
      <c r="AC365" s="19">
        <v>20</v>
      </c>
      <c r="AD365" s="19">
        <v>197</v>
      </c>
      <c r="AE365" s="19">
        <v>171</v>
      </c>
      <c r="AF365" s="19">
        <v>176</v>
      </c>
      <c r="AG365" s="8">
        <f>AF365/AD365</f>
        <v>0.89340101522842641</v>
      </c>
      <c r="AH365" s="19">
        <v>179</v>
      </c>
      <c r="AI365" s="85">
        <f>(AF365*V365)/1000000</f>
        <v>3.4763520000000006E-2</v>
      </c>
      <c r="AJ365" s="18" t="s">
        <v>78</v>
      </c>
      <c r="AK365" s="18" t="s">
        <v>162</v>
      </c>
      <c r="AL365" s="18" t="s">
        <v>96</v>
      </c>
      <c r="AM365" s="18" t="s">
        <v>81</v>
      </c>
      <c r="AN365" s="18" t="s">
        <v>81</v>
      </c>
      <c r="AO365" s="18" t="s">
        <v>71</v>
      </c>
      <c r="AP365" s="18" t="s">
        <v>81</v>
      </c>
      <c r="AQ365" s="18" t="s">
        <v>71</v>
      </c>
      <c r="AR365" s="19">
        <v>0</v>
      </c>
      <c r="AS365" s="18"/>
      <c r="AT365" s="72">
        <v>60</v>
      </c>
      <c r="AU365" s="19">
        <v>160</v>
      </c>
      <c r="AV365" s="19">
        <v>150</v>
      </c>
      <c r="AW365" s="18" t="s">
        <v>77</v>
      </c>
      <c r="AX365" s="18" t="s">
        <v>126</v>
      </c>
      <c r="AY365" s="18" t="s">
        <v>71</v>
      </c>
      <c r="AZ365" s="18" t="s">
        <v>71</v>
      </c>
      <c r="BA365" s="19">
        <v>0</v>
      </c>
      <c r="BB365" s="20" t="s">
        <v>81</v>
      </c>
      <c r="BC365" s="18" t="s">
        <v>81</v>
      </c>
      <c r="BD365" s="18" t="s">
        <v>71</v>
      </c>
      <c r="BE365" s="18" t="s">
        <v>84</v>
      </c>
      <c r="BF365" s="18" t="s">
        <v>71</v>
      </c>
      <c r="BG365" s="18"/>
      <c r="BH365" s="21">
        <v>0</v>
      </c>
      <c r="BI365" s="19">
        <v>0.26</v>
      </c>
      <c r="BJ365" s="18"/>
      <c r="BK365" s="19">
        <v>0.26</v>
      </c>
      <c r="BL365" s="18"/>
      <c r="BM365" s="18"/>
      <c r="BN365" s="19">
        <v>9.9</v>
      </c>
      <c r="BO365" s="21">
        <v>0.5</v>
      </c>
      <c r="BP365" s="20"/>
      <c r="BQ365" s="21">
        <v>0.34</v>
      </c>
      <c r="BR365" s="20"/>
      <c r="BS365" s="21">
        <v>0.34</v>
      </c>
      <c r="BT365" s="20"/>
      <c r="BU365" s="20"/>
      <c r="BV365" s="21">
        <v>11.4</v>
      </c>
      <c r="BW365" s="9">
        <f>IF(BA365=1,BN365-(Monitors!$B$17*Data!BZ365),Data!BN365)</f>
        <v>9.9</v>
      </c>
      <c r="BX365" s="32">
        <f>IF($AR365=1,$BW365-(Monitors!$C$17*BZ365),Data!$BW365)</f>
        <v>9.9</v>
      </c>
      <c r="BY365" s="32">
        <f>BX365-(AA365*Monitors!$C$13)</f>
        <v>5.7520000000000007</v>
      </c>
      <c r="BZ365" s="86">
        <f>(Monitors!$C$13*Data!AA365)+(Monitors!$C$6*TANH(Monitors!$C$7*(Data!V365+Monitors!$C$8)+Monitors!$C$9)+Monitors!$C$10)</f>
        <v>15.391053511885746</v>
      </c>
      <c r="CA365" s="9">
        <f>BN365-(Signage!$C$13*AI365)</f>
        <v>7.2927359999999997</v>
      </c>
      <c r="CB365" s="86">
        <f>(Signage!$C$13*Data!AI365)+(Signage!$C$6*TANH(Signage!$C$7*(Data!V365+Signage!$C$8)+Signage!$C$9)+Signage!$C$10)</f>
        <v>16.578650312499622</v>
      </c>
    </row>
    <row r="366" spans="1:80" s="4" customFormat="1" ht="12" customHeight="1">
      <c r="A366" s="82">
        <v>365</v>
      </c>
      <c r="B366" s="15" t="s">
        <v>2067</v>
      </c>
      <c r="C366" s="82" t="s">
        <v>1296</v>
      </c>
      <c r="D366" s="25">
        <v>41891</v>
      </c>
      <c r="E366" s="27" t="s">
        <v>77</v>
      </c>
      <c r="F366" s="24" t="s">
        <v>70</v>
      </c>
      <c r="G366" s="26">
        <v>6</v>
      </c>
      <c r="H366" s="24" t="s">
        <v>72</v>
      </c>
      <c r="I366" s="24" t="s">
        <v>142</v>
      </c>
      <c r="J366" s="27"/>
      <c r="K366" s="27" t="s">
        <v>74</v>
      </c>
      <c r="L366" s="27"/>
      <c r="M366" s="27" t="s">
        <v>78</v>
      </c>
      <c r="N366" s="27" t="s">
        <v>77</v>
      </c>
      <c r="O366" s="27" t="s">
        <v>82</v>
      </c>
      <c r="P366" s="27"/>
      <c r="Q366" s="27" t="s">
        <v>78</v>
      </c>
      <c r="R366" s="28">
        <v>1.78</v>
      </c>
      <c r="S366" s="28">
        <v>20.7</v>
      </c>
      <c r="T366" s="28">
        <v>11.7</v>
      </c>
      <c r="U366" s="28">
        <v>23.8</v>
      </c>
      <c r="V366" s="28">
        <v>242.2</v>
      </c>
      <c r="W366" s="28">
        <v>1080</v>
      </c>
      <c r="X366" s="28">
        <v>1920</v>
      </c>
      <c r="Y366" s="27" t="s">
        <v>147</v>
      </c>
      <c r="Z366" s="70">
        <v>8562</v>
      </c>
      <c r="AA366" s="28">
        <v>2.0739999999999998</v>
      </c>
      <c r="AB366" s="30">
        <v>177</v>
      </c>
      <c r="AC366" s="28">
        <v>5</v>
      </c>
      <c r="AD366" s="28">
        <v>177</v>
      </c>
      <c r="AE366" s="28">
        <v>177</v>
      </c>
      <c r="AF366" s="28">
        <v>177</v>
      </c>
      <c r="AG366" s="8">
        <f>AF366/AD366</f>
        <v>1</v>
      </c>
      <c r="AH366" s="28">
        <v>177</v>
      </c>
      <c r="AI366" s="85">
        <f>(AF366*V366)/1000000</f>
        <v>4.2869400000000002E-2</v>
      </c>
      <c r="AJ366" s="27" t="s">
        <v>78</v>
      </c>
      <c r="AK366" s="27" t="s">
        <v>434</v>
      </c>
      <c r="AL366" s="27" t="s">
        <v>210</v>
      </c>
      <c r="AM366" s="27"/>
      <c r="AN366" s="27" t="s">
        <v>81</v>
      </c>
      <c r="AO366" s="27"/>
      <c r="AP366" s="27" t="s">
        <v>94</v>
      </c>
      <c r="AQ366" s="27"/>
      <c r="AR366" s="28">
        <v>0</v>
      </c>
      <c r="AS366" s="27" t="s">
        <v>117</v>
      </c>
      <c r="AT366" s="74">
        <v>60</v>
      </c>
      <c r="AU366" s="28">
        <v>178</v>
      </c>
      <c r="AV366" s="28">
        <v>178</v>
      </c>
      <c r="AW366" s="31"/>
      <c r="AX366" s="27" t="s">
        <v>114</v>
      </c>
      <c r="AY366" s="27"/>
      <c r="AZ366" s="27"/>
      <c r="BA366" s="28">
        <v>0</v>
      </c>
      <c r="BB366" s="29" t="s">
        <v>81</v>
      </c>
      <c r="BC366" s="29" t="s">
        <v>81</v>
      </c>
      <c r="BD366" s="27"/>
      <c r="BE366" s="27" t="s">
        <v>84</v>
      </c>
      <c r="BF366" s="27"/>
      <c r="BG366" s="27"/>
      <c r="BH366" s="30">
        <v>0</v>
      </c>
      <c r="BI366" s="28">
        <v>0.59</v>
      </c>
      <c r="BJ366" s="28">
        <v>0.14000000000000001</v>
      </c>
      <c r="BK366" s="28">
        <v>0.12</v>
      </c>
      <c r="BL366" s="27"/>
      <c r="BM366" s="27"/>
      <c r="BN366" s="28">
        <v>18.14</v>
      </c>
      <c r="BO366" s="30">
        <v>0.53</v>
      </c>
      <c r="BP366" s="29"/>
      <c r="BQ366" s="30">
        <v>0.63</v>
      </c>
      <c r="BR366" s="30">
        <v>0.17</v>
      </c>
      <c r="BS366" s="30">
        <v>0.15</v>
      </c>
      <c r="BT366" s="29"/>
      <c r="BU366" s="29"/>
      <c r="BV366" s="30">
        <v>18.329999999999998</v>
      </c>
      <c r="BW366" s="9">
        <f>IF(BA366=1,BN366-(Monitors!$B$17*Data!BZ366),Data!BN366)</f>
        <v>18.14</v>
      </c>
      <c r="BX366" s="32">
        <f>IF($AR366=1,$BW366-(Monitors!$C$17*BZ366),Data!$BW366)</f>
        <v>18.14</v>
      </c>
      <c r="BY366" s="32">
        <f>BX366-(AA366*Monitors!$C$13)</f>
        <v>13.992000000000001</v>
      </c>
      <c r="BZ366" s="86">
        <f>(Monitors!$C$13*Data!AA366)+(Monitors!$C$6*TANH(Monitors!$C$7*(Data!V366+Monitors!$C$8)+Monitors!$C$9)+Monitors!$C$10)</f>
        <v>16.995100314432388</v>
      </c>
      <c r="CA366" s="9">
        <f>BN366-(Signage!$C$13*AI366)</f>
        <v>14.924795</v>
      </c>
      <c r="CB366" s="86">
        <f>(Signage!$C$13*Data!AI366)+(Signage!$C$6*TANH(Signage!$C$7*(Data!V366+Signage!$C$8)+Signage!$C$9)+Signage!$C$10)</f>
        <v>20.797641176026598</v>
      </c>
    </row>
    <row r="367" spans="1:80" s="4" customFormat="1" ht="12" customHeight="1">
      <c r="A367" s="83">
        <v>366</v>
      </c>
      <c r="B367" s="15" t="s">
        <v>2100</v>
      </c>
      <c r="C367" s="83" t="s">
        <v>1297</v>
      </c>
      <c r="D367" s="16">
        <v>41091</v>
      </c>
      <c r="E367" s="18" t="s">
        <v>77</v>
      </c>
      <c r="F367" s="15" t="s">
        <v>70</v>
      </c>
      <c r="G367" s="17">
        <v>6</v>
      </c>
      <c r="H367" s="15" t="s">
        <v>72</v>
      </c>
      <c r="I367" s="15" t="s">
        <v>142</v>
      </c>
      <c r="J367" s="18"/>
      <c r="K367" s="18" t="s">
        <v>74</v>
      </c>
      <c r="L367" s="18"/>
      <c r="M367" s="18" t="s">
        <v>78</v>
      </c>
      <c r="N367" s="18" t="s">
        <v>78</v>
      </c>
      <c r="O367" s="18" t="s">
        <v>82</v>
      </c>
      <c r="P367" s="18"/>
      <c r="Q367" s="18" t="s">
        <v>78</v>
      </c>
      <c r="R367" s="19">
        <v>1.78</v>
      </c>
      <c r="S367" s="19">
        <v>10.5</v>
      </c>
      <c r="T367" s="19">
        <v>18.8</v>
      </c>
      <c r="U367" s="19">
        <v>21.5</v>
      </c>
      <c r="V367" s="19">
        <v>198.21</v>
      </c>
      <c r="W367" s="19">
        <v>1080</v>
      </c>
      <c r="X367" s="19">
        <v>1920</v>
      </c>
      <c r="Y367" s="18" t="s">
        <v>147</v>
      </c>
      <c r="Z367" s="69">
        <v>10462</v>
      </c>
      <c r="AA367" s="19">
        <v>2.0739999999999998</v>
      </c>
      <c r="AB367" s="21">
        <v>189.2</v>
      </c>
      <c r="AC367" s="19">
        <v>13.5</v>
      </c>
      <c r="AD367" s="19">
        <v>189.2</v>
      </c>
      <c r="AE367" s="19">
        <v>189.2</v>
      </c>
      <c r="AF367" s="19">
        <v>178.7</v>
      </c>
      <c r="AG367" s="8">
        <f>AF367/AD367</f>
        <v>0.94450317124735728</v>
      </c>
      <c r="AH367" s="19">
        <v>189.2</v>
      </c>
      <c r="AI367" s="85">
        <f>(AF367*V367)/1000000</f>
        <v>3.5420127000000003E-2</v>
      </c>
      <c r="AJ367" s="18" t="s">
        <v>78</v>
      </c>
      <c r="AK367" s="18" t="s">
        <v>422</v>
      </c>
      <c r="AL367" s="18" t="s">
        <v>134</v>
      </c>
      <c r="AM367" s="18"/>
      <c r="AN367" s="18" t="s">
        <v>81</v>
      </c>
      <c r="AO367" s="18"/>
      <c r="AP367" s="18" t="s">
        <v>81</v>
      </c>
      <c r="AQ367" s="18"/>
      <c r="AR367" s="19">
        <v>0</v>
      </c>
      <c r="AS367" s="18"/>
      <c r="AT367" s="72">
        <v>60</v>
      </c>
      <c r="AU367" s="19">
        <v>178</v>
      </c>
      <c r="AV367" s="19">
        <v>170</v>
      </c>
      <c r="AW367" s="18" t="s">
        <v>78</v>
      </c>
      <c r="AX367" s="18" t="s">
        <v>176</v>
      </c>
      <c r="AY367" s="18"/>
      <c r="AZ367" s="18"/>
      <c r="BA367" s="19">
        <v>0</v>
      </c>
      <c r="BB367" s="20" t="s">
        <v>81</v>
      </c>
      <c r="BC367" s="18" t="s">
        <v>81</v>
      </c>
      <c r="BD367" s="18"/>
      <c r="BE367" s="18" t="s">
        <v>84</v>
      </c>
      <c r="BF367" s="18"/>
      <c r="BG367" s="18"/>
      <c r="BH367" s="21">
        <v>0</v>
      </c>
      <c r="BI367" s="19">
        <v>0.35</v>
      </c>
      <c r="BJ367" s="18"/>
      <c r="BK367" s="19">
        <v>0.34</v>
      </c>
      <c r="BL367" s="18"/>
      <c r="BM367" s="18"/>
      <c r="BN367" s="19">
        <v>20.25</v>
      </c>
      <c r="BO367" s="21">
        <v>0.55000000000000004</v>
      </c>
      <c r="BP367" s="20"/>
      <c r="BQ367" s="21">
        <v>0.42</v>
      </c>
      <c r="BR367" s="20"/>
      <c r="BS367" s="21">
        <v>0.41</v>
      </c>
      <c r="BT367" s="20"/>
      <c r="BU367" s="20"/>
      <c r="BV367" s="21">
        <v>20.63</v>
      </c>
      <c r="BW367" s="9">
        <f>IF(BA367=1,BN367-(Monitors!$B$17*Data!BZ367),Data!BN367)</f>
        <v>20.25</v>
      </c>
      <c r="BX367" s="32">
        <f>IF($AR367=1,$BW367-(Monitors!$C$17*BZ367),Data!$BW367)</f>
        <v>20.25</v>
      </c>
      <c r="BY367" s="32">
        <f>BX367-(AA367*Monitors!$C$13)</f>
        <v>16.102</v>
      </c>
      <c r="BZ367" s="86">
        <f>(Monitors!$C$13*Data!AA367)+(Monitors!$C$6*TANH(Monitors!$C$7*(Data!V367+Monitors!$C$8)+Monitors!$C$9)+Monitors!$C$10)</f>
        <v>15.418872168631749</v>
      </c>
      <c r="CA367" s="9">
        <f>BN367-(Signage!$C$13*AI367)</f>
        <v>17.593490474999999</v>
      </c>
      <c r="CB367" s="86">
        <f>(Signage!$C$13*Data!AI367)+(Signage!$C$6*TANH(Signage!$C$7*(Data!V367+Signage!$C$8)+Signage!$C$9)+Signage!$C$10)</f>
        <v>16.683937378451247</v>
      </c>
    </row>
    <row r="368" spans="1:80" s="4" customFormat="1" ht="12" customHeight="1">
      <c r="A368" s="82">
        <v>367</v>
      </c>
      <c r="B368" s="15" t="s">
        <v>2052</v>
      </c>
      <c r="C368" s="82" t="s">
        <v>1298</v>
      </c>
      <c r="D368" s="16">
        <v>41332</v>
      </c>
      <c r="E368" s="18" t="s">
        <v>78</v>
      </c>
      <c r="F368" s="15" t="s">
        <v>70</v>
      </c>
      <c r="G368" s="17">
        <v>6</v>
      </c>
      <c r="H368" s="15" t="s">
        <v>72</v>
      </c>
      <c r="I368" s="15" t="s">
        <v>90</v>
      </c>
      <c r="J368" s="18"/>
      <c r="K368" s="18" t="s">
        <v>74</v>
      </c>
      <c r="L368" s="18"/>
      <c r="M368" s="18" t="s">
        <v>78</v>
      </c>
      <c r="N368" s="18" t="s">
        <v>78</v>
      </c>
      <c r="O368" s="18" t="s">
        <v>82</v>
      </c>
      <c r="P368" s="18"/>
      <c r="Q368" s="18" t="s">
        <v>77</v>
      </c>
      <c r="R368" s="19">
        <v>2.0699999999999998</v>
      </c>
      <c r="S368" s="19">
        <v>106</v>
      </c>
      <c r="T368" s="19">
        <v>188</v>
      </c>
      <c r="U368" s="19">
        <v>21.5</v>
      </c>
      <c r="V368" s="19">
        <v>198</v>
      </c>
      <c r="W368" s="19">
        <v>1080</v>
      </c>
      <c r="X368" s="19">
        <v>1920</v>
      </c>
      <c r="Y368" s="18" t="s">
        <v>147</v>
      </c>
      <c r="Z368" s="69">
        <v>10469</v>
      </c>
      <c r="AA368" s="19">
        <v>2.0739999999999998</v>
      </c>
      <c r="AB368" s="21">
        <v>300</v>
      </c>
      <c r="AC368" s="19">
        <v>40</v>
      </c>
      <c r="AD368" s="19">
        <v>183.6</v>
      </c>
      <c r="AE368" s="19">
        <v>300</v>
      </c>
      <c r="AF368" s="19">
        <v>180.7</v>
      </c>
      <c r="AG368" s="8">
        <f>AF368/AD368</f>
        <v>0.98420479302832242</v>
      </c>
      <c r="AH368" s="19">
        <v>183.6</v>
      </c>
      <c r="AI368" s="85">
        <f>(AF368*V368)/1000000</f>
        <v>3.5778600000000001E-2</v>
      </c>
      <c r="AJ368" s="18" t="s">
        <v>78</v>
      </c>
      <c r="AK368" s="18" t="s">
        <v>165</v>
      </c>
      <c r="AL368" s="18" t="s">
        <v>192</v>
      </c>
      <c r="AM368" s="18"/>
      <c r="AN368" s="18" t="s">
        <v>81</v>
      </c>
      <c r="AO368" s="18"/>
      <c r="AP368" s="18" t="s">
        <v>81</v>
      </c>
      <c r="AQ368" s="18"/>
      <c r="AR368" s="19">
        <v>0</v>
      </c>
      <c r="AS368" s="18"/>
      <c r="AT368" s="72">
        <v>60</v>
      </c>
      <c r="AU368" s="19">
        <v>170</v>
      </c>
      <c r="AV368" s="19">
        <v>160</v>
      </c>
      <c r="AW368" s="18" t="s">
        <v>78</v>
      </c>
      <c r="AX368" s="18" t="s">
        <v>109</v>
      </c>
      <c r="AY368" s="18"/>
      <c r="AZ368" s="18"/>
      <c r="BA368" s="19">
        <v>0</v>
      </c>
      <c r="BB368" s="20" t="s">
        <v>81</v>
      </c>
      <c r="BC368" s="18" t="s">
        <v>81</v>
      </c>
      <c r="BD368" s="18"/>
      <c r="BE368" s="18" t="s">
        <v>84</v>
      </c>
      <c r="BF368" s="18"/>
      <c r="BG368" s="19">
        <v>2</v>
      </c>
      <c r="BH368" s="21">
        <v>0</v>
      </c>
      <c r="BI368" s="19">
        <v>0.28000000000000003</v>
      </c>
      <c r="BJ368" s="18"/>
      <c r="BK368" s="19">
        <v>0.24</v>
      </c>
      <c r="BL368" s="18"/>
      <c r="BM368" s="18"/>
      <c r="BN368" s="19">
        <v>16.88</v>
      </c>
      <c r="BO368" s="21">
        <v>0.44</v>
      </c>
      <c r="BP368" s="20"/>
      <c r="BQ368" s="21">
        <v>0.28999999999999998</v>
      </c>
      <c r="BR368" s="20"/>
      <c r="BS368" s="21">
        <v>0.27</v>
      </c>
      <c r="BT368" s="20"/>
      <c r="BU368" s="20"/>
      <c r="BV368" s="21">
        <v>17.18</v>
      </c>
      <c r="BW368" s="9">
        <f>IF(BA368=1,BN368-(Monitors!$B$17*Data!BZ368),Data!BN368)</f>
        <v>16.88</v>
      </c>
      <c r="BX368" s="32">
        <f>IF($AR368=1,$BW368-(Monitors!$C$17*BZ368),Data!$BW368)</f>
        <v>16.88</v>
      </c>
      <c r="BY368" s="32">
        <f>BX368-(AA368*Monitors!$C$13)</f>
        <v>12.731999999999999</v>
      </c>
      <c r="BZ368" s="86">
        <f>(Monitors!$C$13*Data!AA368)+(Monitors!$C$6*TANH(Monitors!$C$7*(Data!V368+Monitors!$C$8)+Monitors!$C$9)+Monitors!$C$10)</f>
        <v>15.410416036269424</v>
      </c>
      <c r="CA368" s="9">
        <f>BN368-(Signage!$C$13*AI368)</f>
        <v>14.196604999999998</v>
      </c>
      <c r="CB368" s="86">
        <f>(Signage!$C$13*Data!AI368)+(Signage!$C$6*TANH(Signage!$C$7*(Data!V368+Signage!$C$8)+Signage!$C$9)+Signage!$C$10)</f>
        <v>16.693767531316482</v>
      </c>
    </row>
    <row r="369" spans="1:80" s="4" customFormat="1" ht="12" customHeight="1">
      <c r="A369" s="83">
        <v>368</v>
      </c>
      <c r="B369" s="15" t="s">
        <v>2088</v>
      </c>
      <c r="C369" s="83" t="s">
        <v>1299</v>
      </c>
      <c r="D369" s="16">
        <v>41588</v>
      </c>
      <c r="E369" s="18" t="s">
        <v>77</v>
      </c>
      <c r="F369" s="15" t="s">
        <v>70</v>
      </c>
      <c r="G369" s="17">
        <v>6</v>
      </c>
      <c r="H369" s="15" t="s">
        <v>72</v>
      </c>
      <c r="I369" s="15" t="s">
        <v>90</v>
      </c>
      <c r="J369" s="18" t="s">
        <v>71</v>
      </c>
      <c r="K369" s="18" t="s">
        <v>74</v>
      </c>
      <c r="L369" s="18" t="s">
        <v>71</v>
      </c>
      <c r="M369" s="18" t="s">
        <v>78</v>
      </c>
      <c r="N369" s="18" t="s">
        <v>78</v>
      </c>
      <c r="O369" s="18" t="s">
        <v>82</v>
      </c>
      <c r="P369" s="18" t="s">
        <v>81</v>
      </c>
      <c r="Q369" s="18" t="s">
        <v>78</v>
      </c>
      <c r="R369" s="19">
        <v>1.78</v>
      </c>
      <c r="S369" s="19">
        <v>10.6</v>
      </c>
      <c r="T369" s="19">
        <v>18.8</v>
      </c>
      <c r="U369" s="19">
        <v>21.5</v>
      </c>
      <c r="V369" s="19">
        <v>198.91</v>
      </c>
      <c r="W369" s="19">
        <v>1080</v>
      </c>
      <c r="X369" s="19">
        <v>1920</v>
      </c>
      <c r="Y369" s="18" t="s">
        <v>147</v>
      </c>
      <c r="Z369" s="69">
        <v>10405</v>
      </c>
      <c r="AA369" s="19">
        <v>2.0739999999999998</v>
      </c>
      <c r="AB369" s="21">
        <v>250</v>
      </c>
      <c r="AC369" s="19">
        <v>19.100000000000001</v>
      </c>
      <c r="AD369" s="19">
        <v>189.3</v>
      </c>
      <c r="AE369" s="19">
        <v>250</v>
      </c>
      <c r="AF369" s="19">
        <v>181.5</v>
      </c>
      <c r="AG369" s="8">
        <f>AF369/AD369</f>
        <v>0.95879556259904908</v>
      </c>
      <c r="AH369" s="19">
        <v>189.3</v>
      </c>
      <c r="AI369" s="85">
        <f>(AF369*V369)/1000000</f>
        <v>3.6102164999999999E-2</v>
      </c>
      <c r="AJ369" s="18" t="s">
        <v>78</v>
      </c>
      <c r="AK369" s="18" t="s">
        <v>250</v>
      </c>
      <c r="AL369" s="18" t="s">
        <v>181</v>
      </c>
      <c r="AM369" s="18" t="s">
        <v>81</v>
      </c>
      <c r="AN369" s="18" t="s">
        <v>121</v>
      </c>
      <c r="AO369" s="18" t="s">
        <v>81</v>
      </c>
      <c r="AP369" s="18" t="s">
        <v>81</v>
      </c>
      <c r="AQ369" s="18" t="s">
        <v>81</v>
      </c>
      <c r="AR369" s="19">
        <v>0</v>
      </c>
      <c r="AS369" s="18"/>
      <c r="AT369" s="72">
        <v>60</v>
      </c>
      <c r="AU369" s="19">
        <v>170</v>
      </c>
      <c r="AV369" s="19">
        <v>160</v>
      </c>
      <c r="AW369" s="18" t="s">
        <v>78</v>
      </c>
      <c r="AX369" s="18" t="s">
        <v>98</v>
      </c>
      <c r="AY369" s="18" t="s">
        <v>71</v>
      </c>
      <c r="AZ369" s="18" t="s">
        <v>71</v>
      </c>
      <c r="BA369" s="19">
        <v>0</v>
      </c>
      <c r="BB369" s="20" t="s">
        <v>121</v>
      </c>
      <c r="BC369" s="18" t="s">
        <v>144</v>
      </c>
      <c r="BD369" s="18" t="s">
        <v>81</v>
      </c>
      <c r="BE369" s="18" t="s">
        <v>84</v>
      </c>
      <c r="BF369" s="18" t="s">
        <v>81</v>
      </c>
      <c r="BG369" s="18"/>
      <c r="BH369" s="21">
        <v>0</v>
      </c>
      <c r="BI369" s="19">
        <v>0.11</v>
      </c>
      <c r="BJ369" s="18"/>
      <c r="BK369" s="19">
        <v>0.08</v>
      </c>
      <c r="BL369" s="18"/>
      <c r="BM369" s="18"/>
      <c r="BN369" s="19">
        <v>16.940000000000001</v>
      </c>
      <c r="BO369" s="21">
        <v>0.5</v>
      </c>
      <c r="BP369" s="20"/>
      <c r="BQ369" s="21">
        <v>0.12</v>
      </c>
      <c r="BR369" s="20"/>
      <c r="BS369" s="21">
        <v>0.1</v>
      </c>
      <c r="BT369" s="21">
        <v>17.12</v>
      </c>
      <c r="BU369" s="20"/>
      <c r="BV369" s="20"/>
      <c r="BW369" s="9">
        <f>IF(BA369=1,BN369-(Monitors!$B$17*Data!BZ369),Data!BN369)</f>
        <v>16.940000000000001</v>
      </c>
      <c r="BX369" s="32">
        <f>IF($AR369=1,$BW369-(Monitors!$C$17*BZ369),Data!$BW369)</f>
        <v>16.940000000000001</v>
      </c>
      <c r="BY369" s="32">
        <f>BX369-(AA369*Monitors!$C$13)</f>
        <v>12.792000000000002</v>
      </c>
      <c r="BZ369" s="86">
        <f>(Monitors!$C$13*Data!AA369)+(Monitors!$C$6*TANH(Monitors!$C$7*(Data!V369+Monitors!$C$8)+Monitors!$C$9)+Monitors!$C$10)</f>
        <v>15.446993501881735</v>
      </c>
      <c r="CA369" s="9">
        <f>BN369-(Signage!$C$13*AI369)</f>
        <v>14.232337625000001</v>
      </c>
      <c r="CB369" s="86">
        <f>(Signage!$C$13*Data!AI369)+(Signage!$C$6*TANH(Signage!$C$7*(Data!V369+Signage!$C$8)+Signage!$C$9)+Signage!$C$10)</f>
        <v>16.79193622956176</v>
      </c>
    </row>
    <row r="370" spans="1:80" s="4" customFormat="1" ht="12" customHeight="1">
      <c r="A370" s="82">
        <v>369</v>
      </c>
      <c r="B370" s="15" t="s">
        <v>2070</v>
      </c>
      <c r="C370" s="82" t="s">
        <v>1300</v>
      </c>
      <c r="D370" s="25">
        <v>41922</v>
      </c>
      <c r="E370" s="27" t="s">
        <v>78</v>
      </c>
      <c r="F370" s="24"/>
      <c r="G370" s="26">
        <v>6</v>
      </c>
      <c r="H370" s="24" t="s">
        <v>72</v>
      </c>
      <c r="I370" s="24" t="s">
        <v>90</v>
      </c>
      <c r="J370" s="27"/>
      <c r="K370" s="27" t="s">
        <v>74</v>
      </c>
      <c r="L370" s="27"/>
      <c r="M370" s="27" t="s">
        <v>78</v>
      </c>
      <c r="N370" s="27" t="s">
        <v>78</v>
      </c>
      <c r="O370" s="27" t="s">
        <v>82</v>
      </c>
      <c r="P370" s="27"/>
      <c r="Q370" s="27" t="s">
        <v>78</v>
      </c>
      <c r="R370" s="28">
        <v>1.78</v>
      </c>
      <c r="S370" s="28">
        <v>10.6</v>
      </c>
      <c r="T370" s="28">
        <v>18.8</v>
      </c>
      <c r="U370" s="28">
        <v>21.5</v>
      </c>
      <c r="V370" s="28">
        <v>198.1</v>
      </c>
      <c r="W370" s="28">
        <v>1080</v>
      </c>
      <c r="X370" s="28">
        <v>1920</v>
      </c>
      <c r="Y370" s="27" t="s">
        <v>147</v>
      </c>
      <c r="Z370" s="70">
        <v>10469</v>
      </c>
      <c r="AA370" s="28">
        <v>2.0739999999999998</v>
      </c>
      <c r="AB370" s="30">
        <v>200</v>
      </c>
      <c r="AC370" s="28">
        <v>25.3</v>
      </c>
      <c r="AD370" s="28">
        <v>199.1</v>
      </c>
      <c r="AE370" s="28">
        <v>200</v>
      </c>
      <c r="AF370" s="28">
        <v>181.6</v>
      </c>
      <c r="AG370" s="8">
        <f>AF370/AD370</f>
        <v>0.91210447011551987</v>
      </c>
      <c r="AH370" s="28">
        <v>199.1</v>
      </c>
      <c r="AI370" s="85">
        <f>(AF370*V370)/1000000</f>
        <v>3.597496E-2</v>
      </c>
      <c r="AJ370" s="27" t="s">
        <v>78</v>
      </c>
      <c r="AK370" s="27" t="s">
        <v>832</v>
      </c>
      <c r="AL370" s="27" t="s">
        <v>159</v>
      </c>
      <c r="AM370" s="27"/>
      <c r="AN370" s="27" t="s">
        <v>81</v>
      </c>
      <c r="AO370" s="27"/>
      <c r="AP370" s="27" t="s">
        <v>81</v>
      </c>
      <c r="AQ370" s="27"/>
      <c r="AR370" s="28">
        <v>0</v>
      </c>
      <c r="AS370" s="27"/>
      <c r="AT370" s="74">
        <v>60</v>
      </c>
      <c r="AU370" s="28">
        <v>178</v>
      </c>
      <c r="AV370" s="28">
        <v>178</v>
      </c>
      <c r="AW370" s="31"/>
      <c r="AX370" s="27" t="s">
        <v>109</v>
      </c>
      <c r="AY370" s="27"/>
      <c r="AZ370" s="27"/>
      <c r="BA370" s="28">
        <v>0</v>
      </c>
      <c r="BB370" s="29" t="s">
        <v>81</v>
      </c>
      <c r="BC370" s="29" t="s">
        <v>81</v>
      </c>
      <c r="BD370" s="27"/>
      <c r="BE370" s="27" t="s">
        <v>84</v>
      </c>
      <c r="BF370" s="27"/>
      <c r="BG370" s="27" t="s">
        <v>188</v>
      </c>
      <c r="BH370" s="30">
        <v>0</v>
      </c>
      <c r="BI370" s="28">
        <v>0.37</v>
      </c>
      <c r="BJ370" s="27"/>
      <c r="BK370" s="28">
        <v>0.14000000000000001</v>
      </c>
      <c r="BL370" s="27"/>
      <c r="BM370" s="27"/>
      <c r="BN370" s="28">
        <v>18.82</v>
      </c>
      <c r="BO370" s="30">
        <v>0.4</v>
      </c>
      <c r="BP370" s="29"/>
      <c r="BQ370" s="30">
        <v>0.45</v>
      </c>
      <c r="BR370" s="29"/>
      <c r="BS370" s="30">
        <v>0.22</v>
      </c>
      <c r="BT370" s="29"/>
      <c r="BU370" s="29"/>
      <c r="BV370" s="30">
        <v>19.149999999999999</v>
      </c>
      <c r="BW370" s="9">
        <f>IF(BA370=1,BN370-(Monitors!$B$17*Data!BZ370),Data!BN370)</f>
        <v>18.82</v>
      </c>
      <c r="BX370" s="32">
        <f>IF($AR370=1,$BW370-(Monitors!$C$17*BZ370),Data!$BW370)</f>
        <v>18.82</v>
      </c>
      <c r="BY370" s="32">
        <f>BX370-(AA370*Monitors!$C$13)</f>
        <v>14.672000000000001</v>
      </c>
      <c r="BZ370" s="86">
        <f>(Monitors!$C$13*Data!AA370)+(Monitors!$C$6*TANH(Monitors!$C$7*(Data!V370+Monitors!$C$8)+Monitors!$C$9)+Monitors!$C$10)</f>
        <v>15.414443902241858</v>
      </c>
      <c r="CA370" s="9">
        <f>BN370-(Signage!$C$13*AI370)</f>
        <v>16.121877999999999</v>
      </c>
      <c r="CB370" s="86">
        <f>(Signage!$C$13*Data!AI370)+(Signage!$C$6*TANH(Signage!$C$7*(Data!V370+Signage!$C$8)+Signage!$C$9)+Signage!$C$10)</f>
        <v>16.716616200648328</v>
      </c>
    </row>
    <row r="371" spans="1:80" s="4" customFormat="1" ht="12" customHeight="1">
      <c r="A371" s="83">
        <v>370</v>
      </c>
      <c r="B371" s="15" t="s">
        <v>2070</v>
      </c>
      <c r="C371" s="83" t="s">
        <v>1301</v>
      </c>
      <c r="D371" s="16">
        <v>41289</v>
      </c>
      <c r="E371" s="18" t="s">
        <v>77</v>
      </c>
      <c r="F371" s="15" t="s">
        <v>70</v>
      </c>
      <c r="G371" s="17">
        <v>6</v>
      </c>
      <c r="H371" s="15" t="s">
        <v>72</v>
      </c>
      <c r="I371" s="15" t="s">
        <v>73</v>
      </c>
      <c r="J371" s="18" t="s">
        <v>73</v>
      </c>
      <c r="K371" s="18" t="s">
        <v>74</v>
      </c>
      <c r="L371" s="18" t="s">
        <v>71</v>
      </c>
      <c r="M371" s="18" t="s">
        <v>78</v>
      </c>
      <c r="N371" s="18" t="s">
        <v>78</v>
      </c>
      <c r="O371" s="18" t="s">
        <v>82</v>
      </c>
      <c r="P371" s="18" t="s">
        <v>71</v>
      </c>
      <c r="Q371" s="18" t="s">
        <v>78</v>
      </c>
      <c r="R371" s="19">
        <v>1.78</v>
      </c>
      <c r="S371" s="19">
        <v>10.6</v>
      </c>
      <c r="T371" s="19">
        <v>18.8</v>
      </c>
      <c r="U371" s="19">
        <v>21.5</v>
      </c>
      <c r="V371" s="19">
        <v>198.91</v>
      </c>
      <c r="W371" s="19">
        <v>1080</v>
      </c>
      <c r="X371" s="19">
        <v>1920</v>
      </c>
      <c r="Y371" s="18" t="s">
        <v>147</v>
      </c>
      <c r="Z371" s="69">
        <v>10405</v>
      </c>
      <c r="AA371" s="19">
        <v>2.0739999999999998</v>
      </c>
      <c r="AB371" s="21">
        <v>250</v>
      </c>
      <c r="AC371" s="19">
        <v>5.5</v>
      </c>
      <c r="AD371" s="19">
        <v>197</v>
      </c>
      <c r="AE371" s="19">
        <v>250</v>
      </c>
      <c r="AF371" s="19">
        <v>186</v>
      </c>
      <c r="AG371" s="8">
        <f>AF371/AD371</f>
        <v>0.9441624365482234</v>
      </c>
      <c r="AH371" s="19">
        <v>200</v>
      </c>
      <c r="AI371" s="85">
        <f>(AF371*V371)/1000000</f>
        <v>3.6997260000000004E-2</v>
      </c>
      <c r="AJ371" s="18" t="s">
        <v>78</v>
      </c>
      <c r="AK371" s="18" t="s">
        <v>250</v>
      </c>
      <c r="AL371" s="18" t="s">
        <v>127</v>
      </c>
      <c r="AM371" s="18" t="s">
        <v>365</v>
      </c>
      <c r="AN371" s="18" t="s">
        <v>81</v>
      </c>
      <c r="AO371" s="18" t="s">
        <v>71</v>
      </c>
      <c r="AP371" s="18" t="s">
        <v>94</v>
      </c>
      <c r="AQ371" s="18" t="s">
        <v>71</v>
      </c>
      <c r="AR371" s="19">
        <v>0</v>
      </c>
      <c r="AS371" s="18"/>
      <c r="AT371" s="72">
        <v>60</v>
      </c>
      <c r="AU371" s="19">
        <v>170</v>
      </c>
      <c r="AV371" s="19">
        <v>170</v>
      </c>
      <c r="AW371" s="18" t="s">
        <v>77</v>
      </c>
      <c r="AX371" s="18" t="s">
        <v>98</v>
      </c>
      <c r="AY371" s="18"/>
      <c r="AZ371" s="18"/>
      <c r="BA371" s="19">
        <v>0</v>
      </c>
      <c r="BB371" s="20" t="s">
        <v>81</v>
      </c>
      <c r="BC371" s="18" t="s">
        <v>81</v>
      </c>
      <c r="BD371" s="18" t="s">
        <v>71</v>
      </c>
      <c r="BE371" s="18" t="s">
        <v>84</v>
      </c>
      <c r="BF371" s="18" t="s">
        <v>71</v>
      </c>
      <c r="BG371" s="18"/>
      <c r="BH371" s="21">
        <v>0</v>
      </c>
      <c r="BI371" s="19">
        <v>0.39</v>
      </c>
      <c r="BJ371" s="18"/>
      <c r="BK371" s="19">
        <v>0.23</v>
      </c>
      <c r="BL371" s="18"/>
      <c r="BM371" s="18"/>
      <c r="BN371" s="19">
        <v>19.579999999999998</v>
      </c>
      <c r="BO371" s="21">
        <v>0.5</v>
      </c>
      <c r="BP371" s="20"/>
      <c r="BQ371" s="21">
        <v>0.48</v>
      </c>
      <c r="BR371" s="20"/>
      <c r="BS371" s="21">
        <v>0.28000000000000003</v>
      </c>
      <c r="BT371" s="20"/>
      <c r="BU371" s="20"/>
      <c r="BV371" s="21">
        <v>19.670000000000002</v>
      </c>
      <c r="BW371" s="9">
        <f>IF(BA371=1,BN371-(Monitors!$B$17*Data!BZ371),Data!BN371)</f>
        <v>19.579999999999998</v>
      </c>
      <c r="BX371" s="32">
        <f>IF($AR371=1,$BW371-(Monitors!$C$17*BZ371),Data!$BW371)</f>
        <v>19.579999999999998</v>
      </c>
      <c r="BY371" s="32">
        <f>BX371-(AA371*Monitors!$C$13)</f>
        <v>15.431999999999999</v>
      </c>
      <c r="BZ371" s="86">
        <f>(Monitors!$C$13*Data!AA371)+(Monitors!$C$6*TANH(Monitors!$C$7*(Data!V371+Monitors!$C$8)+Monitors!$C$9)+Monitors!$C$10)</f>
        <v>15.446993501881735</v>
      </c>
      <c r="CA371" s="9">
        <f>BN371-(Signage!$C$13*AI371)</f>
        <v>16.8052055</v>
      </c>
      <c r="CB371" s="86">
        <f>(Signage!$C$13*Data!AI371)+(Signage!$C$6*TANH(Signage!$C$7*(Data!V371+Signage!$C$8)+Signage!$C$9)+Signage!$C$10)</f>
        <v>16.85906835456176</v>
      </c>
    </row>
    <row r="372" spans="1:80" s="4" customFormat="1" ht="12" customHeight="1">
      <c r="A372" s="82">
        <v>371</v>
      </c>
      <c r="B372" s="15" t="s">
        <v>2068</v>
      </c>
      <c r="C372" s="82" t="s">
        <v>1302</v>
      </c>
      <c r="D372" s="16">
        <v>41282</v>
      </c>
      <c r="E372" s="18" t="s">
        <v>77</v>
      </c>
      <c r="F372" s="15" t="s">
        <v>70</v>
      </c>
      <c r="G372" s="17">
        <v>6</v>
      </c>
      <c r="H372" s="15" t="s">
        <v>72</v>
      </c>
      <c r="I372" s="15" t="s">
        <v>142</v>
      </c>
      <c r="J372" s="18"/>
      <c r="K372" s="18" t="s">
        <v>74</v>
      </c>
      <c r="L372" s="18"/>
      <c r="M372" s="18" t="s">
        <v>78</v>
      </c>
      <c r="N372" s="18" t="s">
        <v>78</v>
      </c>
      <c r="O372" s="18" t="s">
        <v>82</v>
      </c>
      <c r="P372" s="18"/>
      <c r="Q372" s="18" t="s">
        <v>78</v>
      </c>
      <c r="R372" s="19">
        <v>1.78</v>
      </c>
      <c r="S372" s="19">
        <v>10.6</v>
      </c>
      <c r="T372" s="19">
        <v>18.8</v>
      </c>
      <c r="U372" s="19">
        <v>21.5</v>
      </c>
      <c r="V372" s="19">
        <v>198</v>
      </c>
      <c r="W372" s="19">
        <v>1080</v>
      </c>
      <c r="X372" s="19">
        <v>1920</v>
      </c>
      <c r="Y372" s="18" t="s">
        <v>147</v>
      </c>
      <c r="Z372" s="69">
        <v>10473</v>
      </c>
      <c r="AA372" s="19">
        <v>2.0739999999999998</v>
      </c>
      <c r="AB372" s="21">
        <v>250</v>
      </c>
      <c r="AC372" s="19">
        <v>17.2</v>
      </c>
      <c r="AD372" s="19">
        <v>197.2</v>
      </c>
      <c r="AE372" s="19">
        <v>250</v>
      </c>
      <c r="AF372" s="19">
        <v>197</v>
      </c>
      <c r="AG372" s="8">
        <f>AF372/AD372</f>
        <v>0.99898580121703862</v>
      </c>
      <c r="AH372" s="19">
        <v>197.2</v>
      </c>
      <c r="AI372" s="85">
        <f>(AF372*V372)/1000000</f>
        <v>3.9005999999999999E-2</v>
      </c>
      <c r="AJ372" s="18" t="s">
        <v>78</v>
      </c>
      <c r="AK372" s="18" t="s">
        <v>165</v>
      </c>
      <c r="AL372" s="18" t="s">
        <v>127</v>
      </c>
      <c r="AM372" s="18"/>
      <c r="AN372" s="18" t="s">
        <v>81</v>
      </c>
      <c r="AO372" s="18"/>
      <c r="AP372" s="18" t="s">
        <v>81</v>
      </c>
      <c r="AQ372" s="18"/>
      <c r="AR372" s="19">
        <v>0</v>
      </c>
      <c r="AS372" s="18"/>
      <c r="AT372" s="72">
        <v>60</v>
      </c>
      <c r="AU372" s="19">
        <v>178</v>
      </c>
      <c r="AV372" s="19">
        <v>170</v>
      </c>
      <c r="AW372" s="18" t="s">
        <v>78</v>
      </c>
      <c r="AX372" s="18" t="s">
        <v>109</v>
      </c>
      <c r="AY372" s="18"/>
      <c r="AZ372" s="18"/>
      <c r="BA372" s="19">
        <v>0</v>
      </c>
      <c r="BB372" s="20" t="s">
        <v>81</v>
      </c>
      <c r="BC372" s="18" t="s">
        <v>81</v>
      </c>
      <c r="BD372" s="18"/>
      <c r="BE372" s="18" t="s">
        <v>84</v>
      </c>
      <c r="BF372" s="18"/>
      <c r="BG372" s="19">
        <v>1</v>
      </c>
      <c r="BH372" s="21">
        <v>0</v>
      </c>
      <c r="BI372" s="19">
        <v>0.18</v>
      </c>
      <c r="BJ372" s="18"/>
      <c r="BK372" s="19">
        <v>0.11</v>
      </c>
      <c r="BL372" s="18"/>
      <c r="BM372" s="18"/>
      <c r="BN372" s="19">
        <v>16.600000000000001</v>
      </c>
      <c r="BO372" s="21">
        <v>0.4</v>
      </c>
      <c r="BP372" s="20"/>
      <c r="BQ372" s="21">
        <v>0.24</v>
      </c>
      <c r="BR372" s="20"/>
      <c r="BS372" s="21">
        <v>0.17</v>
      </c>
      <c r="BT372" s="20"/>
      <c r="BU372" s="20"/>
      <c r="BV372" s="21">
        <v>16.8</v>
      </c>
      <c r="BW372" s="9">
        <f>IF(BA372=1,BN372-(Monitors!$B$17*Data!BZ372),Data!BN372)</f>
        <v>16.600000000000001</v>
      </c>
      <c r="BX372" s="32">
        <f>IF($AR372=1,$BW372-(Monitors!$C$17*BZ372),Data!$BW372)</f>
        <v>16.600000000000001</v>
      </c>
      <c r="BY372" s="32">
        <f>BX372-(AA372*Monitors!$C$13)</f>
        <v>12.452000000000002</v>
      </c>
      <c r="BZ372" s="86">
        <f>(Monitors!$C$13*Data!AA372)+(Monitors!$C$6*TANH(Monitors!$C$7*(Data!V372+Monitors!$C$8)+Monitors!$C$9)+Monitors!$C$10)</f>
        <v>15.410416036269424</v>
      </c>
      <c r="CA372" s="9">
        <f>BN372-(Signage!$C$13*AI372)</f>
        <v>13.674550000000002</v>
      </c>
      <c r="CB372" s="86">
        <f>(Signage!$C$13*Data!AI372)+(Signage!$C$6*TANH(Signage!$C$7*(Data!V372+Signage!$C$8)+Signage!$C$9)+Signage!$C$10)</f>
        <v>16.935822531316482</v>
      </c>
    </row>
    <row r="373" spans="1:80" s="4" customFormat="1" ht="12" customHeight="1">
      <c r="A373" s="83">
        <v>372</v>
      </c>
      <c r="B373" s="15" t="s">
        <v>2081</v>
      </c>
      <c r="C373" s="83" t="s">
        <v>1303</v>
      </c>
      <c r="D373" s="16">
        <v>41782</v>
      </c>
      <c r="E373" s="18" t="s">
        <v>78</v>
      </c>
      <c r="F373" s="15" t="s">
        <v>70</v>
      </c>
      <c r="G373" s="17">
        <v>6</v>
      </c>
      <c r="H373" s="15" t="s">
        <v>72</v>
      </c>
      <c r="I373" s="15" t="s">
        <v>90</v>
      </c>
      <c r="J373" s="18"/>
      <c r="K373" s="18" t="s">
        <v>74</v>
      </c>
      <c r="L373" s="18"/>
      <c r="M373" s="18" t="s">
        <v>77</v>
      </c>
      <c r="N373" s="18" t="s">
        <v>78</v>
      </c>
      <c r="O373" s="18" t="s">
        <v>82</v>
      </c>
      <c r="P373" s="18"/>
      <c r="Q373" s="18" t="s">
        <v>78</v>
      </c>
      <c r="R373" s="19">
        <v>1.78</v>
      </c>
      <c r="S373" s="19">
        <v>10.6</v>
      </c>
      <c r="T373" s="19">
        <v>18.8</v>
      </c>
      <c r="U373" s="19">
        <v>21.5</v>
      </c>
      <c r="V373" s="19">
        <v>198.08</v>
      </c>
      <c r="W373" s="19">
        <v>1080</v>
      </c>
      <c r="X373" s="19">
        <v>1920</v>
      </c>
      <c r="Y373" s="18" t="s">
        <v>147</v>
      </c>
      <c r="Z373" s="69">
        <v>10469</v>
      </c>
      <c r="AA373" s="19">
        <v>2.0739999999999998</v>
      </c>
      <c r="AB373" s="21">
        <v>250</v>
      </c>
      <c r="AC373" s="19">
        <v>0.2</v>
      </c>
      <c r="AD373" s="19">
        <v>232.8</v>
      </c>
      <c r="AE373" s="19">
        <v>250</v>
      </c>
      <c r="AF373" s="19">
        <v>118.1</v>
      </c>
      <c r="AG373" s="8">
        <f>AF373/AD373</f>
        <v>0.50730240549828176</v>
      </c>
      <c r="AH373" s="19">
        <v>201.8</v>
      </c>
      <c r="AI373" s="85">
        <f>(AF373*V373)/1000000</f>
        <v>2.3393247999999998E-2</v>
      </c>
      <c r="AJ373" s="18" t="s">
        <v>78</v>
      </c>
      <c r="AK373" s="18" t="s">
        <v>610</v>
      </c>
      <c r="AL373" s="18" t="s">
        <v>115</v>
      </c>
      <c r="AM373" s="18"/>
      <c r="AN373" s="18" t="s">
        <v>81</v>
      </c>
      <c r="AO373" s="18"/>
      <c r="AP373" s="18" t="s">
        <v>81</v>
      </c>
      <c r="AQ373" s="18"/>
      <c r="AR373" s="19">
        <v>0</v>
      </c>
      <c r="AS373" s="18"/>
      <c r="AT373" s="72">
        <v>60</v>
      </c>
      <c r="AU373" s="19">
        <v>170</v>
      </c>
      <c r="AV373" s="19">
        <v>160</v>
      </c>
      <c r="AW373" s="18" t="s">
        <v>78</v>
      </c>
      <c r="AX373" s="18" t="s">
        <v>467</v>
      </c>
      <c r="AY373" s="18"/>
      <c r="AZ373" s="18"/>
      <c r="BA373" s="19">
        <v>0</v>
      </c>
      <c r="BB373" s="20" t="s">
        <v>81</v>
      </c>
      <c r="BC373" s="18" t="s">
        <v>81</v>
      </c>
      <c r="BD373" s="18"/>
      <c r="BE373" s="18" t="s">
        <v>84</v>
      </c>
      <c r="BF373" s="18"/>
      <c r="BG373" s="18"/>
      <c r="BH373" s="21">
        <v>0</v>
      </c>
      <c r="BI373" s="19">
        <v>0.3</v>
      </c>
      <c r="BJ373" s="18"/>
      <c r="BK373" s="19">
        <v>0.2</v>
      </c>
      <c r="BL373" s="18"/>
      <c r="BM373" s="18"/>
      <c r="BN373" s="19">
        <v>20.239999999999998</v>
      </c>
      <c r="BO373" s="21">
        <v>0.57999999999999996</v>
      </c>
      <c r="BP373" s="20"/>
      <c r="BQ373" s="21">
        <v>0.3</v>
      </c>
      <c r="BR373" s="20"/>
      <c r="BS373" s="21">
        <v>0.24</v>
      </c>
      <c r="BT373" s="20"/>
      <c r="BU373" s="20"/>
      <c r="BV373" s="21">
        <v>19.690000000000001</v>
      </c>
      <c r="BW373" s="9">
        <f>IF(BA373=1,BN373-(Monitors!$B$17*Data!BZ373),Data!BN373)</f>
        <v>20.239999999999998</v>
      </c>
      <c r="BX373" s="32">
        <f>IF($AR373=1,$BW373-(Monitors!$C$17*BZ373),Data!$BW373)</f>
        <v>20.239999999999998</v>
      </c>
      <c r="BY373" s="32">
        <f>BX373-(AA373*Monitors!$C$13)</f>
        <v>16.091999999999999</v>
      </c>
      <c r="BZ373" s="86">
        <f>(Monitors!$C$13*Data!AA373)+(Monitors!$C$6*TANH(Monitors!$C$7*(Data!V373+Monitors!$C$8)+Monitors!$C$9)+Monitors!$C$10)</f>
        <v>15.413638494334341</v>
      </c>
      <c r="CA373" s="9">
        <f>BN373-(Signage!$C$13*AI373)</f>
        <v>18.485506399999998</v>
      </c>
      <c r="CB373" s="86">
        <f>(Signage!$C$13*Data!AI373)+(Signage!$C$6*TANH(Signage!$C$7*(Data!V373+Signage!$C$8)+Signage!$C$9)+Signage!$C$10)</f>
        <v>15.771363479483821</v>
      </c>
    </row>
    <row r="374" spans="1:80" s="4" customFormat="1" ht="12" customHeight="1">
      <c r="A374" s="82">
        <v>373</v>
      </c>
      <c r="B374" s="15" t="s">
        <v>2085</v>
      </c>
      <c r="C374" s="82" t="s">
        <v>1304</v>
      </c>
      <c r="D374" s="16">
        <v>41749</v>
      </c>
      <c r="E374" s="18" t="s">
        <v>78</v>
      </c>
      <c r="F374" s="15" t="s">
        <v>100</v>
      </c>
      <c r="G374" s="17">
        <v>6</v>
      </c>
      <c r="H374" s="15" t="s">
        <v>72</v>
      </c>
      <c r="I374" s="15" t="s">
        <v>90</v>
      </c>
      <c r="J374" s="18"/>
      <c r="K374" s="18" t="s">
        <v>74</v>
      </c>
      <c r="L374" s="18"/>
      <c r="M374" s="18" t="s">
        <v>78</v>
      </c>
      <c r="N374" s="18" t="s">
        <v>78</v>
      </c>
      <c r="O374" s="18" t="s">
        <v>82</v>
      </c>
      <c r="P374" s="18"/>
      <c r="Q374" s="18" t="s">
        <v>77</v>
      </c>
      <c r="R374" s="19">
        <v>1.77</v>
      </c>
      <c r="S374" s="19">
        <v>10.6</v>
      </c>
      <c r="T374" s="19">
        <v>18.8</v>
      </c>
      <c r="U374" s="19">
        <v>21.5</v>
      </c>
      <c r="V374" s="19">
        <v>198</v>
      </c>
      <c r="W374" s="19">
        <v>1080</v>
      </c>
      <c r="X374" s="19">
        <v>1920</v>
      </c>
      <c r="Y374" s="18" t="s">
        <v>147</v>
      </c>
      <c r="Z374" s="69">
        <v>10471</v>
      </c>
      <c r="AA374" s="19">
        <v>2.0739999999999998</v>
      </c>
      <c r="AB374" s="21">
        <v>229</v>
      </c>
      <c r="AC374" s="19">
        <v>0.1</v>
      </c>
      <c r="AD374" s="19">
        <v>229</v>
      </c>
      <c r="AE374" s="19">
        <v>229</v>
      </c>
      <c r="AF374" s="19">
        <v>143</v>
      </c>
      <c r="AG374" s="8">
        <f>AF374/AD374</f>
        <v>0.62445414847161573</v>
      </c>
      <c r="AH374" s="19">
        <v>200</v>
      </c>
      <c r="AI374" s="85">
        <f>(AF374*V374)/1000000</f>
        <v>2.8313999999999999E-2</v>
      </c>
      <c r="AJ374" s="18" t="s">
        <v>78</v>
      </c>
      <c r="AK374" s="18" t="s">
        <v>247</v>
      </c>
      <c r="AL374" s="18" t="s">
        <v>115</v>
      </c>
      <c r="AM374" s="18"/>
      <c r="AN374" s="18" t="s">
        <v>81</v>
      </c>
      <c r="AO374" s="18"/>
      <c r="AP374" s="18" t="s">
        <v>94</v>
      </c>
      <c r="AQ374" s="18"/>
      <c r="AR374" s="19">
        <v>0</v>
      </c>
      <c r="AS374" s="18"/>
      <c r="AT374" s="72">
        <v>60</v>
      </c>
      <c r="AU374" s="19">
        <v>115</v>
      </c>
      <c r="AV374" s="19">
        <v>115</v>
      </c>
      <c r="AW374" s="18" t="s">
        <v>78</v>
      </c>
      <c r="AX374" s="18" t="s">
        <v>114</v>
      </c>
      <c r="AY374" s="18"/>
      <c r="AZ374" s="18"/>
      <c r="BA374" s="19">
        <v>0</v>
      </c>
      <c r="BB374" s="20" t="s">
        <v>81</v>
      </c>
      <c r="BC374" s="18" t="s">
        <v>81</v>
      </c>
      <c r="BD374" s="18"/>
      <c r="BE374" s="18" t="s">
        <v>84</v>
      </c>
      <c r="BF374" s="18"/>
      <c r="BG374" s="18"/>
      <c r="BH374" s="21">
        <v>0</v>
      </c>
      <c r="BI374" s="19">
        <v>0.49</v>
      </c>
      <c r="BJ374" s="18"/>
      <c r="BK374" s="19">
        <v>0.49</v>
      </c>
      <c r="BL374" s="18"/>
      <c r="BM374" s="18"/>
      <c r="BN374" s="19">
        <v>20.52</v>
      </c>
      <c r="BO374" s="21">
        <v>0.5</v>
      </c>
      <c r="BP374" s="20"/>
      <c r="BQ374" s="20"/>
      <c r="BR374" s="20"/>
      <c r="BS374" s="20"/>
      <c r="BT374" s="20"/>
      <c r="BU374" s="20"/>
      <c r="BV374" s="20"/>
      <c r="BW374" s="9">
        <f>IF(BA374=1,BN374-(Monitors!$B$17*Data!BZ374),Data!BN374)</f>
        <v>20.52</v>
      </c>
      <c r="BX374" s="32">
        <f>IF($AR374=1,$BW374-(Monitors!$C$17*BZ374),Data!$BW374)</f>
        <v>20.52</v>
      </c>
      <c r="BY374" s="32">
        <f>BX374-(AA374*Monitors!$C$13)</f>
        <v>16.372</v>
      </c>
      <c r="BZ374" s="86">
        <f>(Monitors!$C$13*Data!AA374)+(Monitors!$C$6*TANH(Monitors!$C$7*(Data!V374+Monitors!$C$8)+Monitors!$C$9)+Monitors!$C$10)</f>
        <v>15.410416036269424</v>
      </c>
      <c r="CA374" s="9">
        <f>BN374-(Signage!$C$13*AI374)</f>
        <v>18.396450000000002</v>
      </c>
      <c r="CB374" s="86">
        <f>(Signage!$C$13*Data!AI374)+(Signage!$C$6*TANH(Signage!$C$7*(Data!V374+Signage!$C$8)+Signage!$C$9)+Signage!$C$10)</f>
        <v>16.133922531316479</v>
      </c>
    </row>
    <row r="375" spans="1:80" s="4" customFormat="1" ht="12" customHeight="1">
      <c r="A375" s="83">
        <v>374</v>
      </c>
      <c r="B375" s="15" t="s">
        <v>2075</v>
      </c>
      <c r="C375" s="83" t="s">
        <v>1305</v>
      </c>
      <c r="D375" s="16">
        <v>41502</v>
      </c>
      <c r="E375" s="18" t="s">
        <v>78</v>
      </c>
      <c r="F375" s="15" t="s">
        <v>70</v>
      </c>
      <c r="G375" s="17">
        <v>6</v>
      </c>
      <c r="H375" s="15" t="s">
        <v>72</v>
      </c>
      <c r="I375" s="15" t="s">
        <v>90</v>
      </c>
      <c r="J375" s="18"/>
      <c r="K375" s="18" t="s">
        <v>74</v>
      </c>
      <c r="L375" s="18"/>
      <c r="M375" s="18" t="s">
        <v>78</v>
      </c>
      <c r="N375" s="18" t="s">
        <v>78</v>
      </c>
      <c r="O375" s="18" t="s">
        <v>82</v>
      </c>
      <c r="P375" s="18"/>
      <c r="Q375" s="18" t="s">
        <v>78</v>
      </c>
      <c r="R375" s="19">
        <v>1.78</v>
      </c>
      <c r="S375" s="19">
        <v>105</v>
      </c>
      <c r="T375" s="19">
        <v>187</v>
      </c>
      <c r="U375" s="19">
        <v>21.5</v>
      </c>
      <c r="V375" s="19">
        <v>198</v>
      </c>
      <c r="W375" s="19">
        <v>1080</v>
      </c>
      <c r="X375" s="19">
        <v>1920</v>
      </c>
      <c r="Y375" s="18" t="s">
        <v>147</v>
      </c>
      <c r="Z375" s="69">
        <v>10494</v>
      </c>
      <c r="AA375" s="19">
        <v>2.0739999999999998</v>
      </c>
      <c r="AB375" s="21">
        <v>250</v>
      </c>
      <c r="AC375" s="19">
        <v>2.8</v>
      </c>
      <c r="AD375" s="19">
        <v>200</v>
      </c>
      <c r="AE375" s="19">
        <v>250</v>
      </c>
      <c r="AF375" s="19">
        <v>145.69999999999999</v>
      </c>
      <c r="AG375" s="8">
        <f>AF375/AD375</f>
        <v>0.72849999999999993</v>
      </c>
      <c r="AH375" s="19">
        <v>200</v>
      </c>
      <c r="AI375" s="85">
        <f>(AF375*V375)/1000000</f>
        <v>2.8848599999999999E-2</v>
      </c>
      <c r="AJ375" s="18" t="s">
        <v>78</v>
      </c>
      <c r="AK375" s="18" t="s">
        <v>328</v>
      </c>
      <c r="AL375" s="18" t="s">
        <v>127</v>
      </c>
      <c r="AM375" s="18"/>
      <c r="AN375" s="18" t="s">
        <v>81</v>
      </c>
      <c r="AO375" s="18"/>
      <c r="AP375" s="18" t="s">
        <v>81</v>
      </c>
      <c r="AQ375" s="18"/>
      <c r="AR375" s="19">
        <v>0</v>
      </c>
      <c r="AS375" s="18"/>
      <c r="AT375" s="72">
        <v>60</v>
      </c>
      <c r="AU375" s="19">
        <v>170</v>
      </c>
      <c r="AV375" s="19">
        <v>160</v>
      </c>
      <c r="AW375" s="18" t="s">
        <v>78</v>
      </c>
      <c r="AX375" s="18" t="s">
        <v>109</v>
      </c>
      <c r="AY375" s="18"/>
      <c r="AZ375" s="18"/>
      <c r="BA375" s="19">
        <v>0</v>
      </c>
      <c r="BB375" s="20" t="s">
        <v>81</v>
      </c>
      <c r="BC375" s="18" t="s">
        <v>81</v>
      </c>
      <c r="BD375" s="18"/>
      <c r="BE375" s="18" t="s">
        <v>84</v>
      </c>
      <c r="BF375" s="18"/>
      <c r="BG375" s="19">
        <v>1</v>
      </c>
      <c r="BH375" s="21">
        <v>0</v>
      </c>
      <c r="BI375" s="19">
        <v>0.27</v>
      </c>
      <c r="BJ375" s="19">
        <v>0.27</v>
      </c>
      <c r="BK375" s="19">
        <v>0.22</v>
      </c>
      <c r="BL375" s="18"/>
      <c r="BM375" s="18"/>
      <c r="BN375" s="19">
        <v>18.12</v>
      </c>
      <c r="BO375" s="21">
        <v>0.5</v>
      </c>
      <c r="BP375" s="20"/>
      <c r="BQ375" s="21">
        <v>0.28000000000000003</v>
      </c>
      <c r="BR375" s="21">
        <v>0.27</v>
      </c>
      <c r="BS375" s="21">
        <v>0.23</v>
      </c>
      <c r="BT375" s="20"/>
      <c r="BU375" s="20"/>
      <c r="BV375" s="21">
        <v>18.100000000000001</v>
      </c>
      <c r="BW375" s="9">
        <f>IF(BA375=1,BN375-(Monitors!$B$17*Data!BZ375),Data!BN375)</f>
        <v>18.12</v>
      </c>
      <c r="BX375" s="32">
        <f>IF($AR375=1,$BW375-(Monitors!$C$17*BZ375),Data!$BW375)</f>
        <v>18.12</v>
      </c>
      <c r="BY375" s="32">
        <f>BX375-(AA375*Monitors!$C$13)</f>
        <v>13.972000000000001</v>
      </c>
      <c r="BZ375" s="86">
        <f>(Monitors!$C$13*Data!AA375)+(Monitors!$C$6*TANH(Monitors!$C$7*(Data!V375+Monitors!$C$8)+Monitors!$C$9)+Monitors!$C$10)</f>
        <v>15.410416036269424</v>
      </c>
      <c r="CA375" s="9">
        <f>BN375-(Signage!$C$13*AI375)</f>
        <v>15.956355000000002</v>
      </c>
      <c r="CB375" s="86">
        <f>(Signage!$C$13*Data!AI375)+(Signage!$C$6*TANH(Signage!$C$7*(Data!V375+Signage!$C$8)+Signage!$C$9)+Signage!$C$10)</f>
        <v>16.17401753131648</v>
      </c>
    </row>
    <row r="376" spans="1:80" s="4" customFormat="1" ht="12" customHeight="1">
      <c r="A376" s="82">
        <v>375</v>
      </c>
      <c r="B376" s="15" t="s">
        <v>2064</v>
      </c>
      <c r="C376" s="82" t="s">
        <v>1306</v>
      </c>
      <c r="D376" s="16">
        <v>41547</v>
      </c>
      <c r="E376" s="18" t="s">
        <v>78</v>
      </c>
      <c r="F376" s="15" t="s">
        <v>70</v>
      </c>
      <c r="G376" s="17">
        <v>6</v>
      </c>
      <c r="H376" s="15" t="s">
        <v>72</v>
      </c>
      <c r="I376" s="15" t="s">
        <v>90</v>
      </c>
      <c r="J376" s="18"/>
      <c r="K376" s="18" t="s">
        <v>74</v>
      </c>
      <c r="L376" s="18"/>
      <c r="M376" s="18" t="s">
        <v>78</v>
      </c>
      <c r="N376" s="18" t="s">
        <v>78</v>
      </c>
      <c r="O376" s="18" t="s">
        <v>82</v>
      </c>
      <c r="P376" s="18"/>
      <c r="Q376" s="18" t="s">
        <v>78</v>
      </c>
      <c r="R376" s="19">
        <v>1.78</v>
      </c>
      <c r="S376" s="19">
        <v>11.7</v>
      </c>
      <c r="T376" s="19">
        <v>20.7</v>
      </c>
      <c r="U376" s="19">
        <v>23.8</v>
      </c>
      <c r="V376" s="19">
        <v>242.18</v>
      </c>
      <c r="W376" s="19">
        <v>1080</v>
      </c>
      <c r="X376" s="19">
        <v>1920</v>
      </c>
      <c r="Y376" s="18" t="s">
        <v>147</v>
      </c>
      <c r="Z376" s="69">
        <v>8562</v>
      </c>
      <c r="AA376" s="19">
        <v>2.0739999999999998</v>
      </c>
      <c r="AB376" s="21">
        <v>250</v>
      </c>
      <c r="AC376" s="19">
        <v>0.8</v>
      </c>
      <c r="AD376" s="19">
        <v>285.5</v>
      </c>
      <c r="AE376" s="19">
        <v>250</v>
      </c>
      <c r="AF376" s="19">
        <v>150.69999999999999</v>
      </c>
      <c r="AG376" s="8">
        <f>AF376/AD376</f>
        <v>0.52784588441330993</v>
      </c>
      <c r="AH376" s="19">
        <v>201.6</v>
      </c>
      <c r="AI376" s="85">
        <f>(AF376*V376)/1000000</f>
        <v>3.6496526000000001E-2</v>
      </c>
      <c r="AJ376" s="18" t="s">
        <v>78</v>
      </c>
      <c r="AK376" s="18" t="s">
        <v>372</v>
      </c>
      <c r="AL376" s="18" t="s">
        <v>105</v>
      </c>
      <c r="AM376" s="18"/>
      <c r="AN376" s="18" t="s">
        <v>81</v>
      </c>
      <c r="AO376" s="18"/>
      <c r="AP376" s="18" t="s">
        <v>81</v>
      </c>
      <c r="AQ376" s="18"/>
      <c r="AR376" s="19">
        <v>0</v>
      </c>
      <c r="AS376" s="18"/>
      <c r="AT376" s="72">
        <v>60</v>
      </c>
      <c r="AU376" s="19">
        <v>178</v>
      </c>
      <c r="AV376" s="19">
        <v>178</v>
      </c>
      <c r="AW376" s="18" t="s">
        <v>78</v>
      </c>
      <c r="AX376" s="18" t="s">
        <v>260</v>
      </c>
      <c r="AY376" s="18"/>
      <c r="AZ376" s="18"/>
      <c r="BA376" s="19">
        <v>0</v>
      </c>
      <c r="BB376" s="20" t="s">
        <v>81</v>
      </c>
      <c r="BC376" s="18" t="s">
        <v>81</v>
      </c>
      <c r="BD376" s="18"/>
      <c r="BE376" s="18" t="s">
        <v>84</v>
      </c>
      <c r="BF376" s="18"/>
      <c r="BG376" s="18"/>
      <c r="BH376" s="21">
        <v>0</v>
      </c>
      <c r="BI376" s="19">
        <v>0.46</v>
      </c>
      <c r="BJ376" s="18"/>
      <c r="BK376" s="19">
        <v>0.3</v>
      </c>
      <c r="BL376" s="18"/>
      <c r="BM376" s="18"/>
      <c r="BN376" s="19">
        <v>18.16</v>
      </c>
      <c r="BO376" s="21">
        <v>0.47</v>
      </c>
      <c r="BP376" s="20"/>
      <c r="BQ376" s="21">
        <v>18.079999999999998</v>
      </c>
      <c r="BR376" s="20"/>
      <c r="BS376" s="21">
        <v>0.3</v>
      </c>
      <c r="BT376" s="20"/>
      <c r="BU376" s="20"/>
      <c r="BV376" s="21">
        <v>18.079999999999998</v>
      </c>
      <c r="BW376" s="9">
        <f>IF(BA376=1,BN376-(Monitors!$B$17*Data!BZ376),Data!BN376)</f>
        <v>18.16</v>
      </c>
      <c r="BX376" s="32">
        <f>IF($AR376=1,$BW376-(Monitors!$C$17*BZ376),Data!$BW376)</f>
        <v>18.16</v>
      </c>
      <c r="BY376" s="32">
        <f>BX376-(AA376*Monitors!$C$13)</f>
        <v>14.012</v>
      </c>
      <c r="BZ376" s="86">
        <f>(Monitors!$C$13*Data!AA376)+(Monitors!$C$6*TANH(Monitors!$C$7*(Data!V376+Monitors!$C$8)+Monitors!$C$9)+Monitors!$C$10)</f>
        <v>16.994468790702783</v>
      </c>
      <c r="CA376" s="9">
        <f>BN376-(Signage!$C$13*AI376)</f>
        <v>15.42276055</v>
      </c>
      <c r="CB376" s="86">
        <f>(Signage!$C$13*Data!AI376)+(Signage!$C$6*TANH(Signage!$C$7*(Data!V376+Signage!$C$8)+Signage!$C$9)+Signage!$C$10)</f>
        <v>20.318068341688157</v>
      </c>
    </row>
    <row r="377" spans="1:80" s="4" customFormat="1" ht="12" customHeight="1">
      <c r="A377" s="83">
        <v>376</v>
      </c>
      <c r="B377" s="15" t="s">
        <v>2076</v>
      </c>
      <c r="C377" s="83" t="s">
        <v>1307</v>
      </c>
      <c r="D377" s="16">
        <v>41430</v>
      </c>
      <c r="E377" s="18" t="s">
        <v>77</v>
      </c>
      <c r="F377" s="15" t="s">
        <v>70</v>
      </c>
      <c r="G377" s="17">
        <v>6</v>
      </c>
      <c r="H377" s="15" t="s">
        <v>72</v>
      </c>
      <c r="I377" s="15" t="s">
        <v>90</v>
      </c>
      <c r="J377" s="18" t="s">
        <v>90</v>
      </c>
      <c r="K377" s="18" t="s">
        <v>74</v>
      </c>
      <c r="L377" s="18"/>
      <c r="M377" s="18" t="s">
        <v>78</v>
      </c>
      <c r="N377" s="18" t="s">
        <v>78</v>
      </c>
      <c r="O377" s="18" t="s">
        <v>82</v>
      </c>
      <c r="P377" s="18"/>
      <c r="Q377" s="18" t="s">
        <v>77</v>
      </c>
      <c r="R377" s="19">
        <v>1.78</v>
      </c>
      <c r="S377" s="19">
        <v>11.3</v>
      </c>
      <c r="T377" s="19">
        <v>20.100000000000001</v>
      </c>
      <c r="U377" s="19">
        <v>23</v>
      </c>
      <c r="V377" s="19">
        <v>226.05</v>
      </c>
      <c r="W377" s="19">
        <v>1080</v>
      </c>
      <c r="X377" s="19">
        <v>1920</v>
      </c>
      <c r="Y377" s="18" t="s">
        <v>147</v>
      </c>
      <c r="Z377" s="69">
        <v>9173</v>
      </c>
      <c r="AA377" s="19">
        <v>2.0739999999999998</v>
      </c>
      <c r="AB377" s="21">
        <v>250</v>
      </c>
      <c r="AC377" s="19">
        <v>0.1</v>
      </c>
      <c r="AD377" s="19">
        <v>227.7</v>
      </c>
      <c r="AE377" s="19">
        <v>250</v>
      </c>
      <c r="AF377" s="19">
        <v>159.4</v>
      </c>
      <c r="AG377" s="8">
        <f>AF377/AD377</f>
        <v>0.70004391743522187</v>
      </c>
      <c r="AH377" s="19">
        <v>200</v>
      </c>
      <c r="AI377" s="85">
        <f>(AF377*V377)/1000000</f>
        <v>3.6032370000000001E-2</v>
      </c>
      <c r="AJ377" s="18" t="s">
        <v>78</v>
      </c>
      <c r="AK377" s="18" t="s">
        <v>613</v>
      </c>
      <c r="AL377" s="18" t="s">
        <v>159</v>
      </c>
      <c r="AM377" s="18"/>
      <c r="AN377" s="18" t="s">
        <v>81</v>
      </c>
      <c r="AO377" s="18"/>
      <c r="AP377" s="18" t="s">
        <v>283</v>
      </c>
      <c r="AQ377" s="18"/>
      <c r="AR377" s="19">
        <v>0</v>
      </c>
      <c r="AS377" s="18"/>
      <c r="AT377" s="72">
        <v>60</v>
      </c>
      <c r="AU377" s="19">
        <v>178</v>
      </c>
      <c r="AV377" s="19">
        <v>178</v>
      </c>
      <c r="AW377" s="18" t="s">
        <v>78</v>
      </c>
      <c r="AX377" s="19">
        <v>0.68</v>
      </c>
      <c r="AY377" s="18"/>
      <c r="AZ377" s="18"/>
      <c r="BA377" s="19">
        <v>0</v>
      </c>
      <c r="BB377" s="20" t="s">
        <v>81</v>
      </c>
      <c r="BC377" s="18" t="s">
        <v>81</v>
      </c>
      <c r="BD377" s="18"/>
      <c r="BE377" s="18" t="s">
        <v>84</v>
      </c>
      <c r="BF377" s="18"/>
      <c r="BG377" s="18"/>
      <c r="BH377" s="21">
        <v>0</v>
      </c>
      <c r="BI377" s="19">
        <v>0.23</v>
      </c>
      <c r="BJ377" s="18"/>
      <c r="BK377" s="19">
        <v>0.23</v>
      </c>
      <c r="BL377" s="18"/>
      <c r="BM377" s="18"/>
      <c r="BN377" s="19">
        <v>21.51</v>
      </c>
      <c r="BO377" s="21">
        <v>0.56999999999999995</v>
      </c>
      <c r="BP377" s="20"/>
      <c r="BQ377" s="21">
        <v>0.28000000000000003</v>
      </c>
      <c r="BR377" s="21">
        <v>0.28000000000000003</v>
      </c>
      <c r="BS377" s="21">
        <v>0.28000000000000003</v>
      </c>
      <c r="BT377" s="20"/>
      <c r="BU377" s="20"/>
      <c r="BV377" s="21">
        <v>21.53</v>
      </c>
      <c r="BW377" s="9">
        <f>IF(BA377=1,BN377-(Monitors!$B$17*Data!BZ377),Data!BN377)</f>
        <v>21.51</v>
      </c>
      <c r="BX377" s="32">
        <f>IF($AR377=1,$BW377-(Monitors!$C$17*BZ377),Data!$BW377)</f>
        <v>21.51</v>
      </c>
      <c r="BY377" s="32">
        <f>BX377-(AA377*Monitors!$C$13)</f>
        <v>17.362000000000002</v>
      </c>
      <c r="BZ377" s="86">
        <f>(Monitors!$C$13*Data!AA377)+(Monitors!$C$6*TANH(Monitors!$C$7*(Data!V377+Monitors!$C$8)+Monitors!$C$9)+Monitors!$C$10)</f>
        <v>16.460581917010643</v>
      </c>
      <c r="CA377" s="9">
        <f>BN377-(Signage!$C$13*AI377)</f>
        <v>18.80757225</v>
      </c>
      <c r="CB377" s="86">
        <f>(Signage!$C$13*Data!AI377)+(Signage!$C$6*TANH(Signage!$C$7*(Data!V377+Signage!$C$8)+Signage!$C$9)+Signage!$C$10)</f>
        <v>18.98413137537792</v>
      </c>
    </row>
    <row r="378" spans="1:80" s="4" customFormat="1" ht="12" customHeight="1">
      <c r="A378" s="82">
        <v>377</v>
      </c>
      <c r="B378" s="15" t="s">
        <v>2075</v>
      </c>
      <c r="C378" s="82" t="s">
        <v>1308</v>
      </c>
      <c r="D378" s="16">
        <v>41502</v>
      </c>
      <c r="E378" s="18" t="s">
        <v>78</v>
      </c>
      <c r="F378" s="15" t="s">
        <v>70</v>
      </c>
      <c r="G378" s="17">
        <v>6</v>
      </c>
      <c r="H378" s="15" t="s">
        <v>72</v>
      </c>
      <c r="I378" s="15" t="s">
        <v>90</v>
      </c>
      <c r="J378" s="18"/>
      <c r="K378" s="18" t="s">
        <v>74</v>
      </c>
      <c r="L378" s="18"/>
      <c r="M378" s="18" t="s">
        <v>78</v>
      </c>
      <c r="N378" s="18" t="s">
        <v>78</v>
      </c>
      <c r="O378" s="18" t="s">
        <v>82</v>
      </c>
      <c r="P378" s="18"/>
      <c r="Q378" s="18" t="s">
        <v>78</v>
      </c>
      <c r="R378" s="19">
        <v>1.78</v>
      </c>
      <c r="S378" s="19">
        <v>113</v>
      </c>
      <c r="T378" s="19">
        <v>200</v>
      </c>
      <c r="U378" s="19">
        <v>23</v>
      </c>
      <c r="V378" s="19">
        <v>226</v>
      </c>
      <c r="W378" s="19">
        <v>1080</v>
      </c>
      <c r="X378" s="19">
        <v>1920</v>
      </c>
      <c r="Y378" s="18" t="s">
        <v>147</v>
      </c>
      <c r="Z378" s="69">
        <v>9187</v>
      </c>
      <c r="AA378" s="19">
        <v>2.0739999999999998</v>
      </c>
      <c r="AB378" s="21">
        <v>250</v>
      </c>
      <c r="AC378" s="19">
        <v>1.1000000000000001</v>
      </c>
      <c r="AD378" s="19">
        <v>214.3</v>
      </c>
      <c r="AE378" s="19">
        <v>250</v>
      </c>
      <c r="AF378" s="19">
        <v>162.6</v>
      </c>
      <c r="AG378" s="8">
        <f>AF378/AD378</f>
        <v>0.75874941670555285</v>
      </c>
      <c r="AH378" s="19">
        <v>200</v>
      </c>
      <c r="AI378" s="85">
        <f>(AF378*V378)/1000000</f>
        <v>3.6747599999999998E-2</v>
      </c>
      <c r="AJ378" s="18" t="s">
        <v>78</v>
      </c>
      <c r="AK378" s="18" t="s">
        <v>366</v>
      </c>
      <c r="AL378" s="18" t="s">
        <v>127</v>
      </c>
      <c r="AM378" s="18"/>
      <c r="AN378" s="18" t="s">
        <v>81</v>
      </c>
      <c r="AO378" s="18"/>
      <c r="AP378" s="18" t="s">
        <v>81</v>
      </c>
      <c r="AQ378" s="18"/>
      <c r="AR378" s="19">
        <v>0</v>
      </c>
      <c r="AS378" s="18"/>
      <c r="AT378" s="72">
        <v>60</v>
      </c>
      <c r="AU378" s="19">
        <v>170</v>
      </c>
      <c r="AV378" s="19">
        <v>160</v>
      </c>
      <c r="AW378" s="18" t="s">
        <v>78</v>
      </c>
      <c r="AX378" s="18" t="s">
        <v>109</v>
      </c>
      <c r="AY378" s="18"/>
      <c r="AZ378" s="18"/>
      <c r="BA378" s="19">
        <v>0</v>
      </c>
      <c r="BB378" s="20" t="s">
        <v>81</v>
      </c>
      <c r="BC378" s="18" t="s">
        <v>81</v>
      </c>
      <c r="BD378" s="18"/>
      <c r="BE378" s="18" t="s">
        <v>84</v>
      </c>
      <c r="BF378" s="18"/>
      <c r="BG378" s="19">
        <v>1</v>
      </c>
      <c r="BH378" s="21">
        <v>0</v>
      </c>
      <c r="BI378" s="19">
        <v>0.17</v>
      </c>
      <c r="BJ378" s="19">
        <v>0.17</v>
      </c>
      <c r="BK378" s="19">
        <v>0.11</v>
      </c>
      <c r="BL378" s="18"/>
      <c r="BM378" s="18"/>
      <c r="BN378" s="19">
        <v>19.89</v>
      </c>
      <c r="BO378" s="21">
        <v>0.51</v>
      </c>
      <c r="BP378" s="20"/>
      <c r="BQ378" s="21">
        <v>0.18</v>
      </c>
      <c r="BR378" s="21">
        <v>0.18</v>
      </c>
      <c r="BS378" s="21">
        <v>0.12</v>
      </c>
      <c r="BT378" s="20"/>
      <c r="BU378" s="20"/>
      <c r="BV378" s="21">
        <v>19.86</v>
      </c>
      <c r="BW378" s="9">
        <f>IF(BA378=1,BN378-(Monitors!$B$17*Data!BZ378),Data!BN378)</f>
        <v>19.89</v>
      </c>
      <c r="BX378" s="32">
        <f>IF($AR378=1,$BW378-(Monitors!$C$17*BZ378),Data!$BW378)</f>
        <v>19.89</v>
      </c>
      <c r="BY378" s="32">
        <f>BX378-(AA378*Monitors!$C$13)</f>
        <v>15.742000000000001</v>
      </c>
      <c r="BZ378" s="86">
        <f>(Monitors!$C$13*Data!AA378)+(Monitors!$C$6*TANH(Monitors!$C$7*(Data!V378+Monitors!$C$8)+Monitors!$C$9)+Monitors!$C$10)</f>
        <v>16.458849417765016</v>
      </c>
      <c r="CA378" s="9">
        <f>BN378-(Signage!$C$13*AI378)</f>
        <v>17.133929999999999</v>
      </c>
      <c r="CB378" s="86">
        <f>(Signage!$C$13*Data!AI378)+(Signage!$C$6*TANH(Signage!$C$7*(Data!V378+Signage!$C$8)+Signage!$C$9)+Signage!$C$10)</f>
        <v>19.033738059489181</v>
      </c>
    </row>
    <row r="379" spans="1:80" s="4" customFormat="1" ht="12" customHeight="1">
      <c r="A379" s="83">
        <v>378</v>
      </c>
      <c r="B379" s="15" t="s">
        <v>2068</v>
      </c>
      <c r="C379" s="83" t="s">
        <v>1309</v>
      </c>
      <c r="D379" s="16">
        <v>41263</v>
      </c>
      <c r="E379" s="18" t="s">
        <v>77</v>
      </c>
      <c r="F379" s="15" t="s">
        <v>70</v>
      </c>
      <c r="G379" s="17">
        <v>6</v>
      </c>
      <c r="H379" s="15" t="s">
        <v>72</v>
      </c>
      <c r="I379" s="15" t="s">
        <v>73</v>
      </c>
      <c r="J379" s="18" t="s">
        <v>73</v>
      </c>
      <c r="K379" s="18" t="s">
        <v>74</v>
      </c>
      <c r="L379" s="18" t="s">
        <v>71</v>
      </c>
      <c r="M379" s="18" t="s">
        <v>78</v>
      </c>
      <c r="N379" s="18" t="s">
        <v>78</v>
      </c>
      <c r="O379" s="18" t="s">
        <v>82</v>
      </c>
      <c r="P379" s="18" t="s">
        <v>71</v>
      </c>
      <c r="Q379" s="18" t="s">
        <v>78</v>
      </c>
      <c r="R379" s="19">
        <v>1.78</v>
      </c>
      <c r="S379" s="19">
        <v>10.5</v>
      </c>
      <c r="T379" s="19">
        <v>18.7</v>
      </c>
      <c r="U379" s="19">
        <v>21.5</v>
      </c>
      <c r="V379" s="19">
        <v>197.52</v>
      </c>
      <c r="W379" s="19">
        <v>1080</v>
      </c>
      <c r="X379" s="19">
        <v>1920</v>
      </c>
      <c r="Y379" s="18" t="s">
        <v>147</v>
      </c>
      <c r="Z379" s="69">
        <v>10498</v>
      </c>
      <c r="AA379" s="19">
        <v>2.0739999999999998</v>
      </c>
      <c r="AB379" s="21">
        <v>253</v>
      </c>
      <c r="AC379" s="19">
        <v>12</v>
      </c>
      <c r="AD379" s="19">
        <v>253</v>
      </c>
      <c r="AE379" s="19">
        <v>253</v>
      </c>
      <c r="AF379" s="19">
        <v>163</v>
      </c>
      <c r="AG379" s="8">
        <f>AF379/AD379</f>
        <v>0.64426877470355737</v>
      </c>
      <c r="AH379" s="19">
        <v>200</v>
      </c>
      <c r="AI379" s="85">
        <f>(AF379*V379)/1000000</f>
        <v>3.2195760000000004E-2</v>
      </c>
      <c r="AJ379" s="18" t="s">
        <v>78</v>
      </c>
      <c r="AK379" s="18" t="s">
        <v>418</v>
      </c>
      <c r="AL379" s="18" t="s">
        <v>88</v>
      </c>
      <c r="AM379" s="18" t="s">
        <v>71</v>
      </c>
      <c r="AN379" s="18" t="s">
        <v>121</v>
      </c>
      <c r="AO379" s="18" t="s">
        <v>71</v>
      </c>
      <c r="AP379" s="18" t="s">
        <v>94</v>
      </c>
      <c r="AQ379" s="18" t="s">
        <v>71</v>
      </c>
      <c r="AR379" s="19">
        <v>0</v>
      </c>
      <c r="AS379" s="18"/>
      <c r="AT379" s="72">
        <v>60</v>
      </c>
      <c r="AU379" s="19">
        <v>170</v>
      </c>
      <c r="AV379" s="19">
        <v>160</v>
      </c>
      <c r="AW379" s="18" t="s">
        <v>77</v>
      </c>
      <c r="AX379" s="18" t="s">
        <v>98</v>
      </c>
      <c r="AY379" s="18" t="s">
        <v>71</v>
      </c>
      <c r="AZ379" s="18" t="s">
        <v>71</v>
      </c>
      <c r="BA379" s="19">
        <v>0</v>
      </c>
      <c r="BB379" s="20" t="s">
        <v>121</v>
      </c>
      <c r="BC379" s="18" t="s">
        <v>144</v>
      </c>
      <c r="BD379" s="18" t="s">
        <v>71</v>
      </c>
      <c r="BE379" s="18" t="s">
        <v>84</v>
      </c>
      <c r="BF379" s="18" t="s">
        <v>71</v>
      </c>
      <c r="BG379" s="18"/>
      <c r="BH379" s="21">
        <v>0</v>
      </c>
      <c r="BI379" s="19">
        <v>0.57999999999999996</v>
      </c>
      <c r="BJ379" s="18"/>
      <c r="BK379" s="19">
        <v>0.15</v>
      </c>
      <c r="BL379" s="18"/>
      <c r="BM379" s="18"/>
      <c r="BN379" s="19">
        <v>17.649999999999999</v>
      </c>
      <c r="BO379" s="21">
        <v>0.5</v>
      </c>
      <c r="BP379" s="20"/>
      <c r="BQ379" s="21">
        <v>0.63</v>
      </c>
      <c r="BR379" s="20"/>
      <c r="BS379" s="21">
        <v>0.22</v>
      </c>
      <c r="BT379" s="20"/>
      <c r="BU379" s="20"/>
      <c r="BV379" s="21">
        <v>17.71</v>
      </c>
      <c r="BW379" s="9">
        <f>IF(BA379=1,BN379-(Monitors!$B$17*Data!BZ379),Data!BN379)</f>
        <v>17.649999999999999</v>
      </c>
      <c r="BX379" s="32">
        <f>IF($AR379=1,$BW379-(Monitors!$C$17*BZ379),Data!$BW379)</f>
        <v>17.649999999999999</v>
      </c>
      <c r="BY379" s="32">
        <f>BX379-(AA379*Monitors!$C$13)</f>
        <v>13.501999999999999</v>
      </c>
      <c r="BZ379" s="86">
        <f>(Monitors!$C$13*Data!AA379)+(Monitors!$C$6*TANH(Monitors!$C$7*(Data!V379+Monitors!$C$8)+Monitors!$C$9)+Monitors!$C$10)</f>
        <v>15.391053511885746</v>
      </c>
      <c r="CA379" s="9">
        <f>BN379-(Signage!$C$13*AI379)</f>
        <v>15.235317999999998</v>
      </c>
      <c r="CB379" s="86">
        <f>(Signage!$C$13*Data!AI379)+(Signage!$C$6*TANH(Signage!$C$7*(Data!V379+Signage!$C$8)+Signage!$C$9)+Signage!$C$10)</f>
        <v>16.386068312499621</v>
      </c>
    </row>
    <row r="380" spans="1:80" s="4" customFormat="1" ht="12" customHeight="1">
      <c r="A380" s="82">
        <v>379</v>
      </c>
      <c r="B380" s="15" t="s">
        <v>2068</v>
      </c>
      <c r="C380" s="82" t="s">
        <v>1310</v>
      </c>
      <c r="D380" s="16">
        <v>41348</v>
      </c>
      <c r="E380" s="18" t="s">
        <v>77</v>
      </c>
      <c r="F380" s="15" t="s">
        <v>70</v>
      </c>
      <c r="G380" s="17">
        <v>6</v>
      </c>
      <c r="H380" s="15" t="s">
        <v>72</v>
      </c>
      <c r="I380" s="15" t="s">
        <v>73</v>
      </c>
      <c r="J380" s="18" t="s">
        <v>73</v>
      </c>
      <c r="K380" s="18" t="s">
        <v>74</v>
      </c>
      <c r="L380" s="18" t="s">
        <v>71</v>
      </c>
      <c r="M380" s="18" t="s">
        <v>78</v>
      </c>
      <c r="N380" s="18" t="s">
        <v>78</v>
      </c>
      <c r="O380" s="18" t="s">
        <v>82</v>
      </c>
      <c r="P380" s="18" t="s">
        <v>71</v>
      </c>
      <c r="Q380" s="18" t="s">
        <v>78</v>
      </c>
      <c r="R380" s="19">
        <v>1.78</v>
      </c>
      <c r="S380" s="19">
        <v>10.5</v>
      </c>
      <c r="T380" s="19">
        <v>18.7</v>
      </c>
      <c r="U380" s="19">
        <v>21.5</v>
      </c>
      <c r="V380" s="19">
        <v>196.35</v>
      </c>
      <c r="W380" s="19">
        <v>1080</v>
      </c>
      <c r="X380" s="19">
        <v>1920</v>
      </c>
      <c r="Y380" s="18" t="s">
        <v>147</v>
      </c>
      <c r="Z380" s="69">
        <v>10498</v>
      </c>
      <c r="AA380" s="19">
        <v>2.0739999999999998</v>
      </c>
      <c r="AB380" s="21">
        <v>253</v>
      </c>
      <c r="AC380" s="19">
        <v>12</v>
      </c>
      <c r="AD380" s="19">
        <v>253</v>
      </c>
      <c r="AE380" s="19">
        <v>253</v>
      </c>
      <c r="AF380" s="19">
        <v>163</v>
      </c>
      <c r="AG380" s="8">
        <f>AF380/AD380</f>
        <v>0.64426877470355737</v>
      </c>
      <c r="AH380" s="19">
        <v>200</v>
      </c>
      <c r="AI380" s="85">
        <f>(AF380*V380)/1000000</f>
        <v>3.200505E-2</v>
      </c>
      <c r="AJ380" s="18" t="s">
        <v>78</v>
      </c>
      <c r="AK380" s="18" t="s">
        <v>542</v>
      </c>
      <c r="AL380" s="18" t="s">
        <v>88</v>
      </c>
      <c r="AM380" s="18" t="s">
        <v>71</v>
      </c>
      <c r="AN380" s="18" t="s">
        <v>81</v>
      </c>
      <c r="AO380" s="18" t="s">
        <v>71</v>
      </c>
      <c r="AP380" s="18" t="s">
        <v>81</v>
      </c>
      <c r="AQ380" s="18" t="s">
        <v>71</v>
      </c>
      <c r="AR380" s="19">
        <v>0</v>
      </c>
      <c r="AS380" s="18"/>
      <c r="AT380" s="72">
        <v>60</v>
      </c>
      <c r="AU380" s="19">
        <v>170</v>
      </c>
      <c r="AV380" s="19">
        <v>160</v>
      </c>
      <c r="AW380" s="18" t="s">
        <v>77</v>
      </c>
      <c r="AX380" s="18" t="s">
        <v>98</v>
      </c>
      <c r="AY380" s="18" t="s">
        <v>71</v>
      </c>
      <c r="AZ380" s="18" t="s">
        <v>71</v>
      </c>
      <c r="BA380" s="19">
        <v>0</v>
      </c>
      <c r="BB380" s="20" t="s">
        <v>81</v>
      </c>
      <c r="BC380" s="18" t="s">
        <v>81</v>
      </c>
      <c r="BD380" s="18" t="s">
        <v>71</v>
      </c>
      <c r="BE380" s="18" t="s">
        <v>84</v>
      </c>
      <c r="BF380" s="18" t="s">
        <v>71</v>
      </c>
      <c r="BG380" s="18"/>
      <c r="BH380" s="21">
        <v>0</v>
      </c>
      <c r="BI380" s="19">
        <v>0.23</v>
      </c>
      <c r="BJ380" s="18"/>
      <c r="BK380" s="19">
        <v>0.2</v>
      </c>
      <c r="BL380" s="18"/>
      <c r="BM380" s="18"/>
      <c r="BN380" s="19">
        <v>18.760000000000002</v>
      </c>
      <c r="BO380" s="21">
        <v>0.5</v>
      </c>
      <c r="BP380" s="20"/>
      <c r="BQ380" s="21">
        <v>0.27</v>
      </c>
      <c r="BR380" s="20"/>
      <c r="BS380" s="21">
        <v>0.23</v>
      </c>
      <c r="BT380" s="20"/>
      <c r="BU380" s="20"/>
      <c r="BV380" s="21">
        <v>18.809999999999999</v>
      </c>
      <c r="BW380" s="9">
        <f>IF(BA380=1,BN380-(Monitors!$B$17*Data!BZ380),Data!BN380)</f>
        <v>18.760000000000002</v>
      </c>
      <c r="BX380" s="32">
        <f>IF($AR380=1,$BW380-(Monitors!$C$17*BZ380),Data!$BW380)</f>
        <v>18.760000000000002</v>
      </c>
      <c r="BY380" s="32">
        <f>BX380-(AA380*Monitors!$C$13)</f>
        <v>14.612000000000002</v>
      </c>
      <c r="BZ380" s="86">
        <f>(Monitors!$C$13*Data!AA380)+(Monitors!$C$6*TANH(Monitors!$C$7*(Data!V380+Monitors!$C$8)+Monitors!$C$9)+Monitors!$C$10)</f>
        <v>15.343657709485298</v>
      </c>
      <c r="CA380" s="9">
        <f>BN380-(Signage!$C$13*AI380)</f>
        <v>16.35962125</v>
      </c>
      <c r="CB380" s="86">
        <f>(Signage!$C$13*Data!AI380)+(Signage!$C$6*TANH(Signage!$C$7*(Data!V380+Signage!$C$8)+Signage!$C$9)+Signage!$C$10)</f>
        <v>16.27672094585186</v>
      </c>
    </row>
    <row r="381" spans="1:80" s="4" customFormat="1" ht="12" customHeight="1">
      <c r="A381" s="83">
        <v>380</v>
      </c>
      <c r="B381" s="15" t="s">
        <v>2068</v>
      </c>
      <c r="C381" s="83" t="s">
        <v>1311</v>
      </c>
      <c r="D381" s="16">
        <v>41292</v>
      </c>
      <c r="E381" s="18" t="s">
        <v>77</v>
      </c>
      <c r="F381" s="15" t="s">
        <v>70</v>
      </c>
      <c r="G381" s="17">
        <v>6</v>
      </c>
      <c r="H381" s="15" t="s">
        <v>72</v>
      </c>
      <c r="I381" s="15" t="s">
        <v>73</v>
      </c>
      <c r="J381" s="18" t="s">
        <v>73</v>
      </c>
      <c r="K381" s="18" t="s">
        <v>74</v>
      </c>
      <c r="L381" s="18" t="s">
        <v>71</v>
      </c>
      <c r="M381" s="18" t="s">
        <v>78</v>
      </c>
      <c r="N381" s="18" t="s">
        <v>78</v>
      </c>
      <c r="O381" s="18" t="s">
        <v>82</v>
      </c>
      <c r="P381" s="18" t="s">
        <v>71</v>
      </c>
      <c r="Q381" s="18" t="s">
        <v>78</v>
      </c>
      <c r="R381" s="19">
        <v>1.78</v>
      </c>
      <c r="S381" s="19">
        <v>10.5</v>
      </c>
      <c r="T381" s="19">
        <v>18.7</v>
      </c>
      <c r="U381" s="19">
        <v>21.5</v>
      </c>
      <c r="V381" s="19">
        <v>197.52</v>
      </c>
      <c r="W381" s="19">
        <v>1080</v>
      </c>
      <c r="X381" s="19">
        <v>1920</v>
      </c>
      <c r="Y381" s="18" t="s">
        <v>147</v>
      </c>
      <c r="Z381" s="69">
        <v>10498</v>
      </c>
      <c r="AA381" s="19">
        <v>2.0739999999999998</v>
      </c>
      <c r="AB381" s="21">
        <v>253</v>
      </c>
      <c r="AC381" s="19">
        <v>12</v>
      </c>
      <c r="AD381" s="19">
        <v>253</v>
      </c>
      <c r="AE381" s="19">
        <v>253</v>
      </c>
      <c r="AF381" s="19">
        <v>163</v>
      </c>
      <c r="AG381" s="8">
        <f>AF381/AD381</f>
        <v>0.64426877470355737</v>
      </c>
      <c r="AH381" s="19">
        <v>200</v>
      </c>
      <c r="AI381" s="85">
        <f>(AF381*V381)/1000000</f>
        <v>3.2195760000000004E-2</v>
      </c>
      <c r="AJ381" s="18" t="s">
        <v>78</v>
      </c>
      <c r="AK381" s="18" t="s">
        <v>418</v>
      </c>
      <c r="AL381" s="18" t="s">
        <v>115</v>
      </c>
      <c r="AM381" s="18" t="s">
        <v>71</v>
      </c>
      <c r="AN381" s="18" t="s">
        <v>81</v>
      </c>
      <c r="AO381" s="18" t="s">
        <v>71</v>
      </c>
      <c r="AP381" s="18" t="s">
        <v>94</v>
      </c>
      <c r="AQ381" s="18" t="s">
        <v>71</v>
      </c>
      <c r="AR381" s="19">
        <v>0</v>
      </c>
      <c r="AS381" s="18"/>
      <c r="AT381" s="72">
        <v>60</v>
      </c>
      <c r="AU381" s="19">
        <v>170</v>
      </c>
      <c r="AV381" s="19">
        <v>160</v>
      </c>
      <c r="AW381" s="18" t="s">
        <v>77</v>
      </c>
      <c r="AX381" s="18" t="s">
        <v>98</v>
      </c>
      <c r="AY381" s="18" t="s">
        <v>71</v>
      </c>
      <c r="AZ381" s="18" t="s">
        <v>71</v>
      </c>
      <c r="BA381" s="19">
        <v>0</v>
      </c>
      <c r="BB381" s="20" t="s">
        <v>81</v>
      </c>
      <c r="BC381" s="18" t="s">
        <v>81</v>
      </c>
      <c r="BD381" s="18" t="s">
        <v>71</v>
      </c>
      <c r="BE381" s="18" t="s">
        <v>84</v>
      </c>
      <c r="BF381" s="18" t="s">
        <v>71</v>
      </c>
      <c r="BG381" s="18"/>
      <c r="BH381" s="21">
        <v>0</v>
      </c>
      <c r="BI381" s="19">
        <v>0.34</v>
      </c>
      <c r="BJ381" s="18"/>
      <c r="BK381" s="19">
        <v>0.32</v>
      </c>
      <c r="BL381" s="18"/>
      <c r="BM381" s="18"/>
      <c r="BN381" s="19">
        <v>19.079999999999998</v>
      </c>
      <c r="BO381" s="21">
        <v>0.5</v>
      </c>
      <c r="BP381" s="20"/>
      <c r="BQ381" s="21">
        <v>0.39</v>
      </c>
      <c r="BR381" s="20"/>
      <c r="BS381" s="21">
        <v>0.37</v>
      </c>
      <c r="BT381" s="20"/>
      <c r="BU381" s="20"/>
      <c r="BV381" s="21">
        <v>18.88</v>
      </c>
      <c r="BW381" s="9">
        <f>IF(BA381=1,BN381-(Monitors!$B$17*Data!BZ381),Data!BN381)</f>
        <v>19.079999999999998</v>
      </c>
      <c r="BX381" s="32">
        <f>IF($AR381=1,$BW381-(Monitors!$C$17*BZ381),Data!$BW381)</f>
        <v>19.079999999999998</v>
      </c>
      <c r="BY381" s="32">
        <f>BX381-(AA381*Monitors!$C$13)</f>
        <v>14.931999999999999</v>
      </c>
      <c r="BZ381" s="86">
        <f>(Monitors!$C$13*Data!AA381)+(Monitors!$C$6*TANH(Monitors!$C$7*(Data!V381+Monitors!$C$8)+Monitors!$C$9)+Monitors!$C$10)</f>
        <v>15.391053511885746</v>
      </c>
      <c r="CA381" s="9">
        <f>BN381-(Signage!$C$13*AI381)</f>
        <v>16.665317999999999</v>
      </c>
      <c r="CB381" s="86">
        <f>(Signage!$C$13*Data!AI381)+(Signage!$C$6*TANH(Signage!$C$7*(Data!V381+Signage!$C$8)+Signage!$C$9)+Signage!$C$10)</f>
        <v>16.386068312499621</v>
      </c>
    </row>
    <row r="382" spans="1:80" s="4" customFormat="1" ht="12" customHeight="1">
      <c r="A382" s="82">
        <v>381</v>
      </c>
      <c r="B382" s="15" t="s">
        <v>2068</v>
      </c>
      <c r="C382" s="82" t="s">
        <v>1312</v>
      </c>
      <c r="D382" s="16">
        <v>40969</v>
      </c>
      <c r="E382" s="18" t="s">
        <v>77</v>
      </c>
      <c r="F382" s="15" t="s">
        <v>70</v>
      </c>
      <c r="G382" s="17">
        <v>6</v>
      </c>
      <c r="H382" s="15" t="s">
        <v>72</v>
      </c>
      <c r="I382" s="15" t="s">
        <v>90</v>
      </c>
      <c r="J382" s="18"/>
      <c r="K382" s="18" t="s">
        <v>74</v>
      </c>
      <c r="L382" s="18"/>
      <c r="M382" s="18" t="s">
        <v>78</v>
      </c>
      <c r="N382" s="18" t="s">
        <v>78</v>
      </c>
      <c r="O382" s="18" t="s">
        <v>82</v>
      </c>
      <c r="P382" s="18"/>
      <c r="Q382" s="18" t="s">
        <v>78</v>
      </c>
      <c r="R382" s="19">
        <v>1.78</v>
      </c>
      <c r="S382" s="19">
        <v>11</v>
      </c>
      <c r="T382" s="19">
        <v>20</v>
      </c>
      <c r="U382" s="19">
        <v>23</v>
      </c>
      <c r="V382" s="19">
        <v>226</v>
      </c>
      <c r="W382" s="19">
        <v>1080</v>
      </c>
      <c r="X382" s="19">
        <v>1920</v>
      </c>
      <c r="Y382" s="18" t="s">
        <v>147</v>
      </c>
      <c r="Z382" s="69">
        <v>9173</v>
      </c>
      <c r="AA382" s="19">
        <v>2.0739999999999998</v>
      </c>
      <c r="AB382" s="21">
        <v>300</v>
      </c>
      <c r="AC382" s="19">
        <v>17.5</v>
      </c>
      <c r="AD382" s="19">
        <v>265</v>
      </c>
      <c r="AE382" s="19">
        <v>300</v>
      </c>
      <c r="AF382" s="19">
        <v>164.5</v>
      </c>
      <c r="AG382" s="8">
        <f>AF382/AD382</f>
        <v>0.62075471698113205</v>
      </c>
      <c r="AH382" s="19">
        <v>200.5</v>
      </c>
      <c r="AI382" s="85">
        <f>(AF382*V382)/1000000</f>
        <v>3.7177000000000002E-2</v>
      </c>
      <c r="AJ382" s="18" t="s">
        <v>78</v>
      </c>
      <c r="AK382" s="18" t="s">
        <v>426</v>
      </c>
      <c r="AL382" s="18" t="s">
        <v>120</v>
      </c>
      <c r="AM382" s="18"/>
      <c r="AN382" s="18" t="s">
        <v>81</v>
      </c>
      <c r="AO382" s="18"/>
      <c r="AP382" s="18" t="s">
        <v>81</v>
      </c>
      <c r="AQ382" s="18"/>
      <c r="AR382" s="19">
        <v>0</v>
      </c>
      <c r="AS382" s="18"/>
      <c r="AT382" s="72">
        <v>60</v>
      </c>
      <c r="AU382" s="19">
        <v>178</v>
      </c>
      <c r="AV382" s="19">
        <v>178</v>
      </c>
      <c r="AW382" s="18" t="s">
        <v>78</v>
      </c>
      <c r="AX382" s="18" t="s">
        <v>109</v>
      </c>
      <c r="AY382" s="18"/>
      <c r="AZ382" s="18"/>
      <c r="BA382" s="19">
        <v>0</v>
      </c>
      <c r="BB382" s="20" t="s">
        <v>81</v>
      </c>
      <c r="BC382" s="18" t="s">
        <v>81</v>
      </c>
      <c r="BD382" s="18"/>
      <c r="BE382" s="18" t="s">
        <v>84</v>
      </c>
      <c r="BF382" s="18"/>
      <c r="BG382" s="19">
        <v>1</v>
      </c>
      <c r="BH382" s="21">
        <v>0</v>
      </c>
      <c r="BI382" s="19">
        <v>0.44</v>
      </c>
      <c r="BJ382" s="18"/>
      <c r="BK382" s="19">
        <v>0.38</v>
      </c>
      <c r="BL382" s="18"/>
      <c r="BM382" s="18"/>
      <c r="BN382" s="19">
        <v>18.91</v>
      </c>
      <c r="BO382" s="21">
        <v>0.5</v>
      </c>
      <c r="BP382" s="20"/>
      <c r="BQ382" s="21">
        <v>0.45</v>
      </c>
      <c r="BR382" s="20"/>
      <c r="BS382" s="21">
        <v>0.4</v>
      </c>
      <c r="BT382" s="20"/>
      <c r="BU382" s="20"/>
      <c r="BV382" s="21">
        <v>18.91</v>
      </c>
      <c r="BW382" s="9">
        <f>IF(BA382=1,BN382-(Monitors!$B$17*Data!BZ382),Data!BN382)</f>
        <v>18.91</v>
      </c>
      <c r="BX382" s="32">
        <f>IF($AR382=1,$BW382-(Monitors!$C$17*BZ382),Data!$BW382)</f>
        <v>18.91</v>
      </c>
      <c r="BY382" s="32">
        <f>BX382-(AA382*Monitors!$C$13)</f>
        <v>14.762</v>
      </c>
      <c r="BZ382" s="86">
        <f>(Monitors!$C$13*Data!AA382)+(Monitors!$C$6*TANH(Monitors!$C$7*(Data!V382+Monitors!$C$8)+Monitors!$C$9)+Monitors!$C$10)</f>
        <v>16.458849417765016</v>
      </c>
      <c r="CA382" s="9">
        <f>BN382-(Signage!$C$13*AI382)</f>
        <v>16.121725000000001</v>
      </c>
      <c r="CB382" s="86">
        <f>(Signage!$C$13*Data!AI382)+(Signage!$C$6*TANH(Signage!$C$7*(Data!V382+Signage!$C$8)+Signage!$C$9)+Signage!$C$10)</f>
        <v>19.065943059489179</v>
      </c>
    </row>
    <row r="383" spans="1:80" s="4" customFormat="1" ht="12" customHeight="1">
      <c r="A383" s="83">
        <v>382</v>
      </c>
      <c r="B383" s="15" t="s">
        <v>2096</v>
      </c>
      <c r="C383" s="83" t="s">
        <v>1313</v>
      </c>
      <c r="D383" s="16">
        <v>41414</v>
      </c>
      <c r="E383" s="18" t="s">
        <v>77</v>
      </c>
      <c r="F383" s="15" t="s">
        <v>70</v>
      </c>
      <c r="G383" s="17">
        <v>6</v>
      </c>
      <c r="H383" s="15" t="s">
        <v>72</v>
      </c>
      <c r="I383" s="15" t="s">
        <v>90</v>
      </c>
      <c r="J383" s="18" t="s">
        <v>71</v>
      </c>
      <c r="K383" s="18" t="s">
        <v>74</v>
      </c>
      <c r="L383" s="18" t="s">
        <v>71</v>
      </c>
      <c r="M383" s="18" t="s">
        <v>78</v>
      </c>
      <c r="N383" s="18" t="s">
        <v>78</v>
      </c>
      <c r="O383" s="18" t="s">
        <v>82</v>
      </c>
      <c r="P383" s="18" t="s">
        <v>81</v>
      </c>
      <c r="Q383" s="18" t="s">
        <v>77</v>
      </c>
      <c r="R383" s="19">
        <v>1.78</v>
      </c>
      <c r="S383" s="19">
        <v>10.5</v>
      </c>
      <c r="T383" s="19">
        <v>18.7</v>
      </c>
      <c r="U383" s="19">
        <v>21.5</v>
      </c>
      <c r="V383" s="19">
        <v>197.52</v>
      </c>
      <c r="W383" s="19">
        <v>1080</v>
      </c>
      <c r="X383" s="19">
        <v>1920</v>
      </c>
      <c r="Y383" s="18" t="s">
        <v>147</v>
      </c>
      <c r="Z383" s="69">
        <v>10561</v>
      </c>
      <c r="AA383" s="19">
        <v>2.0739999999999998</v>
      </c>
      <c r="AB383" s="21">
        <v>250</v>
      </c>
      <c r="AC383" s="19">
        <v>0.5</v>
      </c>
      <c r="AD383" s="19">
        <v>251</v>
      </c>
      <c r="AE383" s="19">
        <v>250</v>
      </c>
      <c r="AF383" s="19">
        <v>165</v>
      </c>
      <c r="AG383" s="8">
        <f>AF383/AD383</f>
        <v>0.65737051792828682</v>
      </c>
      <c r="AH383" s="19">
        <v>200</v>
      </c>
      <c r="AI383" s="85">
        <f>(AF383*V383)/1000000</f>
        <v>3.2590800000000003E-2</v>
      </c>
      <c r="AJ383" s="18" t="s">
        <v>78</v>
      </c>
      <c r="AK383" s="18" t="s">
        <v>249</v>
      </c>
      <c r="AL383" s="18" t="s">
        <v>181</v>
      </c>
      <c r="AM383" s="18" t="s">
        <v>81</v>
      </c>
      <c r="AN383" s="18" t="s">
        <v>81</v>
      </c>
      <c r="AO383" s="18" t="s">
        <v>81</v>
      </c>
      <c r="AP383" s="18" t="s">
        <v>81</v>
      </c>
      <c r="AQ383" s="18" t="s">
        <v>81</v>
      </c>
      <c r="AR383" s="19">
        <v>0</v>
      </c>
      <c r="AS383" s="18"/>
      <c r="AT383" s="72">
        <v>60</v>
      </c>
      <c r="AU383" s="19">
        <v>170</v>
      </c>
      <c r="AV383" s="19">
        <v>160</v>
      </c>
      <c r="AW383" s="18" t="s">
        <v>77</v>
      </c>
      <c r="AX383" s="18" t="s">
        <v>414</v>
      </c>
      <c r="AY383" s="18" t="s">
        <v>71</v>
      </c>
      <c r="AZ383" s="18" t="s">
        <v>71</v>
      </c>
      <c r="BA383" s="19">
        <v>0</v>
      </c>
      <c r="BB383" s="20" t="s">
        <v>81</v>
      </c>
      <c r="BC383" s="18" t="s">
        <v>81</v>
      </c>
      <c r="BD383" s="18" t="s">
        <v>81</v>
      </c>
      <c r="BE383" s="18" t="s">
        <v>84</v>
      </c>
      <c r="BF383" s="18" t="s">
        <v>81</v>
      </c>
      <c r="BG383" s="18"/>
      <c r="BH383" s="21">
        <v>0</v>
      </c>
      <c r="BI383" s="19">
        <v>0.27</v>
      </c>
      <c r="BJ383" s="18"/>
      <c r="BK383" s="19">
        <v>0.15</v>
      </c>
      <c r="BL383" s="18"/>
      <c r="BM383" s="18"/>
      <c r="BN383" s="19">
        <v>16.93</v>
      </c>
      <c r="BO383" s="21">
        <v>0.55000000000000004</v>
      </c>
      <c r="BP383" s="20"/>
      <c r="BQ383" s="21">
        <v>0.26</v>
      </c>
      <c r="BR383" s="20"/>
      <c r="BS383" s="21">
        <v>0.17</v>
      </c>
      <c r="BT383" s="20"/>
      <c r="BU383" s="20"/>
      <c r="BV383" s="21">
        <v>16.86</v>
      </c>
      <c r="BW383" s="9">
        <f>IF(BA383=1,BN383-(Monitors!$B$17*Data!BZ383),Data!BN383)</f>
        <v>16.93</v>
      </c>
      <c r="BX383" s="32">
        <f>IF($AR383=1,$BW383-(Monitors!$C$17*BZ383),Data!$BW383)</f>
        <v>16.93</v>
      </c>
      <c r="BY383" s="32">
        <f>BX383-(AA383*Monitors!$C$13)</f>
        <v>12.782</v>
      </c>
      <c r="BZ383" s="86">
        <f>(Monitors!$C$13*Data!AA383)+(Monitors!$C$6*TANH(Monitors!$C$7*(Data!V383+Monitors!$C$8)+Monitors!$C$9)+Monitors!$C$10)</f>
        <v>15.391053511885746</v>
      </c>
      <c r="CA383" s="9">
        <f>BN383-(Signage!$C$13*AI383)</f>
        <v>14.48569</v>
      </c>
      <c r="CB383" s="86">
        <f>(Signage!$C$13*Data!AI383)+(Signage!$C$6*TANH(Signage!$C$7*(Data!V383+Signage!$C$8)+Signage!$C$9)+Signage!$C$10)</f>
        <v>16.415696312499623</v>
      </c>
    </row>
    <row r="384" spans="1:80" s="4" customFormat="1" ht="12" customHeight="1">
      <c r="A384" s="82">
        <v>383</v>
      </c>
      <c r="B384" s="15" t="s">
        <v>2064</v>
      </c>
      <c r="C384" s="82" t="s">
        <v>1314</v>
      </c>
      <c r="D384" s="16">
        <v>41820</v>
      </c>
      <c r="E384" s="18" t="s">
        <v>78</v>
      </c>
      <c r="F384" s="15" t="s">
        <v>70</v>
      </c>
      <c r="G384" s="17">
        <v>6</v>
      </c>
      <c r="H384" s="15" t="s">
        <v>72</v>
      </c>
      <c r="I384" s="15" t="s">
        <v>90</v>
      </c>
      <c r="J384" s="18"/>
      <c r="K384" s="18" t="s">
        <v>74</v>
      </c>
      <c r="L384" s="18"/>
      <c r="M384" s="18" t="s">
        <v>78</v>
      </c>
      <c r="N384" s="18" t="s">
        <v>78</v>
      </c>
      <c r="O384" s="18" t="s">
        <v>82</v>
      </c>
      <c r="P384" s="18"/>
      <c r="Q384" s="18" t="s">
        <v>78</v>
      </c>
      <c r="R384" s="19">
        <v>1.78</v>
      </c>
      <c r="S384" s="19">
        <v>11.7</v>
      </c>
      <c r="T384" s="19">
        <v>20.7</v>
      </c>
      <c r="U384" s="19">
        <v>23.8</v>
      </c>
      <c r="V384" s="19">
        <v>242.18</v>
      </c>
      <c r="W384" s="19">
        <v>1080</v>
      </c>
      <c r="X384" s="19">
        <v>1920</v>
      </c>
      <c r="Y384" s="18" t="s">
        <v>147</v>
      </c>
      <c r="Z384" s="69">
        <v>8562</v>
      </c>
      <c r="AA384" s="19">
        <v>2.0739999999999998</v>
      </c>
      <c r="AB384" s="21">
        <v>300</v>
      </c>
      <c r="AC384" s="19">
        <v>0.4</v>
      </c>
      <c r="AD384" s="19">
        <v>261.7</v>
      </c>
      <c r="AE384" s="19">
        <v>300</v>
      </c>
      <c r="AF384" s="19">
        <v>167.6</v>
      </c>
      <c r="AG384" s="8">
        <f>AF384/AD384</f>
        <v>0.64042797095911352</v>
      </c>
      <c r="AH384" s="19">
        <v>200.5</v>
      </c>
      <c r="AI384" s="85">
        <f>(AF384*V384)/1000000</f>
        <v>4.0589368000000001E-2</v>
      </c>
      <c r="AJ384" s="18" t="s">
        <v>78</v>
      </c>
      <c r="AK384" s="18" t="s">
        <v>261</v>
      </c>
      <c r="AL384" s="18" t="s">
        <v>159</v>
      </c>
      <c r="AM384" s="18"/>
      <c r="AN384" s="18" t="s">
        <v>81</v>
      </c>
      <c r="AO384" s="18"/>
      <c r="AP384" s="18" t="s">
        <v>81</v>
      </c>
      <c r="AQ384" s="18"/>
      <c r="AR384" s="19">
        <v>0</v>
      </c>
      <c r="AS384" s="18"/>
      <c r="AT384" s="72">
        <v>60</v>
      </c>
      <c r="AU384" s="19">
        <v>178</v>
      </c>
      <c r="AV384" s="19">
        <v>178</v>
      </c>
      <c r="AW384" s="18" t="s">
        <v>77</v>
      </c>
      <c r="AX384" s="18" t="s">
        <v>260</v>
      </c>
      <c r="AY384" s="18"/>
      <c r="AZ384" s="18"/>
      <c r="BA384" s="19">
        <v>0</v>
      </c>
      <c r="BB384" s="20" t="s">
        <v>81</v>
      </c>
      <c r="BC384" s="18" t="s">
        <v>81</v>
      </c>
      <c r="BD384" s="18"/>
      <c r="BE384" s="18" t="s">
        <v>84</v>
      </c>
      <c r="BF384" s="18"/>
      <c r="BG384" s="18"/>
      <c r="BH384" s="21">
        <v>0</v>
      </c>
      <c r="BI384" s="19">
        <v>0.2</v>
      </c>
      <c r="BJ384" s="18"/>
      <c r="BK384" s="19">
        <v>0.18</v>
      </c>
      <c r="BL384" s="18"/>
      <c r="BM384" s="18"/>
      <c r="BN384" s="19">
        <v>16.7</v>
      </c>
      <c r="BO384" s="21">
        <v>0.39</v>
      </c>
      <c r="BP384" s="20"/>
      <c r="BQ384" s="21">
        <v>0.21</v>
      </c>
      <c r="BR384" s="20"/>
      <c r="BS384" s="21">
        <v>0.19</v>
      </c>
      <c r="BT384" s="20"/>
      <c r="BU384" s="20"/>
      <c r="BV384" s="21">
        <v>16.73</v>
      </c>
      <c r="BW384" s="9">
        <f>IF(BA384=1,BN384-(Monitors!$B$17*Data!BZ384),Data!BN384)</f>
        <v>16.7</v>
      </c>
      <c r="BX384" s="32">
        <f>IF($AR384=1,$BW384-(Monitors!$C$17*BZ384),Data!$BW384)</f>
        <v>16.7</v>
      </c>
      <c r="BY384" s="32">
        <f>BX384-(AA384*Monitors!$C$13)</f>
        <v>12.552</v>
      </c>
      <c r="BZ384" s="86">
        <f>(Monitors!$C$13*Data!AA384)+(Monitors!$C$6*TANH(Monitors!$C$7*(Data!V384+Monitors!$C$8)+Monitors!$C$9)+Monitors!$C$10)</f>
        <v>16.994468790702783</v>
      </c>
      <c r="CA384" s="9">
        <f>BN384-(Signage!$C$13*AI384)</f>
        <v>13.655797399999999</v>
      </c>
      <c r="CB384" s="86">
        <f>(Signage!$C$13*Data!AI384)+(Signage!$C$6*TANH(Signage!$C$7*(Data!V384+Signage!$C$8)+Signage!$C$9)+Signage!$C$10)</f>
        <v>20.625031491688155</v>
      </c>
    </row>
    <row r="385" spans="1:80" s="4" customFormat="1" ht="12" customHeight="1">
      <c r="A385" s="83">
        <v>384</v>
      </c>
      <c r="B385" s="15" t="s">
        <v>2079</v>
      </c>
      <c r="C385" s="83" t="s">
        <v>1315</v>
      </c>
      <c r="D385" s="16">
        <v>41419</v>
      </c>
      <c r="E385" s="18" t="s">
        <v>77</v>
      </c>
      <c r="F385" s="15" t="s">
        <v>70</v>
      </c>
      <c r="G385" s="17">
        <v>6</v>
      </c>
      <c r="H385" s="15" t="s">
        <v>72</v>
      </c>
      <c r="I385" s="15" t="s">
        <v>90</v>
      </c>
      <c r="J385" s="18" t="s">
        <v>71</v>
      </c>
      <c r="K385" s="18" t="s">
        <v>74</v>
      </c>
      <c r="L385" s="18" t="s">
        <v>71</v>
      </c>
      <c r="M385" s="18" t="s">
        <v>78</v>
      </c>
      <c r="N385" s="18" t="s">
        <v>78</v>
      </c>
      <c r="O385" s="18" t="s">
        <v>82</v>
      </c>
      <c r="P385" s="18" t="s">
        <v>71</v>
      </c>
      <c r="Q385" s="18" t="s">
        <v>78</v>
      </c>
      <c r="R385" s="19">
        <v>1.78</v>
      </c>
      <c r="S385" s="19">
        <v>10.5</v>
      </c>
      <c r="T385" s="19">
        <v>18.7</v>
      </c>
      <c r="U385" s="19">
        <v>21.5</v>
      </c>
      <c r="V385" s="19">
        <v>196.35</v>
      </c>
      <c r="W385" s="19">
        <v>1080</v>
      </c>
      <c r="X385" s="19">
        <v>1920</v>
      </c>
      <c r="Y385" s="18" t="s">
        <v>147</v>
      </c>
      <c r="Z385" s="69">
        <v>10561</v>
      </c>
      <c r="AA385" s="19">
        <v>2.0739999999999998</v>
      </c>
      <c r="AB385" s="21">
        <v>200</v>
      </c>
      <c r="AC385" s="19">
        <v>40.4</v>
      </c>
      <c r="AD385" s="19">
        <v>210</v>
      </c>
      <c r="AE385" s="19">
        <v>200</v>
      </c>
      <c r="AF385" s="19">
        <v>168</v>
      </c>
      <c r="AG385" s="8">
        <f>AF385/AD385</f>
        <v>0.8</v>
      </c>
      <c r="AH385" s="19">
        <v>200</v>
      </c>
      <c r="AI385" s="85">
        <f>(AF385*V385)/1000000</f>
        <v>3.2986799999999997E-2</v>
      </c>
      <c r="AJ385" s="18" t="s">
        <v>78</v>
      </c>
      <c r="AK385" s="18" t="s">
        <v>607</v>
      </c>
      <c r="AL385" s="18" t="s">
        <v>127</v>
      </c>
      <c r="AM385" s="18" t="s">
        <v>71</v>
      </c>
      <c r="AN385" s="18" t="s">
        <v>81</v>
      </c>
      <c r="AO385" s="18" t="s">
        <v>71</v>
      </c>
      <c r="AP385" s="18" t="s">
        <v>94</v>
      </c>
      <c r="AQ385" s="18" t="s">
        <v>71</v>
      </c>
      <c r="AR385" s="19">
        <v>0</v>
      </c>
      <c r="AS385" s="18"/>
      <c r="AT385" s="72">
        <v>60</v>
      </c>
      <c r="AU385" s="19">
        <v>170</v>
      </c>
      <c r="AV385" s="19">
        <v>160</v>
      </c>
      <c r="AW385" s="18" t="s">
        <v>77</v>
      </c>
      <c r="AX385" s="18" t="s">
        <v>480</v>
      </c>
      <c r="AY385" s="18" t="s">
        <v>71</v>
      </c>
      <c r="AZ385" s="18" t="s">
        <v>71</v>
      </c>
      <c r="BA385" s="19">
        <v>0</v>
      </c>
      <c r="BB385" s="20" t="s">
        <v>81</v>
      </c>
      <c r="BC385" s="18" t="s">
        <v>81</v>
      </c>
      <c r="BD385" s="18" t="s">
        <v>71</v>
      </c>
      <c r="BE385" s="18" t="s">
        <v>84</v>
      </c>
      <c r="BF385" s="18" t="s">
        <v>71</v>
      </c>
      <c r="BG385" s="18"/>
      <c r="BH385" s="21">
        <v>0</v>
      </c>
      <c r="BI385" s="19">
        <v>0.23</v>
      </c>
      <c r="BJ385" s="18"/>
      <c r="BK385" s="19">
        <v>0.19</v>
      </c>
      <c r="BL385" s="18"/>
      <c r="BM385" s="18"/>
      <c r="BN385" s="19">
        <v>19.97</v>
      </c>
      <c r="BO385" s="21">
        <v>0.5</v>
      </c>
      <c r="BP385" s="20"/>
      <c r="BQ385" s="21">
        <v>0.36</v>
      </c>
      <c r="BR385" s="20"/>
      <c r="BS385" s="21">
        <v>0.25</v>
      </c>
      <c r="BT385" s="20"/>
      <c r="BU385" s="20"/>
      <c r="BV385" s="21">
        <v>19.95</v>
      </c>
      <c r="BW385" s="9">
        <f>IF(BA385=1,BN385-(Monitors!$B$17*Data!BZ385),Data!BN385)</f>
        <v>19.97</v>
      </c>
      <c r="BX385" s="32">
        <f>IF($AR385=1,$BW385-(Monitors!$C$17*BZ385),Data!$BW385)</f>
        <v>19.97</v>
      </c>
      <c r="BY385" s="32">
        <f>BX385-(AA385*Monitors!$C$13)</f>
        <v>15.821999999999999</v>
      </c>
      <c r="BZ385" s="86">
        <f>(Monitors!$C$13*Data!AA385)+(Monitors!$C$6*TANH(Monitors!$C$7*(Data!V385+Monitors!$C$8)+Monitors!$C$9)+Monitors!$C$10)</f>
        <v>15.343657709485298</v>
      </c>
      <c r="CA385" s="9">
        <f>BN385-(Signage!$C$13*AI385)</f>
        <v>17.495989999999999</v>
      </c>
      <c r="CB385" s="86">
        <f>(Signage!$C$13*Data!AI385)+(Signage!$C$6*TANH(Signage!$C$7*(Data!V385+Signage!$C$8)+Signage!$C$9)+Signage!$C$10)</f>
        <v>16.350352195851858</v>
      </c>
    </row>
    <row r="386" spans="1:80" s="4" customFormat="1" ht="12" customHeight="1">
      <c r="A386" s="82">
        <v>385</v>
      </c>
      <c r="B386" s="15" t="s">
        <v>2079</v>
      </c>
      <c r="C386" s="82" t="s">
        <v>1316</v>
      </c>
      <c r="D386" s="16">
        <v>41419</v>
      </c>
      <c r="E386" s="18" t="s">
        <v>78</v>
      </c>
      <c r="F386" s="15"/>
      <c r="G386" s="17">
        <v>6</v>
      </c>
      <c r="H386" s="15" t="s">
        <v>72</v>
      </c>
      <c r="I386" s="15" t="s">
        <v>90</v>
      </c>
      <c r="J386" s="18"/>
      <c r="K386" s="18" t="s">
        <v>74</v>
      </c>
      <c r="L386" s="18"/>
      <c r="M386" s="18" t="s">
        <v>78</v>
      </c>
      <c r="N386" s="18" t="s">
        <v>78</v>
      </c>
      <c r="O386" s="18" t="s">
        <v>82</v>
      </c>
      <c r="P386" s="18"/>
      <c r="Q386" s="18" t="s">
        <v>78</v>
      </c>
      <c r="R386" s="19">
        <v>1.78</v>
      </c>
      <c r="S386" s="19">
        <v>10.6</v>
      </c>
      <c r="T386" s="19">
        <v>18.8</v>
      </c>
      <c r="U386" s="19">
        <v>21.5</v>
      </c>
      <c r="V386" s="19">
        <v>198.08</v>
      </c>
      <c r="W386" s="19">
        <v>1080</v>
      </c>
      <c r="X386" s="19">
        <v>1920</v>
      </c>
      <c r="Y386" s="18" t="s">
        <v>147</v>
      </c>
      <c r="Z386" s="69">
        <v>10469</v>
      </c>
      <c r="AA386" s="19">
        <v>2.0739999999999998</v>
      </c>
      <c r="AB386" s="21">
        <v>200</v>
      </c>
      <c r="AC386" s="19">
        <v>40.4</v>
      </c>
      <c r="AD386" s="19">
        <v>210</v>
      </c>
      <c r="AE386" s="19">
        <v>200</v>
      </c>
      <c r="AF386" s="19">
        <v>168</v>
      </c>
      <c r="AG386" s="8">
        <f>AF386/AD386</f>
        <v>0.8</v>
      </c>
      <c r="AH386" s="19">
        <v>200</v>
      </c>
      <c r="AI386" s="85">
        <f>(AF386*V386)/1000000</f>
        <v>3.3277440000000005E-2</v>
      </c>
      <c r="AJ386" s="18" t="s">
        <v>78</v>
      </c>
      <c r="AK386" s="18" t="s">
        <v>301</v>
      </c>
      <c r="AL386" s="18" t="s">
        <v>79</v>
      </c>
      <c r="AM386" s="18"/>
      <c r="AN386" s="18" t="s">
        <v>81</v>
      </c>
      <c r="AO386" s="18"/>
      <c r="AP386" s="18" t="s">
        <v>81</v>
      </c>
      <c r="AQ386" s="18"/>
      <c r="AR386" s="19">
        <v>0</v>
      </c>
      <c r="AS386" s="18"/>
      <c r="AT386" s="72">
        <v>60</v>
      </c>
      <c r="AU386" s="19">
        <v>90</v>
      </c>
      <c r="AV386" s="19">
        <v>65</v>
      </c>
      <c r="AW386" s="18" t="s">
        <v>78</v>
      </c>
      <c r="AX386" s="18" t="s">
        <v>109</v>
      </c>
      <c r="AY386" s="18"/>
      <c r="AZ386" s="18"/>
      <c r="BA386" s="19">
        <v>0</v>
      </c>
      <c r="BB386" s="20" t="s">
        <v>81</v>
      </c>
      <c r="BC386" s="18" t="s">
        <v>81</v>
      </c>
      <c r="BD386" s="18"/>
      <c r="BE386" s="18" t="s">
        <v>84</v>
      </c>
      <c r="BF386" s="18"/>
      <c r="BG386" s="19">
        <v>10</v>
      </c>
      <c r="BH386" s="21">
        <v>0</v>
      </c>
      <c r="BI386" s="19">
        <v>0.23</v>
      </c>
      <c r="BJ386" s="18"/>
      <c r="BK386" s="19">
        <v>0.19</v>
      </c>
      <c r="BL386" s="18"/>
      <c r="BM386" s="18"/>
      <c r="BN386" s="19">
        <v>19.97</v>
      </c>
      <c r="BO386" s="21">
        <v>0.53</v>
      </c>
      <c r="BP386" s="20"/>
      <c r="BQ386" s="21">
        <v>0.36</v>
      </c>
      <c r="BR386" s="20"/>
      <c r="BS386" s="21">
        <v>0.25</v>
      </c>
      <c r="BT386" s="20"/>
      <c r="BU386" s="20"/>
      <c r="BV386" s="21">
        <v>19.95</v>
      </c>
      <c r="BW386" s="9">
        <f>IF(BA386=1,BN386-(Monitors!$B$17*Data!BZ386),Data!BN386)</f>
        <v>19.97</v>
      </c>
      <c r="BX386" s="32">
        <f>IF($AR386=1,$BW386-(Monitors!$C$17*BZ386),Data!$BW386)</f>
        <v>19.97</v>
      </c>
      <c r="BY386" s="32">
        <f>BX386-(AA386*Monitors!$C$13)</f>
        <v>15.821999999999999</v>
      </c>
      <c r="BZ386" s="86">
        <f>(Monitors!$C$13*Data!AA386)+(Monitors!$C$6*TANH(Monitors!$C$7*(Data!V386+Monitors!$C$8)+Monitors!$C$9)+Monitors!$C$10)</f>
        <v>15.413638494334341</v>
      </c>
      <c r="CA386" s="9">
        <f>BN386-(Signage!$C$13*AI386)</f>
        <v>17.474191999999999</v>
      </c>
      <c r="CB386" s="86">
        <f>(Signage!$C$13*Data!AI386)+(Signage!$C$6*TANH(Signage!$C$7*(Data!V386+Signage!$C$8)+Signage!$C$9)+Signage!$C$10)</f>
        <v>16.512677879483821</v>
      </c>
    </row>
    <row r="387" spans="1:80" s="4" customFormat="1" ht="12" customHeight="1">
      <c r="A387" s="83">
        <v>386</v>
      </c>
      <c r="B387" s="15" t="s">
        <v>2064</v>
      </c>
      <c r="C387" s="83" t="s">
        <v>1317</v>
      </c>
      <c r="D387" s="16">
        <v>41815</v>
      </c>
      <c r="E387" s="18" t="s">
        <v>77</v>
      </c>
      <c r="F387" s="15"/>
      <c r="G387" s="17">
        <v>6</v>
      </c>
      <c r="H387" s="15" t="s">
        <v>72</v>
      </c>
      <c r="I387" s="15" t="s">
        <v>90</v>
      </c>
      <c r="J387" s="18" t="s">
        <v>71</v>
      </c>
      <c r="K387" s="18" t="s">
        <v>74</v>
      </c>
      <c r="L387" s="18" t="s">
        <v>71</v>
      </c>
      <c r="M387" s="18" t="s">
        <v>78</v>
      </c>
      <c r="N387" s="18" t="s">
        <v>78</v>
      </c>
      <c r="O387" s="18" t="s">
        <v>82</v>
      </c>
      <c r="P387" s="18" t="s">
        <v>71</v>
      </c>
      <c r="Q387" s="18" t="s">
        <v>78</v>
      </c>
      <c r="R387" s="19">
        <v>1.78</v>
      </c>
      <c r="S387" s="19">
        <v>10.6</v>
      </c>
      <c r="T387" s="19">
        <v>18.8</v>
      </c>
      <c r="U387" s="19">
        <v>21.5</v>
      </c>
      <c r="V387" s="19">
        <v>199.28</v>
      </c>
      <c r="W387" s="19">
        <v>1080</v>
      </c>
      <c r="X387" s="19">
        <v>1920</v>
      </c>
      <c r="Y387" s="18" t="s">
        <v>147</v>
      </c>
      <c r="Z387" s="69">
        <v>10405</v>
      </c>
      <c r="AA387" s="19">
        <v>2.0739999999999998</v>
      </c>
      <c r="AB387" s="21">
        <v>200</v>
      </c>
      <c r="AC387" s="19">
        <v>0.1</v>
      </c>
      <c r="AD387" s="19">
        <v>202</v>
      </c>
      <c r="AE387" s="19">
        <v>200</v>
      </c>
      <c r="AF387" s="19">
        <v>170</v>
      </c>
      <c r="AG387" s="8">
        <f>AF387/AD387</f>
        <v>0.84158415841584155</v>
      </c>
      <c r="AH387" s="19">
        <v>200</v>
      </c>
      <c r="AI387" s="85">
        <f>(AF387*V387)/1000000</f>
        <v>3.3877600000000001E-2</v>
      </c>
      <c r="AJ387" s="18" t="s">
        <v>78</v>
      </c>
      <c r="AK387" s="18" t="s">
        <v>166</v>
      </c>
      <c r="AL387" s="18" t="s">
        <v>79</v>
      </c>
      <c r="AM387" s="18" t="s">
        <v>81</v>
      </c>
      <c r="AN387" s="18" t="s">
        <v>81</v>
      </c>
      <c r="AO387" s="18" t="s">
        <v>81</v>
      </c>
      <c r="AP387" s="18" t="s">
        <v>81</v>
      </c>
      <c r="AQ387" s="18" t="s">
        <v>81</v>
      </c>
      <c r="AR387" s="19">
        <v>0</v>
      </c>
      <c r="AS387" s="18"/>
      <c r="AT387" s="72">
        <v>60</v>
      </c>
      <c r="AU387" s="19">
        <v>90</v>
      </c>
      <c r="AV387" s="19">
        <v>65</v>
      </c>
      <c r="AW387" s="18" t="s">
        <v>77</v>
      </c>
      <c r="AX387" s="18" t="s">
        <v>93</v>
      </c>
      <c r="AY387" s="18" t="s">
        <v>71</v>
      </c>
      <c r="AZ387" s="18" t="s">
        <v>71</v>
      </c>
      <c r="BA387" s="19">
        <v>0</v>
      </c>
      <c r="BB387" s="20" t="s">
        <v>81</v>
      </c>
      <c r="BC387" s="18" t="s">
        <v>81</v>
      </c>
      <c r="BD387" s="18" t="s">
        <v>81</v>
      </c>
      <c r="BE387" s="18" t="s">
        <v>84</v>
      </c>
      <c r="BF387" s="18" t="s">
        <v>81</v>
      </c>
      <c r="BG387" s="18"/>
      <c r="BH387" s="21">
        <v>0</v>
      </c>
      <c r="BI387" s="19">
        <v>0.18</v>
      </c>
      <c r="BJ387" s="18"/>
      <c r="BK387" s="19">
        <v>0.13</v>
      </c>
      <c r="BL387" s="18"/>
      <c r="BM387" s="18"/>
      <c r="BN387" s="19">
        <v>17.899999999999999</v>
      </c>
      <c r="BO387" s="21">
        <v>0.42</v>
      </c>
      <c r="BP387" s="20"/>
      <c r="BQ387" s="21">
        <v>0.23</v>
      </c>
      <c r="BR387" s="20"/>
      <c r="BS387" s="21">
        <v>0.18</v>
      </c>
      <c r="BT387" s="20"/>
      <c r="BU387" s="20"/>
      <c r="BV387" s="21">
        <v>20.2</v>
      </c>
      <c r="BW387" s="9">
        <f>IF(BA387=1,BN387-(Monitors!$B$17*Data!BZ387),Data!BN387)</f>
        <v>17.899999999999999</v>
      </c>
      <c r="BX387" s="32">
        <f>IF($AR387=1,$BW387-(Monitors!$C$17*BZ387),Data!$BW387)</f>
        <v>17.899999999999999</v>
      </c>
      <c r="BY387" s="32">
        <f>BX387-(AA387*Monitors!$C$13)</f>
        <v>13.751999999999999</v>
      </c>
      <c r="BZ387" s="86">
        <f>(Monitors!$C$13*Data!AA387)+(Monitors!$C$6*TANH(Monitors!$C$7*(Data!V387+Monitors!$C$8)+Monitors!$C$9)+Monitors!$C$10)</f>
        <v>15.46181678165326</v>
      </c>
      <c r="CA387" s="9">
        <f>BN387-(Signage!$C$13*AI387)</f>
        <v>15.359179999999999</v>
      </c>
      <c r="CB387" s="86">
        <f>(Signage!$C$13*Data!AI387)+(Signage!$C$6*TANH(Signage!$C$7*(Data!V387+Signage!$C$8)+Signage!$C$9)+Signage!$C$10)</f>
        <v>16.655137860555882</v>
      </c>
    </row>
    <row r="388" spans="1:80" s="4" customFormat="1" ht="12" customHeight="1">
      <c r="A388" s="82">
        <v>387</v>
      </c>
      <c r="B388" s="15" t="s">
        <v>2064</v>
      </c>
      <c r="C388" s="82" t="s">
        <v>1318</v>
      </c>
      <c r="D388" s="16">
        <v>41337</v>
      </c>
      <c r="E388" s="18" t="s">
        <v>77</v>
      </c>
      <c r="F388" s="15" t="s">
        <v>70</v>
      </c>
      <c r="G388" s="17">
        <v>6</v>
      </c>
      <c r="H388" s="15" t="s">
        <v>72</v>
      </c>
      <c r="I388" s="15" t="s">
        <v>73</v>
      </c>
      <c r="J388" s="18" t="s">
        <v>73</v>
      </c>
      <c r="K388" s="18" t="s">
        <v>74</v>
      </c>
      <c r="L388" s="18" t="s">
        <v>71</v>
      </c>
      <c r="M388" s="18" t="s">
        <v>78</v>
      </c>
      <c r="N388" s="18" t="s">
        <v>78</v>
      </c>
      <c r="O388" s="18" t="s">
        <v>82</v>
      </c>
      <c r="P388" s="18" t="s">
        <v>71</v>
      </c>
      <c r="Q388" s="18" t="s">
        <v>78</v>
      </c>
      <c r="R388" s="19">
        <v>1.78</v>
      </c>
      <c r="S388" s="19">
        <v>11.3</v>
      </c>
      <c r="T388" s="19">
        <v>20</v>
      </c>
      <c r="U388" s="19">
        <v>23</v>
      </c>
      <c r="V388" s="19">
        <v>226</v>
      </c>
      <c r="W388" s="19">
        <v>1080</v>
      </c>
      <c r="X388" s="19">
        <v>1920</v>
      </c>
      <c r="Y388" s="18" t="s">
        <v>147</v>
      </c>
      <c r="Z388" s="69">
        <v>9177</v>
      </c>
      <c r="AA388" s="19">
        <v>2.0739999999999998</v>
      </c>
      <c r="AB388" s="21">
        <v>229</v>
      </c>
      <c r="AC388" s="19">
        <v>0.1</v>
      </c>
      <c r="AD388" s="19">
        <v>229</v>
      </c>
      <c r="AE388" s="19">
        <v>229</v>
      </c>
      <c r="AF388" s="19">
        <v>170</v>
      </c>
      <c r="AG388" s="8">
        <f>AF388/AD388</f>
        <v>0.74235807860262004</v>
      </c>
      <c r="AH388" s="19">
        <v>200</v>
      </c>
      <c r="AI388" s="85">
        <f>(AF388*V388)/1000000</f>
        <v>3.8420000000000003E-2</v>
      </c>
      <c r="AJ388" s="18" t="s">
        <v>78</v>
      </c>
      <c r="AK388" s="18" t="s">
        <v>252</v>
      </c>
      <c r="AL388" s="18" t="s">
        <v>115</v>
      </c>
      <c r="AM388" s="18" t="s">
        <v>71</v>
      </c>
      <c r="AN388" s="18" t="s">
        <v>81</v>
      </c>
      <c r="AO388" s="18" t="s">
        <v>71</v>
      </c>
      <c r="AP388" s="18" t="s">
        <v>81</v>
      </c>
      <c r="AQ388" s="18" t="s">
        <v>71</v>
      </c>
      <c r="AR388" s="19">
        <v>0</v>
      </c>
      <c r="AS388" s="18"/>
      <c r="AT388" s="72">
        <v>60</v>
      </c>
      <c r="AU388" s="19">
        <v>170</v>
      </c>
      <c r="AV388" s="19">
        <v>160</v>
      </c>
      <c r="AW388" s="18" t="s">
        <v>77</v>
      </c>
      <c r="AX388" s="18" t="s">
        <v>98</v>
      </c>
      <c r="AY388" s="18" t="s">
        <v>71</v>
      </c>
      <c r="AZ388" s="18" t="s">
        <v>71</v>
      </c>
      <c r="BA388" s="19">
        <v>0</v>
      </c>
      <c r="BB388" s="20" t="s">
        <v>81</v>
      </c>
      <c r="BC388" s="18" t="s">
        <v>81</v>
      </c>
      <c r="BD388" s="18" t="s">
        <v>71</v>
      </c>
      <c r="BE388" s="18" t="s">
        <v>84</v>
      </c>
      <c r="BF388" s="18" t="s">
        <v>71</v>
      </c>
      <c r="BG388" s="18"/>
      <c r="BH388" s="21">
        <v>0</v>
      </c>
      <c r="BI388" s="19">
        <v>0.15</v>
      </c>
      <c r="BJ388" s="18"/>
      <c r="BK388" s="19">
        <v>0.1</v>
      </c>
      <c r="BL388" s="18"/>
      <c r="BM388" s="18"/>
      <c r="BN388" s="19">
        <v>20.51</v>
      </c>
      <c r="BO388" s="21">
        <v>0.5</v>
      </c>
      <c r="BP388" s="20"/>
      <c r="BQ388" s="21">
        <v>0.21</v>
      </c>
      <c r="BR388" s="20"/>
      <c r="BS388" s="21">
        <v>0.18</v>
      </c>
      <c r="BT388" s="20"/>
      <c r="BU388" s="20"/>
      <c r="BV388" s="21">
        <v>20.7</v>
      </c>
      <c r="BW388" s="9">
        <f>IF(BA388=1,BN388-(Monitors!$B$17*Data!BZ388),Data!BN388)</f>
        <v>20.51</v>
      </c>
      <c r="BX388" s="32">
        <f>IF($AR388=1,$BW388-(Monitors!$C$17*BZ388),Data!$BW388)</f>
        <v>20.51</v>
      </c>
      <c r="BY388" s="32">
        <f>BX388-(AA388*Monitors!$C$13)</f>
        <v>16.362000000000002</v>
      </c>
      <c r="BZ388" s="86">
        <f>(Monitors!$C$13*Data!AA388)+(Monitors!$C$6*TANH(Monitors!$C$7*(Data!V388+Monitors!$C$8)+Monitors!$C$9)+Monitors!$C$10)</f>
        <v>16.458849417765016</v>
      </c>
      <c r="CA388" s="9">
        <f>BN388-(Signage!$C$13*AI388)</f>
        <v>17.628500000000003</v>
      </c>
      <c r="CB388" s="86">
        <f>(Signage!$C$13*Data!AI388)+(Signage!$C$6*TANH(Signage!$C$7*(Data!V388+Signage!$C$8)+Signage!$C$9)+Signage!$C$10)</f>
        <v>19.159168059489179</v>
      </c>
    </row>
    <row r="389" spans="1:80" s="4" customFormat="1" ht="12" customHeight="1">
      <c r="A389" s="83">
        <v>388</v>
      </c>
      <c r="B389" s="15" t="s">
        <v>2064</v>
      </c>
      <c r="C389" s="83" t="s">
        <v>1319</v>
      </c>
      <c r="D389" s="16">
        <v>41320</v>
      </c>
      <c r="E389" s="18" t="s">
        <v>78</v>
      </c>
      <c r="F389" s="15" t="s">
        <v>70</v>
      </c>
      <c r="G389" s="17">
        <v>6</v>
      </c>
      <c r="H389" s="15" t="s">
        <v>72</v>
      </c>
      <c r="I389" s="15" t="s">
        <v>113</v>
      </c>
      <c r="J389" s="18"/>
      <c r="K389" s="18" t="s">
        <v>74</v>
      </c>
      <c r="L389" s="18"/>
      <c r="M389" s="18" t="s">
        <v>78</v>
      </c>
      <c r="N389" s="18" t="s">
        <v>77</v>
      </c>
      <c r="O389" s="18" t="s">
        <v>82</v>
      </c>
      <c r="P389" s="18"/>
      <c r="Q389" s="18" t="s">
        <v>78</v>
      </c>
      <c r="R389" s="19">
        <v>1.78</v>
      </c>
      <c r="S389" s="19">
        <v>106</v>
      </c>
      <c r="T389" s="19">
        <v>188</v>
      </c>
      <c r="U389" s="19">
        <v>21.5</v>
      </c>
      <c r="V389" s="19">
        <v>198</v>
      </c>
      <c r="W389" s="19">
        <v>1080</v>
      </c>
      <c r="X389" s="19">
        <v>1920</v>
      </c>
      <c r="Y389" s="18" t="s">
        <v>147</v>
      </c>
      <c r="Z389" s="69">
        <v>10469</v>
      </c>
      <c r="AA389" s="19">
        <v>2.0739999999999998</v>
      </c>
      <c r="AB389" s="21">
        <v>300</v>
      </c>
      <c r="AC389" s="19">
        <v>26.1</v>
      </c>
      <c r="AD389" s="19">
        <v>277.2</v>
      </c>
      <c r="AE389" s="19">
        <v>300</v>
      </c>
      <c r="AF389" s="19">
        <v>171.1</v>
      </c>
      <c r="AG389" s="8">
        <f>AF389/AD389</f>
        <v>0.61724386724386726</v>
      </c>
      <c r="AH389" s="19">
        <v>201</v>
      </c>
      <c r="AI389" s="85">
        <f>(AF389*V389)/1000000</f>
        <v>3.3877799999999993E-2</v>
      </c>
      <c r="AJ389" s="18" t="s">
        <v>78</v>
      </c>
      <c r="AK389" s="18" t="s">
        <v>165</v>
      </c>
      <c r="AL389" s="18" t="s">
        <v>595</v>
      </c>
      <c r="AM389" s="18"/>
      <c r="AN389" s="18" t="s">
        <v>81</v>
      </c>
      <c r="AO389" s="18"/>
      <c r="AP389" s="18" t="s">
        <v>81</v>
      </c>
      <c r="AQ389" s="18"/>
      <c r="AR389" s="19">
        <v>0</v>
      </c>
      <c r="AS389" s="18"/>
      <c r="AT389" s="72">
        <v>60</v>
      </c>
      <c r="AU389" s="19">
        <v>178</v>
      </c>
      <c r="AV389" s="19">
        <v>178</v>
      </c>
      <c r="AW389" s="18" t="s">
        <v>78</v>
      </c>
      <c r="AX389" s="18" t="s">
        <v>109</v>
      </c>
      <c r="AY389" s="18"/>
      <c r="AZ389" s="18"/>
      <c r="BA389" s="19">
        <v>0</v>
      </c>
      <c r="BB389" s="20" t="s">
        <v>81</v>
      </c>
      <c r="BC389" s="18" t="s">
        <v>144</v>
      </c>
      <c r="BD389" s="18"/>
      <c r="BE389" s="18" t="s">
        <v>84</v>
      </c>
      <c r="BF389" s="18"/>
      <c r="BG389" s="19">
        <v>1</v>
      </c>
      <c r="BH389" s="21">
        <v>0</v>
      </c>
      <c r="BI389" s="19">
        <v>0.36</v>
      </c>
      <c r="BJ389" s="18"/>
      <c r="BK389" s="19">
        <v>0.3</v>
      </c>
      <c r="BL389" s="18"/>
      <c r="BM389" s="18"/>
      <c r="BN389" s="19">
        <v>19.059999999999999</v>
      </c>
      <c r="BO389" s="21">
        <v>0.52</v>
      </c>
      <c r="BP389" s="20"/>
      <c r="BQ389" s="21">
        <v>0.38</v>
      </c>
      <c r="BR389" s="20"/>
      <c r="BS389" s="21">
        <v>0.33</v>
      </c>
      <c r="BT389" s="20"/>
      <c r="BU389" s="20"/>
      <c r="BV389" s="21">
        <v>19.260000000000002</v>
      </c>
      <c r="BW389" s="9">
        <f>IF(BA389=1,BN389-(Monitors!$B$17*Data!BZ389),Data!BN389)</f>
        <v>19.059999999999999</v>
      </c>
      <c r="BX389" s="32">
        <f>IF($AR389=1,$BW389-(Monitors!$C$17*BZ389),Data!$BW389)</f>
        <v>19.059999999999999</v>
      </c>
      <c r="BY389" s="32">
        <f>BX389-(AA389*Monitors!$C$13)</f>
        <v>14.911999999999999</v>
      </c>
      <c r="BZ389" s="86">
        <f>(Monitors!$C$13*Data!AA389)+(Monitors!$C$6*TANH(Monitors!$C$7*(Data!V389+Monitors!$C$8)+Monitors!$C$9)+Monitors!$C$10)</f>
        <v>15.410416036269424</v>
      </c>
      <c r="CA389" s="9">
        <f>BN389-(Signage!$C$13*AI389)</f>
        <v>16.519165000000001</v>
      </c>
      <c r="CB389" s="86">
        <f>(Signage!$C$13*Data!AI389)+(Signage!$C$6*TANH(Signage!$C$7*(Data!V389+Signage!$C$8)+Signage!$C$9)+Signage!$C$10)</f>
        <v>16.551207531316479</v>
      </c>
    </row>
    <row r="390" spans="1:80" s="4" customFormat="1" ht="12" customHeight="1">
      <c r="A390" s="82">
        <v>389</v>
      </c>
      <c r="B390" s="15" t="s">
        <v>2064</v>
      </c>
      <c r="C390" s="82" t="s">
        <v>1320</v>
      </c>
      <c r="D390" s="16">
        <v>41406</v>
      </c>
      <c r="E390" s="18" t="s">
        <v>77</v>
      </c>
      <c r="F390" s="15" t="s">
        <v>70</v>
      </c>
      <c r="G390" s="17">
        <v>6</v>
      </c>
      <c r="H390" s="15" t="s">
        <v>72</v>
      </c>
      <c r="I390" s="15" t="s">
        <v>73</v>
      </c>
      <c r="J390" s="18" t="s">
        <v>73</v>
      </c>
      <c r="K390" s="18" t="s">
        <v>74</v>
      </c>
      <c r="L390" s="18" t="s">
        <v>71</v>
      </c>
      <c r="M390" s="18" t="s">
        <v>78</v>
      </c>
      <c r="N390" s="18" t="s">
        <v>78</v>
      </c>
      <c r="O390" s="18" t="s">
        <v>82</v>
      </c>
      <c r="P390" s="18" t="s">
        <v>71</v>
      </c>
      <c r="Q390" s="18" t="s">
        <v>78</v>
      </c>
      <c r="R390" s="19">
        <v>1.78</v>
      </c>
      <c r="S390" s="19">
        <v>11.3</v>
      </c>
      <c r="T390" s="19">
        <v>20</v>
      </c>
      <c r="U390" s="19">
        <v>23</v>
      </c>
      <c r="V390" s="19">
        <v>226</v>
      </c>
      <c r="W390" s="19">
        <v>1080</v>
      </c>
      <c r="X390" s="19">
        <v>1920</v>
      </c>
      <c r="Y390" s="18" t="s">
        <v>147</v>
      </c>
      <c r="Z390" s="69">
        <v>9177</v>
      </c>
      <c r="AA390" s="19">
        <v>2.0739999999999998</v>
      </c>
      <c r="AB390" s="21">
        <v>216</v>
      </c>
      <c r="AC390" s="19">
        <v>0.1</v>
      </c>
      <c r="AD390" s="19">
        <v>216</v>
      </c>
      <c r="AE390" s="19">
        <v>216</v>
      </c>
      <c r="AF390" s="19">
        <v>172</v>
      </c>
      <c r="AG390" s="8">
        <f>AF390/AD390</f>
        <v>0.79629629629629628</v>
      </c>
      <c r="AH390" s="19">
        <v>200</v>
      </c>
      <c r="AI390" s="85">
        <f>(AF390*V390)/1000000</f>
        <v>3.8871999999999997E-2</v>
      </c>
      <c r="AJ390" s="18" t="s">
        <v>78</v>
      </c>
      <c r="AK390" s="18" t="s">
        <v>252</v>
      </c>
      <c r="AL390" s="18" t="s">
        <v>115</v>
      </c>
      <c r="AM390" s="18" t="s">
        <v>71</v>
      </c>
      <c r="AN390" s="18" t="s">
        <v>81</v>
      </c>
      <c r="AO390" s="18" t="s">
        <v>71</v>
      </c>
      <c r="AP390" s="18" t="s">
        <v>81</v>
      </c>
      <c r="AQ390" s="18" t="s">
        <v>71</v>
      </c>
      <c r="AR390" s="19">
        <v>0</v>
      </c>
      <c r="AS390" s="18"/>
      <c r="AT390" s="72">
        <v>60</v>
      </c>
      <c r="AU390" s="19">
        <v>170</v>
      </c>
      <c r="AV390" s="19">
        <v>160</v>
      </c>
      <c r="AW390" s="18" t="s">
        <v>77</v>
      </c>
      <c r="AX390" s="18" t="s">
        <v>98</v>
      </c>
      <c r="AY390" s="18" t="s">
        <v>71</v>
      </c>
      <c r="AZ390" s="18" t="s">
        <v>71</v>
      </c>
      <c r="BA390" s="19">
        <v>0</v>
      </c>
      <c r="BB390" s="20" t="s">
        <v>81</v>
      </c>
      <c r="BC390" s="18" t="s">
        <v>81</v>
      </c>
      <c r="BD390" s="18" t="s">
        <v>71</v>
      </c>
      <c r="BE390" s="18" t="s">
        <v>84</v>
      </c>
      <c r="BF390" s="18" t="s">
        <v>71</v>
      </c>
      <c r="BG390" s="18"/>
      <c r="BH390" s="21">
        <v>0</v>
      </c>
      <c r="BI390" s="19">
        <v>0.27</v>
      </c>
      <c r="BJ390" s="18"/>
      <c r="BK390" s="19">
        <v>0.12</v>
      </c>
      <c r="BL390" s="18"/>
      <c r="BM390" s="18"/>
      <c r="BN390" s="19">
        <v>20.57</v>
      </c>
      <c r="BO390" s="21">
        <v>0.5</v>
      </c>
      <c r="BP390" s="20"/>
      <c r="BQ390" s="21">
        <v>0.32</v>
      </c>
      <c r="BR390" s="20"/>
      <c r="BS390" s="21">
        <v>0.17</v>
      </c>
      <c r="BT390" s="20"/>
      <c r="BU390" s="20"/>
      <c r="BV390" s="21">
        <v>21.01</v>
      </c>
      <c r="BW390" s="9">
        <f>IF(BA390=1,BN390-(Monitors!$B$17*Data!BZ390),Data!BN390)</f>
        <v>20.57</v>
      </c>
      <c r="BX390" s="32">
        <f>IF($AR390=1,$BW390-(Monitors!$C$17*BZ390),Data!$BW390)</f>
        <v>20.57</v>
      </c>
      <c r="BY390" s="32">
        <f>BX390-(AA390*Monitors!$C$13)</f>
        <v>16.422000000000001</v>
      </c>
      <c r="BZ390" s="86">
        <f>(Monitors!$C$13*Data!AA390)+(Monitors!$C$6*TANH(Monitors!$C$7*(Data!V390+Monitors!$C$8)+Monitors!$C$9)+Monitors!$C$10)</f>
        <v>16.458849417765016</v>
      </c>
      <c r="CA390" s="9">
        <f>BN390-(Signage!$C$13*AI390)</f>
        <v>17.654600000000002</v>
      </c>
      <c r="CB390" s="86">
        <f>(Signage!$C$13*Data!AI390)+(Signage!$C$6*TANH(Signage!$C$7*(Data!V390+Signage!$C$8)+Signage!$C$9)+Signage!$C$10)</f>
        <v>19.193068059489178</v>
      </c>
    </row>
    <row r="391" spans="1:80" s="4" customFormat="1" ht="12" customHeight="1">
      <c r="A391" s="83">
        <v>390</v>
      </c>
      <c r="B391" s="15" t="s">
        <v>2096</v>
      </c>
      <c r="C391" s="83" t="s">
        <v>1321</v>
      </c>
      <c r="D391" s="16">
        <v>41273</v>
      </c>
      <c r="E391" s="18" t="s">
        <v>77</v>
      </c>
      <c r="F391" s="15" t="s">
        <v>70</v>
      </c>
      <c r="G391" s="17">
        <v>6</v>
      </c>
      <c r="H391" s="15" t="s">
        <v>72</v>
      </c>
      <c r="I391" s="15" t="s">
        <v>73</v>
      </c>
      <c r="J391" s="18" t="s">
        <v>73</v>
      </c>
      <c r="K391" s="18" t="s">
        <v>74</v>
      </c>
      <c r="L391" s="18" t="s">
        <v>71</v>
      </c>
      <c r="M391" s="18" t="s">
        <v>78</v>
      </c>
      <c r="N391" s="18" t="s">
        <v>78</v>
      </c>
      <c r="O391" s="18" t="s">
        <v>82</v>
      </c>
      <c r="P391" s="18" t="s">
        <v>71</v>
      </c>
      <c r="Q391" s="18" t="s">
        <v>77</v>
      </c>
      <c r="R391" s="19">
        <v>1.78</v>
      </c>
      <c r="S391" s="19">
        <v>11.3</v>
      </c>
      <c r="T391" s="19">
        <v>20</v>
      </c>
      <c r="U391" s="19">
        <v>23</v>
      </c>
      <c r="V391" s="19">
        <v>226</v>
      </c>
      <c r="W391" s="19">
        <v>1080</v>
      </c>
      <c r="X391" s="19">
        <v>1920</v>
      </c>
      <c r="Y391" s="18" t="s">
        <v>147</v>
      </c>
      <c r="Z391" s="69">
        <v>9177</v>
      </c>
      <c r="AA391" s="19">
        <v>2.0739999999999998</v>
      </c>
      <c r="AB391" s="21">
        <v>250</v>
      </c>
      <c r="AC391" s="19">
        <v>1.3</v>
      </c>
      <c r="AD391" s="19">
        <v>218</v>
      </c>
      <c r="AE391" s="19">
        <v>250</v>
      </c>
      <c r="AF391" s="19">
        <v>174</v>
      </c>
      <c r="AG391" s="8">
        <f>AF391/AD391</f>
        <v>0.79816513761467889</v>
      </c>
      <c r="AH391" s="19">
        <v>200</v>
      </c>
      <c r="AI391" s="85">
        <f>(AF391*V391)/1000000</f>
        <v>3.9323999999999998E-2</v>
      </c>
      <c r="AJ391" s="18" t="s">
        <v>78</v>
      </c>
      <c r="AK391" s="18" t="s">
        <v>252</v>
      </c>
      <c r="AL391" s="18" t="s">
        <v>88</v>
      </c>
      <c r="AM391" s="18" t="s">
        <v>71</v>
      </c>
      <c r="AN391" s="18" t="s">
        <v>81</v>
      </c>
      <c r="AO391" s="18" t="s">
        <v>71</v>
      </c>
      <c r="AP391" s="18" t="s">
        <v>94</v>
      </c>
      <c r="AQ391" s="18" t="s">
        <v>71</v>
      </c>
      <c r="AR391" s="19">
        <v>0</v>
      </c>
      <c r="AS391" s="18"/>
      <c r="AT391" s="72">
        <v>60</v>
      </c>
      <c r="AU391" s="19">
        <v>170</v>
      </c>
      <c r="AV391" s="19">
        <v>160</v>
      </c>
      <c r="AW391" s="18" t="s">
        <v>77</v>
      </c>
      <c r="AX391" s="18" t="s">
        <v>98</v>
      </c>
      <c r="AY391" s="18" t="s">
        <v>71</v>
      </c>
      <c r="AZ391" s="18" t="s">
        <v>71</v>
      </c>
      <c r="BA391" s="19">
        <v>0</v>
      </c>
      <c r="BB391" s="20" t="s">
        <v>81</v>
      </c>
      <c r="BC391" s="18" t="s">
        <v>81</v>
      </c>
      <c r="BD391" s="18" t="s">
        <v>71</v>
      </c>
      <c r="BE391" s="18" t="s">
        <v>84</v>
      </c>
      <c r="BF391" s="18" t="s">
        <v>71</v>
      </c>
      <c r="BG391" s="18"/>
      <c r="BH391" s="21">
        <v>0</v>
      </c>
      <c r="BI391" s="19">
        <v>0.34</v>
      </c>
      <c r="BJ391" s="18"/>
      <c r="BK391" s="19">
        <v>0.23</v>
      </c>
      <c r="BL391" s="18"/>
      <c r="BM391" s="18"/>
      <c r="BN391" s="19">
        <v>20.61</v>
      </c>
      <c r="BO391" s="21">
        <v>0.4</v>
      </c>
      <c r="BP391" s="20"/>
      <c r="BQ391" s="21">
        <v>0.33</v>
      </c>
      <c r="BR391" s="20"/>
      <c r="BS391" s="21">
        <v>0.23</v>
      </c>
      <c r="BT391" s="20"/>
      <c r="BU391" s="20"/>
      <c r="BV391" s="21">
        <v>20.440000000000001</v>
      </c>
      <c r="BW391" s="9">
        <f>IF(BA391=1,BN391-(Monitors!$B$17*Data!BZ391),Data!BN391)</f>
        <v>20.61</v>
      </c>
      <c r="BX391" s="32">
        <f>IF($AR391=1,$BW391-(Monitors!$C$17*BZ391),Data!$BW391)</f>
        <v>20.61</v>
      </c>
      <c r="BY391" s="32">
        <f>BX391-(AA391*Monitors!$C$13)</f>
        <v>16.462</v>
      </c>
      <c r="BZ391" s="86">
        <f>(Monitors!$C$13*Data!AA391)+(Monitors!$C$6*TANH(Monitors!$C$7*(Data!V391+Monitors!$C$8)+Monitors!$C$9)+Monitors!$C$10)</f>
        <v>16.458849417765016</v>
      </c>
      <c r="CA391" s="9">
        <f>BN391-(Signage!$C$13*AI391)</f>
        <v>17.660699999999999</v>
      </c>
      <c r="CB391" s="86">
        <f>(Signage!$C$13*Data!AI391)+(Signage!$C$6*TANH(Signage!$C$7*(Data!V391+Signage!$C$8)+Signage!$C$9)+Signage!$C$10)</f>
        <v>19.226968059489181</v>
      </c>
    </row>
    <row r="392" spans="1:80" s="4" customFormat="1" ht="12" customHeight="1">
      <c r="A392" s="82">
        <v>391</v>
      </c>
      <c r="B392" s="15" t="s">
        <v>2096</v>
      </c>
      <c r="C392" s="82" t="s">
        <v>1322</v>
      </c>
      <c r="D392" s="16">
        <v>41353</v>
      </c>
      <c r="E392" s="18" t="s">
        <v>77</v>
      </c>
      <c r="F392" s="15" t="s">
        <v>70</v>
      </c>
      <c r="G392" s="17">
        <v>6</v>
      </c>
      <c r="H392" s="15" t="s">
        <v>72</v>
      </c>
      <c r="I392" s="15" t="s">
        <v>90</v>
      </c>
      <c r="J392" s="18"/>
      <c r="K392" s="18" t="s">
        <v>74</v>
      </c>
      <c r="L392" s="18"/>
      <c r="M392" s="18" t="s">
        <v>78</v>
      </c>
      <c r="N392" s="18" t="s">
        <v>78</v>
      </c>
      <c r="O392" s="18" t="s">
        <v>82</v>
      </c>
      <c r="P392" s="18"/>
      <c r="Q392" s="18" t="s">
        <v>78</v>
      </c>
      <c r="R392" s="19">
        <v>1.78</v>
      </c>
      <c r="S392" s="19">
        <v>11.8</v>
      </c>
      <c r="T392" s="19">
        <v>20.9</v>
      </c>
      <c r="U392" s="19">
        <v>24</v>
      </c>
      <c r="V392" s="19">
        <v>246.17</v>
      </c>
      <c r="W392" s="19">
        <v>1920</v>
      </c>
      <c r="X392" s="19">
        <v>1080</v>
      </c>
      <c r="Y392" s="18" t="s">
        <v>167</v>
      </c>
      <c r="Z392" s="69">
        <v>8424</v>
      </c>
      <c r="AA392" s="19">
        <v>2.0739999999999998</v>
      </c>
      <c r="AB392" s="21">
        <v>250</v>
      </c>
      <c r="AC392" s="19">
        <v>3</v>
      </c>
      <c r="AD392" s="19">
        <v>287</v>
      </c>
      <c r="AE392" s="19">
        <v>250</v>
      </c>
      <c r="AF392" s="19">
        <v>174.6</v>
      </c>
      <c r="AG392" s="8">
        <f>AF392/AD392</f>
        <v>0.60836236933797905</v>
      </c>
      <c r="AH392" s="19">
        <v>200</v>
      </c>
      <c r="AI392" s="85">
        <f>(AF392*V392)/1000000</f>
        <v>4.2981282000000003E-2</v>
      </c>
      <c r="AJ392" s="18" t="s">
        <v>77</v>
      </c>
      <c r="AK392" s="18" t="s">
        <v>313</v>
      </c>
      <c r="AL392" s="18" t="s">
        <v>115</v>
      </c>
      <c r="AM392" s="18"/>
      <c r="AN392" s="18" t="s">
        <v>81</v>
      </c>
      <c r="AO392" s="18"/>
      <c r="AP392" s="18" t="s">
        <v>81</v>
      </c>
      <c r="AQ392" s="18"/>
      <c r="AR392" s="19">
        <v>0</v>
      </c>
      <c r="AS392" s="18"/>
      <c r="AT392" s="72">
        <v>60</v>
      </c>
      <c r="AU392" s="19">
        <v>170</v>
      </c>
      <c r="AV392" s="19">
        <v>160</v>
      </c>
      <c r="AW392" s="18" t="s">
        <v>78</v>
      </c>
      <c r="AX392" s="18" t="s">
        <v>109</v>
      </c>
      <c r="AY392" s="18"/>
      <c r="AZ392" s="18"/>
      <c r="BA392" s="19">
        <v>0</v>
      </c>
      <c r="BB392" s="20" t="s">
        <v>81</v>
      </c>
      <c r="BC392" s="18" t="s">
        <v>81</v>
      </c>
      <c r="BD392" s="18"/>
      <c r="BE392" s="18" t="s">
        <v>84</v>
      </c>
      <c r="BF392" s="18"/>
      <c r="BG392" s="18"/>
      <c r="BH392" s="21">
        <v>0</v>
      </c>
      <c r="BI392" s="19">
        <v>0.21</v>
      </c>
      <c r="BJ392" s="18"/>
      <c r="BK392" s="19">
        <v>0.16</v>
      </c>
      <c r="BL392" s="18"/>
      <c r="BM392" s="18"/>
      <c r="BN392" s="19">
        <v>18.53</v>
      </c>
      <c r="BO392" s="21">
        <v>0.66</v>
      </c>
      <c r="BP392" s="20"/>
      <c r="BQ392" s="21">
        <v>0.22</v>
      </c>
      <c r="BR392" s="20"/>
      <c r="BS392" s="21">
        <v>0.16</v>
      </c>
      <c r="BT392" s="20"/>
      <c r="BU392" s="20"/>
      <c r="BV392" s="21">
        <v>18.53</v>
      </c>
      <c r="BW392" s="9">
        <f>IF(BA392=1,BN392-(Monitors!$B$17*Data!BZ392),Data!BN392)</f>
        <v>18.53</v>
      </c>
      <c r="BX392" s="32">
        <f>IF($AR392=1,$BW392-(Monitors!$C$17*BZ392),Data!$BW392)</f>
        <v>18.53</v>
      </c>
      <c r="BY392" s="32">
        <f>BX392-(AA392*Monitors!$C$13)</f>
        <v>14.382000000000001</v>
      </c>
      <c r="BZ392" s="86">
        <f>(Monitors!$C$13*Data!AA392)+(Monitors!$C$6*TANH(Monitors!$C$7*(Data!V392+Monitors!$C$8)+Monitors!$C$9)+Monitors!$C$10)</f>
        <v>17.118996374405853</v>
      </c>
      <c r="CA392" s="9">
        <f>BN392-(Signage!$C$13*AI392)</f>
        <v>15.306403850000001</v>
      </c>
      <c r="CB392" s="86">
        <f>(Signage!$C$13*Data!AI392)+(Signage!$C$6*TANH(Signage!$C$7*(Data!V392+Signage!$C$8)+Signage!$C$9)+Signage!$C$10)</f>
        <v>21.124896884452966</v>
      </c>
    </row>
    <row r="393" spans="1:80" s="4" customFormat="1" ht="12" customHeight="1">
      <c r="A393" s="83">
        <v>392</v>
      </c>
      <c r="B393" s="24" t="s">
        <v>2082</v>
      </c>
      <c r="C393" s="83" t="s">
        <v>1323</v>
      </c>
      <c r="D393" s="25">
        <v>41852</v>
      </c>
      <c r="E393" s="27" t="s">
        <v>77</v>
      </c>
      <c r="F393" s="24" t="s">
        <v>187</v>
      </c>
      <c r="G393" s="26">
        <v>6</v>
      </c>
      <c r="H393" s="24" t="s">
        <v>72</v>
      </c>
      <c r="I393" s="24"/>
      <c r="J393" s="27"/>
      <c r="K393" s="27" t="s">
        <v>74</v>
      </c>
      <c r="L393" s="27"/>
      <c r="M393" s="27" t="s">
        <v>78</v>
      </c>
      <c r="N393" s="27" t="s">
        <v>77</v>
      </c>
      <c r="O393" s="27" t="s">
        <v>96</v>
      </c>
      <c r="P393" s="27"/>
      <c r="Q393" s="27" t="s">
        <v>77</v>
      </c>
      <c r="R393" s="28">
        <v>1.77</v>
      </c>
      <c r="S393" s="28">
        <v>10.6</v>
      </c>
      <c r="T393" s="28">
        <v>18.8</v>
      </c>
      <c r="U393" s="28">
        <v>21.5</v>
      </c>
      <c r="V393" s="28">
        <v>200.04</v>
      </c>
      <c r="W393" s="28">
        <v>1080</v>
      </c>
      <c r="X393" s="28">
        <v>1920</v>
      </c>
      <c r="Y393" s="27" t="s">
        <v>147</v>
      </c>
      <c r="Z393" s="70">
        <v>10366</v>
      </c>
      <c r="AA393" s="28">
        <v>2.0739999999999998</v>
      </c>
      <c r="AB393" s="30">
        <v>250</v>
      </c>
      <c r="AC393" s="28">
        <v>1</v>
      </c>
      <c r="AD393" s="28">
        <v>280.5</v>
      </c>
      <c r="AE393" s="28">
        <v>250</v>
      </c>
      <c r="AF393" s="28">
        <v>174.7</v>
      </c>
      <c r="AG393" s="8">
        <f>AF393/AD393</f>
        <v>0.62281639928698751</v>
      </c>
      <c r="AH393" s="28">
        <v>200</v>
      </c>
      <c r="AI393" s="85">
        <f>(AF393*V393)/1000000</f>
        <v>3.4946987999999998E-2</v>
      </c>
      <c r="AJ393" s="27" t="s">
        <v>77</v>
      </c>
      <c r="AK393" s="27" t="s">
        <v>823</v>
      </c>
      <c r="AL393" s="27" t="s">
        <v>181</v>
      </c>
      <c r="AM393" s="27"/>
      <c r="AN393" s="27" t="s">
        <v>81</v>
      </c>
      <c r="AO393" s="27"/>
      <c r="AP393" s="27" t="s">
        <v>94</v>
      </c>
      <c r="AQ393" s="27"/>
      <c r="AR393" s="28">
        <v>0</v>
      </c>
      <c r="AS393" s="27"/>
      <c r="AT393" s="74">
        <v>60</v>
      </c>
      <c r="AU393" s="28">
        <v>170</v>
      </c>
      <c r="AV393" s="28">
        <v>160</v>
      </c>
      <c r="AW393" s="31"/>
      <c r="AX393" s="27" t="s">
        <v>822</v>
      </c>
      <c r="AY393" s="27"/>
      <c r="AZ393" s="27"/>
      <c r="BA393" s="28">
        <v>0</v>
      </c>
      <c r="BB393" s="29" t="s">
        <v>81</v>
      </c>
      <c r="BC393" s="29" t="s">
        <v>81</v>
      </c>
      <c r="BD393" s="27"/>
      <c r="BE393" s="27" t="s">
        <v>84</v>
      </c>
      <c r="BF393" s="27"/>
      <c r="BG393" s="27"/>
      <c r="BH393" s="30">
        <v>1</v>
      </c>
      <c r="BI393" s="28">
        <v>0.4</v>
      </c>
      <c r="BJ393" s="27"/>
      <c r="BK393" s="28">
        <v>0.37</v>
      </c>
      <c r="BL393" s="27"/>
      <c r="BM393" s="27"/>
      <c r="BN393" s="28">
        <v>20.420000000000002</v>
      </c>
      <c r="BO393" s="30">
        <v>0.5</v>
      </c>
      <c r="BP393" s="29"/>
      <c r="BQ393" s="29"/>
      <c r="BR393" s="29"/>
      <c r="BS393" s="29"/>
      <c r="BT393" s="29"/>
      <c r="BU393" s="29"/>
      <c r="BV393" s="29"/>
      <c r="BW393" s="9">
        <f>IF(BA393=1,BN393-(Monitors!$B$17*Data!BZ393),Data!BN393)</f>
        <v>20.420000000000002</v>
      </c>
      <c r="BX393" s="32">
        <f>IF($AR393=1,$BW393-(Monitors!$C$17*BZ393),Data!$BW393)</f>
        <v>20.420000000000002</v>
      </c>
      <c r="BY393" s="32">
        <f>BX393-(AA393*Monitors!$C$13)</f>
        <v>16.272000000000002</v>
      </c>
      <c r="BZ393" s="86">
        <f>(Monitors!$C$13*Data!AA393)+(Monitors!$C$6*TANH(Monitors!$C$7*(Data!V393+Monitors!$C$8)+Monitors!$C$9)+Monitors!$C$10)</f>
        <v>15.492176060284804</v>
      </c>
      <c r="CA393" s="9">
        <f>BN393-(Signage!$C$13*AI393)</f>
        <v>17.798975900000002</v>
      </c>
      <c r="CB393" s="86">
        <f>(Signage!$C$13*Data!AI393)+(Signage!$C$6*TANH(Signage!$C$7*(Data!V393+Signage!$C$8)+Signage!$C$9)+Signage!$C$10)</f>
        <v>16.797047063732133</v>
      </c>
    </row>
    <row r="394" spans="1:80" s="4" customFormat="1" ht="12" customHeight="1">
      <c r="A394" s="82">
        <v>393</v>
      </c>
      <c r="B394" s="24" t="s">
        <v>2089</v>
      </c>
      <c r="C394" s="82" t="s">
        <v>1324</v>
      </c>
      <c r="D394" s="25">
        <v>41900</v>
      </c>
      <c r="E394" s="27" t="s">
        <v>78</v>
      </c>
      <c r="F394" s="24" t="s">
        <v>100</v>
      </c>
      <c r="G394" s="26">
        <v>6</v>
      </c>
      <c r="H394" s="24" t="s">
        <v>72</v>
      </c>
      <c r="I394" s="24" t="s">
        <v>90</v>
      </c>
      <c r="J394" s="27"/>
      <c r="K394" s="27" t="s">
        <v>74</v>
      </c>
      <c r="L394" s="27"/>
      <c r="M394" s="27" t="s">
        <v>78</v>
      </c>
      <c r="N394" s="27" t="s">
        <v>78</v>
      </c>
      <c r="O394" s="27" t="s">
        <v>82</v>
      </c>
      <c r="P394" s="27"/>
      <c r="Q394" s="27" t="s">
        <v>78</v>
      </c>
      <c r="R394" s="28">
        <v>1.79</v>
      </c>
      <c r="S394" s="28">
        <v>13.2</v>
      </c>
      <c r="T394" s="28">
        <v>23.6</v>
      </c>
      <c r="U394" s="28">
        <v>27</v>
      </c>
      <c r="V394" s="28">
        <v>312.3</v>
      </c>
      <c r="W394" s="28">
        <v>1080</v>
      </c>
      <c r="X394" s="28">
        <v>1920</v>
      </c>
      <c r="Y394" s="27" t="s">
        <v>147</v>
      </c>
      <c r="Z394" s="70">
        <v>6640</v>
      </c>
      <c r="AA394" s="28">
        <v>2.0739999999999998</v>
      </c>
      <c r="AB394" s="30">
        <v>246</v>
      </c>
      <c r="AC394" s="28">
        <v>0</v>
      </c>
      <c r="AD394" s="28">
        <v>246</v>
      </c>
      <c r="AE394" s="28">
        <v>246</v>
      </c>
      <c r="AF394" s="28">
        <v>175</v>
      </c>
      <c r="AG394" s="8">
        <f>AF394/AD394</f>
        <v>0.71138211382113825</v>
      </c>
      <c r="AH394" s="28">
        <v>200</v>
      </c>
      <c r="AI394" s="85">
        <f>(AF394*V394)/1000000</f>
        <v>5.46525E-2</v>
      </c>
      <c r="AJ394" s="27" t="s">
        <v>78</v>
      </c>
      <c r="AK394" s="27" t="s">
        <v>866</v>
      </c>
      <c r="AL394" s="27" t="s">
        <v>88</v>
      </c>
      <c r="AM394" s="27"/>
      <c r="AN394" s="27" t="s">
        <v>81</v>
      </c>
      <c r="AO394" s="27"/>
      <c r="AP394" s="27" t="s">
        <v>579</v>
      </c>
      <c r="AQ394" s="27" t="s">
        <v>865</v>
      </c>
      <c r="AR394" s="28">
        <v>0</v>
      </c>
      <c r="AS394" s="27"/>
      <c r="AT394" s="74">
        <v>60</v>
      </c>
      <c r="AU394" s="28">
        <v>170</v>
      </c>
      <c r="AV394" s="28">
        <v>170</v>
      </c>
      <c r="AW394" s="31"/>
      <c r="AX394" s="27" t="s">
        <v>91</v>
      </c>
      <c r="AY394" s="27"/>
      <c r="AZ394" s="27"/>
      <c r="BA394" s="28">
        <v>0</v>
      </c>
      <c r="BB394" s="29" t="s">
        <v>81</v>
      </c>
      <c r="BC394" s="29" t="s">
        <v>81</v>
      </c>
      <c r="BD394" s="27"/>
      <c r="BE394" s="27" t="s">
        <v>84</v>
      </c>
      <c r="BF394" s="27"/>
      <c r="BG394" s="27"/>
      <c r="BH394" s="30">
        <v>0</v>
      </c>
      <c r="BI394" s="28">
        <v>0.24</v>
      </c>
      <c r="BJ394" s="27"/>
      <c r="BK394" s="28">
        <v>0.34</v>
      </c>
      <c r="BL394" s="27"/>
      <c r="BM394" s="27"/>
      <c r="BN394" s="28">
        <v>27.35</v>
      </c>
      <c r="BO394" s="30">
        <v>0.54</v>
      </c>
      <c r="BP394" s="29"/>
      <c r="BQ394" s="29"/>
      <c r="BR394" s="29"/>
      <c r="BS394" s="29"/>
      <c r="BT394" s="29"/>
      <c r="BU394" s="29"/>
      <c r="BV394" s="29"/>
      <c r="BW394" s="9">
        <f>IF(BA394=1,BN394-(Monitors!$B$17*Data!BZ394),Data!BN394)</f>
        <v>27.35</v>
      </c>
      <c r="BX394" s="32">
        <f>IF($AR394=1,$BW394-(Monitors!$C$17*BZ394),Data!$BW394)</f>
        <v>27.35</v>
      </c>
      <c r="BY394" s="32">
        <f>BX394-(AA394*Monitors!$C$13)</f>
        <v>23.202000000000002</v>
      </c>
      <c r="BZ394" s="86">
        <f>(Monitors!$C$13*Data!AA394)+(Monitors!$C$6*TANH(Monitors!$C$7*(Data!V394+Monitors!$C$8)+Monitors!$C$9)+Monitors!$C$10)</f>
        <v>18.791929473464101</v>
      </c>
      <c r="CA394" s="9">
        <f>BN394-(Signage!$C$13*AI394)</f>
        <v>23.251062500000003</v>
      </c>
      <c r="CB394" s="86">
        <f>(Signage!$C$13*Data!AI394)+(Signage!$C$6*TANH(Signage!$C$7*(Data!V394+Signage!$C$8)+Signage!$C$9)+Signage!$C$10)</f>
        <v>27.250625562509704</v>
      </c>
    </row>
    <row r="395" spans="1:80" s="4" customFormat="1" ht="12" customHeight="1">
      <c r="A395" s="83">
        <v>394</v>
      </c>
      <c r="B395" s="15" t="s">
        <v>2064</v>
      </c>
      <c r="C395" s="83" t="s">
        <v>1325</v>
      </c>
      <c r="D395" s="16">
        <v>41437</v>
      </c>
      <c r="E395" s="18" t="s">
        <v>77</v>
      </c>
      <c r="F395" s="15" t="s">
        <v>70</v>
      </c>
      <c r="G395" s="17">
        <v>6</v>
      </c>
      <c r="H395" s="15" t="s">
        <v>72</v>
      </c>
      <c r="I395" s="15" t="s">
        <v>90</v>
      </c>
      <c r="J395" s="18"/>
      <c r="K395" s="18" t="s">
        <v>74</v>
      </c>
      <c r="L395" s="18"/>
      <c r="M395" s="18" t="s">
        <v>78</v>
      </c>
      <c r="N395" s="18" t="s">
        <v>78</v>
      </c>
      <c r="O395" s="18" t="s">
        <v>82</v>
      </c>
      <c r="P395" s="18"/>
      <c r="Q395" s="18" t="s">
        <v>78</v>
      </c>
      <c r="R395" s="19">
        <v>1.78</v>
      </c>
      <c r="S395" s="19">
        <v>11.8</v>
      </c>
      <c r="T395" s="19">
        <v>20.9</v>
      </c>
      <c r="U395" s="19">
        <v>24</v>
      </c>
      <c r="V395" s="19">
        <v>246.61</v>
      </c>
      <c r="W395" s="19">
        <v>1080</v>
      </c>
      <c r="X395" s="19">
        <v>1920</v>
      </c>
      <c r="Y395" s="18" t="s">
        <v>147</v>
      </c>
      <c r="Z395" s="69">
        <v>8408</v>
      </c>
      <c r="AA395" s="19">
        <v>2.0739999999999998</v>
      </c>
      <c r="AB395" s="21">
        <v>300</v>
      </c>
      <c r="AC395" s="19">
        <v>0.1</v>
      </c>
      <c r="AD395" s="19">
        <v>275</v>
      </c>
      <c r="AE395" s="19">
        <v>300</v>
      </c>
      <c r="AF395" s="19">
        <v>176</v>
      </c>
      <c r="AG395" s="8">
        <f>AF395/AD395</f>
        <v>0.64</v>
      </c>
      <c r="AH395" s="19">
        <v>201</v>
      </c>
      <c r="AI395" s="85">
        <f>(AF395*V395)/1000000</f>
        <v>4.3403360000000002E-2</v>
      </c>
      <c r="AJ395" s="18" t="s">
        <v>78</v>
      </c>
      <c r="AK395" s="18" t="s">
        <v>288</v>
      </c>
      <c r="AL395" s="18" t="s">
        <v>127</v>
      </c>
      <c r="AM395" s="18"/>
      <c r="AN395" s="18" t="s">
        <v>81</v>
      </c>
      <c r="AO395" s="18"/>
      <c r="AP395" s="18" t="s">
        <v>81</v>
      </c>
      <c r="AQ395" s="18"/>
      <c r="AR395" s="19">
        <v>0</v>
      </c>
      <c r="AS395" s="18"/>
      <c r="AT395" s="72">
        <v>60</v>
      </c>
      <c r="AU395" s="19">
        <v>170</v>
      </c>
      <c r="AV395" s="19">
        <v>160</v>
      </c>
      <c r="AW395" s="18" t="s">
        <v>78</v>
      </c>
      <c r="AX395" s="18" t="s">
        <v>109</v>
      </c>
      <c r="AY395" s="18"/>
      <c r="AZ395" s="18"/>
      <c r="BA395" s="19">
        <v>0</v>
      </c>
      <c r="BB395" s="20" t="s">
        <v>81</v>
      </c>
      <c r="BC395" s="18" t="s">
        <v>81</v>
      </c>
      <c r="BD395" s="18"/>
      <c r="BE395" s="18" t="s">
        <v>84</v>
      </c>
      <c r="BF395" s="18"/>
      <c r="BG395" s="19">
        <v>5</v>
      </c>
      <c r="BH395" s="21">
        <v>0</v>
      </c>
      <c r="BI395" s="19">
        <v>0.14000000000000001</v>
      </c>
      <c r="BJ395" s="18"/>
      <c r="BK395" s="19">
        <v>0.11</v>
      </c>
      <c r="BL395" s="18"/>
      <c r="BM395" s="18"/>
      <c r="BN395" s="19">
        <v>17.25</v>
      </c>
      <c r="BO395" s="21">
        <v>0.52</v>
      </c>
      <c r="BP395" s="20"/>
      <c r="BQ395" s="21">
        <v>0.2</v>
      </c>
      <c r="BR395" s="20"/>
      <c r="BS395" s="21">
        <v>0.17</v>
      </c>
      <c r="BT395" s="20"/>
      <c r="BU395" s="20"/>
      <c r="BV395" s="21">
        <v>17.36</v>
      </c>
      <c r="BW395" s="9">
        <f>IF(BA395=1,BN395-(Monitors!$B$17*Data!BZ395),Data!BN395)</f>
        <v>17.25</v>
      </c>
      <c r="BX395" s="32">
        <f>IF($AR395=1,$BW395-(Monitors!$C$17*BZ395),Data!$BW395)</f>
        <v>17.25</v>
      </c>
      <c r="BY395" s="32">
        <f>BX395-(AA395*Monitors!$C$13)</f>
        <v>13.102</v>
      </c>
      <c r="BZ395" s="86">
        <f>(Monitors!$C$13*Data!AA395)+(Monitors!$C$6*TANH(Monitors!$C$7*(Data!V395+Monitors!$C$8)+Monitors!$C$9)+Monitors!$C$10)</f>
        <v>17.132549813214883</v>
      </c>
      <c r="CA395" s="9">
        <f>BN395-(Signage!$C$13*AI395)</f>
        <v>13.994748</v>
      </c>
      <c r="CB395" s="86">
        <f>(Signage!$C$13*Data!AI395)+(Signage!$C$6*TANH(Signage!$C$7*(Data!V395+Signage!$C$8)+Signage!$C$9)+Signage!$C$10)</f>
        <v>21.19187045210284</v>
      </c>
    </row>
    <row r="396" spans="1:80" s="4" customFormat="1" ht="12" customHeight="1">
      <c r="A396" s="82">
        <v>395</v>
      </c>
      <c r="B396" s="15" t="s">
        <v>2064</v>
      </c>
      <c r="C396" s="82" t="s">
        <v>1326</v>
      </c>
      <c r="D396" s="16">
        <v>41210</v>
      </c>
      <c r="E396" s="18" t="s">
        <v>77</v>
      </c>
      <c r="F396" s="15" t="s">
        <v>70</v>
      </c>
      <c r="G396" s="17">
        <v>6</v>
      </c>
      <c r="H396" s="15" t="s">
        <v>72</v>
      </c>
      <c r="I396" s="15" t="s">
        <v>90</v>
      </c>
      <c r="J396" s="18"/>
      <c r="K396" s="18" t="s">
        <v>74</v>
      </c>
      <c r="L396" s="18"/>
      <c r="M396" s="18" t="s">
        <v>78</v>
      </c>
      <c r="N396" s="18" t="s">
        <v>78</v>
      </c>
      <c r="O396" s="18" t="s">
        <v>82</v>
      </c>
      <c r="P396" s="18"/>
      <c r="Q396" s="18" t="s">
        <v>78</v>
      </c>
      <c r="R396" s="19">
        <v>1.78</v>
      </c>
      <c r="S396" s="19">
        <v>11.3</v>
      </c>
      <c r="T396" s="19">
        <v>20</v>
      </c>
      <c r="U396" s="19">
        <v>23</v>
      </c>
      <c r="V396" s="19">
        <v>225.7</v>
      </c>
      <c r="W396" s="19">
        <v>1920</v>
      </c>
      <c r="X396" s="19">
        <v>1080</v>
      </c>
      <c r="Y396" s="18" t="s">
        <v>167</v>
      </c>
      <c r="Z396" s="69">
        <v>9187</v>
      </c>
      <c r="AA396" s="19">
        <v>2.0739999999999998</v>
      </c>
      <c r="AB396" s="21">
        <v>250</v>
      </c>
      <c r="AC396" s="19">
        <v>0.1</v>
      </c>
      <c r="AD396" s="19">
        <v>243</v>
      </c>
      <c r="AE396" s="19">
        <v>250</v>
      </c>
      <c r="AF396" s="19">
        <v>178</v>
      </c>
      <c r="AG396" s="8">
        <f>AF396/AD396</f>
        <v>0.73251028806584362</v>
      </c>
      <c r="AH396" s="19">
        <v>201</v>
      </c>
      <c r="AI396" s="85">
        <f>(AF396*V396)/1000000</f>
        <v>4.0174599999999998E-2</v>
      </c>
      <c r="AJ396" s="18" t="s">
        <v>78</v>
      </c>
      <c r="AK396" s="18" t="s">
        <v>423</v>
      </c>
      <c r="AL396" s="18" t="s">
        <v>127</v>
      </c>
      <c r="AM396" s="18"/>
      <c r="AN396" s="18" t="s">
        <v>81</v>
      </c>
      <c r="AO396" s="18"/>
      <c r="AP396" s="18" t="s">
        <v>81</v>
      </c>
      <c r="AQ396" s="18"/>
      <c r="AR396" s="19">
        <v>0</v>
      </c>
      <c r="AS396" s="18"/>
      <c r="AT396" s="72">
        <v>60</v>
      </c>
      <c r="AU396" s="19">
        <v>170</v>
      </c>
      <c r="AV396" s="19">
        <v>160</v>
      </c>
      <c r="AW396" s="18" t="s">
        <v>78</v>
      </c>
      <c r="AX396" s="18" t="s">
        <v>109</v>
      </c>
      <c r="AY396" s="18"/>
      <c r="AZ396" s="18"/>
      <c r="BA396" s="19">
        <v>0</v>
      </c>
      <c r="BB396" s="20" t="s">
        <v>81</v>
      </c>
      <c r="BC396" s="18" t="s">
        <v>81</v>
      </c>
      <c r="BD396" s="18"/>
      <c r="BE396" s="18" t="s">
        <v>84</v>
      </c>
      <c r="BF396" s="18"/>
      <c r="BG396" s="19">
        <v>5</v>
      </c>
      <c r="BH396" s="21">
        <v>0</v>
      </c>
      <c r="BI396" s="19">
        <v>0.11</v>
      </c>
      <c r="BJ396" s="18"/>
      <c r="BK396" s="19">
        <v>7.0000000000000007E-2</v>
      </c>
      <c r="BL396" s="18"/>
      <c r="BM396" s="18"/>
      <c r="BN396" s="19">
        <v>19.399999999999999</v>
      </c>
      <c r="BO396" s="21">
        <v>0.51</v>
      </c>
      <c r="BP396" s="20"/>
      <c r="BQ396" s="21">
        <v>0.15</v>
      </c>
      <c r="BR396" s="20"/>
      <c r="BS396" s="21">
        <v>0.1</v>
      </c>
      <c r="BT396" s="20"/>
      <c r="BU396" s="20"/>
      <c r="BV396" s="21">
        <v>19.899999999999999</v>
      </c>
      <c r="BW396" s="9">
        <f>IF(BA396=1,BN396-(Monitors!$B$17*Data!BZ396),Data!BN396)</f>
        <v>19.399999999999999</v>
      </c>
      <c r="BX396" s="32">
        <f>IF($AR396=1,$BW396-(Monitors!$C$17*BZ396),Data!$BW396)</f>
        <v>19.399999999999999</v>
      </c>
      <c r="BY396" s="32">
        <f>BX396-(AA396*Monitors!$C$13)</f>
        <v>15.251999999999999</v>
      </c>
      <c r="BZ396" s="86">
        <f>(Monitors!$C$13*Data!AA396)+(Monitors!$C$6*TANH(Monitors!$C$7*(Data!V396+Monitors!$C$8)+Monitors!$C$9)+Monitors!$C$10)</f>
        <v>16.448444196667761</v>
      </c>
      <c r="CA396" s="9">
        <f>BN396-(Signage!$C$13*AI396)</f>
        <v>16.386904999999999</v>
      </c>
      <c r="CB396" s="86">
        <f>(Signage!$C$13*Data!AI396)+(Signage!$C$6*TANH(Signage!$C$7*(Data!V396+Signage!$C$8)+Signage!$C$9)+Signage!$C$10)</f>
        <v>19.26654860262753</v>
      </c>
    </row>
    <row r="397" spans="1:80" s="4" customFormat="1" ht="12" customHeight="1">
      <c r="A397" s="83">
        <v>396</v>
      </c>
      <c r="B397" s="15" t="s">
        <v>2080</v>
      </c>
      <c r="C397" s="83" t="s">
        <v>1327</v>
      </c>
      <c r="D397" s="16">
        <v>41308</v>
      </c>
      <c r="E397" s="18" t="s">
        <v>77</v>
      </c>
      <c r="F397" s="15" t="s">
        <v>70</v>
      </c>
      <c r="G397" s="17">
        <v>6</v>
      </c>
      <c r="H397" s="15" t="s">
        <v>72</v>
      </c>
      <c r="I397" s="15" t="s">
        <v>73</v>
      </c>
      <c r="J397" s="18" t="s">
        <v>73</v>
      </c>
      <c r="K397" s="18" t="s">
        <v>74</v>
      </c>
      <c r="L397" s="18" t="s">
        <v>71</v>
      </c>
      <c r="M397" s="18" t="s">
        <v>78</v>
      </c>
      <c r="N397" s="18" t="s">
        <v>78</v>
      </c>
      <c r="O397" s="18" t="s">
        <v>82</v>
      </c>
      <c r="P397" s="18" t="s">
        <v>71</v>
      </c>
      <c r="Q397" s="18" t="s">
        <v>78</v>
      </c>
      <c r="R397" s="19">
        <v>1.78</v>
      </c>
      <c r="S397" s="19">
        <v>11.3</v>
      </c>
      <c r="T397" s="19">
        <v>20</v>
      </c>
      <c r="U397" s="19">
        <v>23</v>
      </c>
      <c r="V397" s="19">
        <v>226</v>
      </c>
      <c r="W397" s="19">
        <v>1080</v>
      </c>
      <c r="X397" s="19">
        <v>1920</v>
      </c>
      <c r="Y397" s="18" t="s">
        <v>147</v>
      </c>
      <c r="Z397" s="69">
        <v>9177</v>
      </c>
      <c r="AA397" s="19">
        <v>2.0739999999999998</v>
      </c>
      <c r="AB397" s="21">
        <v>250</v>
      </c>
      <c r="AC397" s="19">
        <v>20</v>
      </c>
      <c r="AD397" s="19">
        <v>250</v>
      </c>
      <c r="AE397" s="19">
        <v>250</v>
      </c>
      <c r="AF397" s="19">
        <v>178</v>
      </c>
      <c r="AG397" s="8">
        <f>AF397/AD397</f>
        <v>0.71199999999999997</v>
      </c>
      <c r="AH397" s="19">
        <v>200</v>
      </c>
      <c r="AI397" s="85">
        <f>(AF397*V397)/1000000</f>
        <v>4.0228E-2</v>
      </c>
      <c r="AJ397" s="18" t="s">
        <v>78</v>
      </c>
      <c r="AK397" s="18" t="s">
        <v>560</v>
      </c>
      <c r="AL397" s="18" t="s">
        <v>115</v>
      </c>
      <c r="AM397" s="18" t="s">
        <v>562</v>
      </c>
      <c r="AN397" s="18" t="s">
        <v>121</v>
      </c>
      <c r="AO397" s="18" t="s">
        <v>71</v>
      </c>
      <c r="AP397" s="18" t="s">
        <v>94</v>
      </c>
      <c r="AQ397" s="18" t="s">
        <v>71</v>
      </c>
      <c r="AR397" s="19">
        <v>0</v>
      </c>
      <c r="AS397" s="18"/>
      <c r="AT397" s="72">
        <v>60</v>
      </c>
      <c r="AU397" s="19">
        <v>170</v>
      </c>
      <c r="AV397" s="19">
        <v>160</v>
      </c>
      <c r="AW397" s="18" t="s">
        <v>77</v>
      </c>
      <c r="AX397" s="18" t="s">
        <v>98</v>
      </c>
      <c r="AY397" s="18" t="s">
        <v>71</v>
      </c>
      <c r="AZ397" s="18" t="s">
        <v>71</v>
      </c>
      <c r="BA397" s="19">
        <v>0</v>
      </c>
      <c r="BB397" s="20" t="s">
        <v>121</v>
      </c>
      <c r="BC397" s="18" t="s">
        <v>81</v>
      </c>
      <c r="BD397" s="18" t="s">
        <v>71</v>
      </c>
      <c r="BE397" s="18" t="s">
        <v>84</v>
      </c>
      <c r="BF397" s="18" t="s">
        <v>71</v>
      </c>
      <c r="BG397" s="18"/>
      <c r="BH397" s="21">
        <v>0</v>
      </c>
      <c r="BI397" s="19">
        <v>0.43</v>
      </c>
      <c r="BJ397" s="18"/>
      <c r="BK397" s="19">
        <v>0.4</v>
      </c>
      <c r="BL397" s="18"/>
      <c r="BM397" s="18"/>
      <c r="BN397" s="19">
        <v>20.100000000000001</v>
      </c>
      <c r="BO397" s="21">
        <v>0.5</v>
      </c>
      <c r="BP397" s="20"/>
      <c r="BQ397" s="21">
        <v>0.45</v>
      </c>
      <c r="BR397" s="20"/>
      <c r="BS397" s="21">
        <v>0.43</v>
      </c>
      <c r="BT397" s="20"/>
      <c r="BU397" s="20"/>
      <c r="BV397" s="21">
        <v>20.2</v>
      </c>
      <c r="BW397" s="9">
        <f>IF(BA397=1,BN397-(Monitors!$B$17*Data!BZ397),Data!BN397)</f>
        <v>20.100000000000001</v>
      </c>
      <c r="BX397" s="32">
        <f>IF($AR397=1,$BW397-(Monitors!$C$17*BZ397),Data!$BW397)</f>
        <v>20.100000000000001</v>
      </c>
      <c r="BY397" s="32">
        <f>BX397-(AA397*Monitors!$C$13)</f>
        <v>15.952000000000002</v>
      </c>
      <c r="BZ397" s="86">
        <f>(Monitors!$C$13*Data!AA397)+(Monitors!$C$6*TANH(Monitors!$C$7*(Data!V397+Monitors!$C$8)+Monitors!$C$9)+Monitors!$C$10)</f>
        <v>16.458849417765016</v>
      </c>
      <c r="CA397" s="9">
        <f>BN397-(Signage!$C$13*AI397)</f>
        <v>17.082900000000002</v>
      </c>
      <c r="CB397" s="86">
        <f>(Signage!$C$13*Data!AI397)+(Signage!$C$6*TANH(Signage!$C$7*(Data!V397+Signage!$C$8)+Signage!$C$9)+Signage!$C$10)</f>
        <v>19.294768059489179</v>
      </c>
    </row>
    <row r="398" spans="1:80" s="4" customFormat="1" ht="12" customHeight="1">
      <c r="A398" s="82">
        <v>397</v>
      </c>
      <c r="B398" s="15" t="s">
        <v>2068</v>
      </c>
      <c r="C398" s="82" t="s">
        <v>1328</v>
      </c>
      <c r="D398" s="16">
        <v>41248</v>
      </c>
      <c r="E398" s="18" t="s">
        <v>78</v>
      </c>
      <c r="F398" s="15" t="s">
        <v>70</v>
      </c>
      <c r="G398" s="17">
        <v>6</v>
      </c>
      <c r="H398" s="15" t="s">
        <v>72</v>
      </c>
      <c r="I398" s="15" t="s">
        <v>142</v>
      </c>
      <c r="J398" s="18"/>
      <c r="K398" s="18" t="s">
        <v>74</v>
      </c>
      <c r="L398" s="18"/>
      <c r="M398" s="18" t="s">
        <v>78</v>
      </c>
      <c r="N398" s="18" t="s">
        <v>78</v>
      </c>
      <c r="O398" s="18" t="s">
        <v>82</v>
      </c>
      <c r="P398" s="18"/>
      <c r="Q398" s="18" t="s">
        <v>78</v>
      </c>
      <c r="R398" s="19">
        <v>1.78</v>
      </c>
      <c r="S398" s="19">
        <v>11.3</v>
      </c>
      <c r="T398" s="19">
        <v>20</v>
      </c>
      <c r="U398" s="19">
        <v>23</v>
      </c>
      <c r="V398" s="19">
        <v>226.1</v>
      </c>
      <c r="W398" s="19">
        <v>1080</v>
      </c>
      <c r="X398" s="19">
        <v>1920</v>
      </c>
      <c r="Y398" s="18" t="s">
        <v>147</v>
      </c>
      <c r="Z398" s="69">
        <v>9173</v>
      </c>
      <c r="AA398" s="19">
        <v>2.0739999999999998</v>
      </c>
      <c r="AB398" s="21">
        <v>250</v>
      </c>
      <c r="AC398" s="19">
        <v>17.899999999999999</v>
      </c>
      <c r="AD398" s="19">
        <v>253.1</v>
      </c>
      <c r="AE398" s="19">
        <v>250</v>
      </c>
      <c r="AF398" s="19">
        <v>178.8</v>
      </c>
      <c r="AG398" s="8">
        <f>AF398/AD398</f>
        <v>0.70644014223627027</v>
      </c>
      <c r="AH398" s="19">
        <v>200.3</v>
      </c>
      <c r="AI398" s="85">
        <f>(AF398*V398)/1000000</f>
        <v>4.042668E-2</v>
      </c>
      <c r="AJ398" s="18" t="s">
        <v>78</v>
      </c>
      <c r="AK398" s="18" t="s">
        <v>423</v>
      </c>
      <c r="AL398" s="18" t="s">
        <v>159</v>
      </c>
      <c r="AM398" s="18"/>
      <c r="AN398" s="18" t="s">
        <v>96</v>
      </c>
      <c r="AO398" s="18" t="s">
        <v>493</v>
      </c>
      <c r="AP398" s="18" t="s">
        <v>94</v>
      </c>
      <c r="AQ398" s="18"/>
      <c r="AR398" s="19">
        <v>0</v>
      </c>
      <c r="AS398" s="18"/>
      <c r="AT398" s="72">
        <v>60</v>
      </c>
      <c r="AU398" s="19">
        <v>178</v>
      </c>
      <c r="AV398" s="19">
        <v>178</v>
      </c>
      <c r="AW398" s="18" t="s">
        <v>78</v>
      </c>
      <c r="AX398" s="18" t="s">
        <v>109</v>
      </c>
      <c r="AY398" s="18"/>
      <c r="AZ398" s="18"/>
      <c r="BA398" s="19">
        <v>0</v>
      </c>
      <c r="BB398" s="20" t="s">
        <v>96</v>
      </c>
      <c r="BC398" s="18" t="s">
        <v>81</v>
      </c>
      <c r="BD398" s="18"/>
      <c r="BE398" s="18" t="s">
        <v>84</v>
      </c>
      <c r="BF398" s="18"/>
      <c r="BG398" s="19">
        <v>1</v>
      </c>
      <c r="BH398" s="21">
        <v>0</v>
      </c>
      <c r="BI398" s="19">
        <v>0.42</v>
      </c>
      <c r="BJ398" s="19">
        <v>0.42</v>
      </c>
      <c r="BK398" s="19">
        <v>0.27</v>
      </c>
      <c r="BL398" s="18"/>
      <c r="BM398" s="18"/>
      <c r="BN398" s="19">
        <v>19.97</v>
      </c>
      <c r="BO398" s="21">
        <v>0.41</v>
      </c>
      <c r="BP398" s="20"/>
      <c r="BQ398" s="21">
        <v>0.48</v>
      </c>
      <c r="BR398" s="21">
        <v>0.48</v>
      </c>
      <c r="BS398" s="21">
        <v>0.32</v>
      </c>
      <c r="BT398" s="20"/>
      <c r="BU398" s="20"/>
      <c r="BV398" s="21">
        <v>20.07</v>
      </c>
      <c r="BW398" s="9">
        <f>IF(BA398=1,BN398-(Monitors!$B$17*Data!BZ398),Data!BN398)</f>
        <v>19.97</v>
      </c>
      <c r="BX398" s="32">
        <f>IF($AR398=1,$BW398-(Monitors!$C$17*BZ398),Data!$BW398)</f>
        <v>19.97</v>
      </c>
      <c r="BY398" s="32">
        <f>BX398-(AA398*Monitors!$C$13)</f>
        <v>15.821999999999999</v>
      </c>
      <c r="BZ398" s="86">
        <f>(Monitors!$C$13*Data!AA398)+(Monitors!$C$6*TANH(Monitors!$C$7*(Data!V398+Monitors!$C$8)+Monitors!$C$9)+Monitors!$C$10)</f>
        <v>16.462313929499189</v>
      </c>
      <c r="CA398" s="9">
        <f>BN398-(Signage!$C$13*AI398)</f>
        <v>16.937998999999998</v>
      </c>
      <c r="CB398" s="86">
        <f>(Signage!$C$13*Data!AI398)+(Signage!$C$6*TANH(Signage!$C$7*(Data!V398+Signage!$C$8)+Signage!$C$9)+Signage!$C$10)</f>
        <v>19.317740140666377</v>
      </c>
    </row>
    <row r="399" spans="1:80" s="4" customFormat="1" ht="12" customHeight="1">
      <c r="A399" s="83">
        <v>398</v>
      </c>
      <c r="B399" s="15" t="s">
        <v>2075</v>
      </c>
      <c r="C399" s="83" t="s">
        <v>1329</v>
      </c>
      <c r="D399" s="16">
        <v>40969</v>
      </c>
      <c r="E399" s="18" t="s">
        <v>77</v>
      </c>
      <c r="F399" s="15" t="s">
        <v>70</v>
      </c>
      <c r="G399" s="17">
        <v>6</v>
      </c>
      <c r="H399" s="15" t="s">
        <v>72</v>
      </c>
      <c r="I399" s="15" t="s">
        <v>73</v>
      </c>
      <c r="J399" s="18" t="s">
        <v>73</v>
      </c>
      <c r="K399" s="18" t="s">
        <v>74</v>
      </c>
      <c r="L399" s="18"/>
      <c r="M399" s="18" t="s">
        <v>78</v>
      </c>
      <c r="N399" s="18" t="s">
        <v>78</v>
      </c>
      <c r="O399" s="18" t="s">
        <v>82</v>
      </c>
      <c r="P399" s="18"/>
      <c r="Q399" s="18" t="s">
        <v>78</v>
      </c>
      <c r="R399" s="19">
        <v>1.78</v>
      </c>
      <c r="S399" s="19">
        <v>11.3</v>
      </c>
      <c r="T399" s="19">
        <v>20</v>
      </c>
      <c r="U399" s="19">
        <v>23</v>
      </c>
      <c r="V399" s="19">
        <v>225.71</v>
      </c>
      <c r="W399" s="19">
        <v>1080</v>
      </c>
      <c r="X399" s="19">
        <v>1920</v>
      </c>
      <c r="Y399" s="18" t="s">
        <v>147</v>
      </c>
      <c r="Z399" s="69">
        <v>9187</v>
      </c>
      <c r="AA399" s="19">
        <v>2.0739999999999998</v>
      </c>
      <c r="AB399" s="21">
        <v>250</v>
      </c>
      <c r="AC399" s="19">
        <v>17.8</v>
      </c>
      <c r="AD399" s="19">
        <v>215</v>
      </c>
      <c r="AE399" s="19">
        <v>250</v>
      </c>
      <c r="AF399" s="19">
        <v>179</v>
      </c>
      <c r="AG399" s="8">
        <f>AF399/AD399</f>
        <v>0.83255813953488367</v>
      </c>
      <c r="AH399" s="19">
        <v>200.4</v>
      </c>
      <c r="AI399" s="85">
        <f>(AF399*V399)/1000000</f>
        <v>4.0402090000000002E-2</v>
      </c>
      <c r="AJ399" s="18" t="s">
        <v>78</v>
      </c>
      <c r="AK399" s="18" t="s">
        <v>423</v>
      </c>
      <c r="AL399" s="18" t="s">
        <v>115</v>
      </c>
      <c r="AM399" s="18"/>
      <c r="AN399" s="18" t="s">
        <v>81</v>
      </c>
      <c r="AO399" s="18"/>
      <c r="AP399" s="18" t="s">
        <v>81</v>
      </c>
      <c r="AQ399" s="18"/>
      <c r="AR399" s="19">
        <v>0</v>
      </c>
      <c r="AS399" s="18"/>
      <c r="AT399" s="72">
        <v>60</v>
      </c>
      <c r="AU399" s="19">
        <v>170</v>
      </c>
      <c r="AV399" s="19">
        <v>160</v>
      </c>
      <c r="AW399" s="18" t="s">
        <v>78</v>
      </c>
      <c r="AX399" s="18" t="s">
        <v>109</v>
      </c>
      <c r="AY399" s="18"/>
      <c r="AZ399" s="18"/>
      <c r="BA399" s="19">
        <v>0</v>
      </c>
      <c r="BB399" s="20" t="s">
        <v>81</v>
      </c>
      <c r="BC399" s="18" t="s">
        <v>81</v>
      </c>
      <c r="BD399" s="18"/>
      <c r="BE399" s="18" t="s">
        <v>84</v>
      </c>
      <c r="BF399" s="18"/>
      <c r="BG399" s="19">
        <v>1</v>
      </c>
      <c r="BH399" s="21">
        <v>0</v>
      </c>
      <c r="BI399" s="19">
        <v>0.2</v>
      </c>
      <c r="BJ399" s="18"/>
      <c r="BK399" s="19">
        <v>0.12</v>
      </c>
      <c r="BL399" s="18"/>
      <c r="BM399" s="18"/>
      <c r="BN399" s="19">
        <v>21.49</v>
      </c>
      <c r="BO399" s="21">
        <v>0.5</v>
      </c>
      <c r="BP399" s="20"/>
      <c r="BQ399" s="21">
        <v>0.2</v>
      </c>
      <c r="BR399" s="20"/>
      <c r="BS399" s="21">
        <v>0.12</v>
      </c>
      <c r="BT399" s="20"/>
      <c r="BU399" s="20"/>
      <c r="BV399" s="21">
        <v>21.52</v>
      </c>
      <c r="BW399" s="9">
        <f>IF(BA399=1,BN399-(Monitors!$B$17*Data!BZ399),Data!BN399)</f>
        <v>21.49</v>
      </c>
      <c r="BX399" s="32">
        <f>IF($AR399=1,$BW399-(Monitors!$C$17*BZ399),Data!$BW399)</f>
        <v>21.49</v>
      </c>
      <c r="BY399" s="32">
        <f>BX399-(AA399*Monitors!$C$13)</f>
        <v>17.341999999999999</v>
      </c>
      <c r="BZ399" s="86">
        <f>(Monitors!$C$13*Data!AA399)+(Monitors!$C$6*TANH(Monitors!$C$7*(Data!V399+Monitors!$C$8)+Monitors!$C$9)+Monitors!$C$10)</f>
        <v>16.448791319880328</v>
      </c>
      <c r="CA399" s="9">
        <f>BN399-(Signage!$C$13*AI399)</f>
        <v>18.459843249999999</v>
      </c>
      <c r="CB399" s="86">
        <f>(Signage!$C$13*Data!AI399)+(Signage!$C$6*TANH(Signage!$C$7*(Data!V399+Signage!$C$8)+Signage!$C$9)+Signage!$C$10)</f>
        <v>19.284417530482731</v>
      </c>
    </row>
    <row r="400" spans="1:80" s="4" customFormat="1" ht="12" customHeight="1">
      <c r="A400" s="82">
        <v>399</v>
      </c>
      <c r="B400" s="15" t="s">
        <v>2064</v>
      </c>
      <c r="C400" s="82" t="s">
        <v>1330</v>
      </c>
      <c r="D400" s="16">
        <v>41485</v>
      </c>
      <c r="E400" s="18" t="s">
        <v>78</v>
      </c>
      <c r="F400" s="15" t="s">
        <v>70</v>
      </c>
      <c r="G400" s="17">
        <v>6</v>
      </c>
      <c r="H400" s="15" t="s">
        <v>72</v>
      </c>
      <c r="I400" s="15" t="s">
        <v>90</v>
      </c>
      <c r="J400" s="18"/>
      <c r="K400" s="18" t="s">
        <v>74</v>
      </c>
      <c r="L400" s="18"/>
      <c r="M400" s="18" t="s">
        <v>78</v>
      </c>
      <c r="N400" s="18" t="s">
        <v>78</v>
      </c>
      <c r="O400" s="18" t="s">
        <v>82</v>
      </c>
      <c r="P400" s="18"/>
      <c r="Q400" s="18" t="s">
        <v>78</v>
      </c>
      <c r="R400" s="19">
        <v>1.78</v>
      </c>
      <c r="S400" s="19">
        <v>10.6</v>
      </c>
      <c r="T400" s="19">
        <v>18.8</v>
      </c>
      <c r="U400" s="19">
        <v>21.5</v>
      </c>
      <c r="V400" s="19">
        <v>198.08</v>
      </c>
      <c r="W400" s="19">
        <v>1080</v>
      </c>
      <c r="X400" s="19">
        <v>1920</v>
      </c>
      <c r="Y400" s="18" t="s">
        <v>147</v>
      </c>
      <c r="Z400" s="69">
        <v>10469</v>
      </c>
      <c r="AA400" s="19">
        <v>2.0739999999999998</v>
      </c>
      <c r="AB400" s="21">
        <v>230</v>
      </c>
      <c r="AC400" s="19">
        <v>0.8</v>
      </c>
      <c r="AD400" s="19">
        <v>235.3</v>
      </c>
      <c r="AE400" s="19">
        <v>230</v>
      </c>
      <c r="AF400" s="19">
        <v>179.4</v>
      </c>
      <c r="AG400" s="8">
        <f>AF400/AD400</f>
        <v>0.76243093922651928</v>
      </c>
      <c r="AH400" s="19">
        <v>201.8</v>
      </c>
      <c r="AI400" s="85">
        <f>(AF400*V400)/1000000</f>
        <v>3.5535552000000005E-2</v>
      </c>
      <c r="AJ400" s="18" t="s">
        <v>77</v>
      </c>
      <c r="AK400" s="18" t="s">
        <v>247</v>
      </c>
      <c r="AL400" s="18" t="s">
        <v>115</v>
      </c>
      <c r="AM400" s="18"/>
      <c r="AN400" s="18" t="s">
        <v>81</v>
      </c>
      <c r="AO400" s="18"/>
      <c r="AP400" s="18" t="s">
        <v>81</v>
      </c>
      <c r="AQ400" s="18"/>
      <c r="AR400" s="19">
        <v>0</v>
      </c>
      <c r="AS400" s="18"/>
      <c r="AT400" s="72">
        <v>60</v>
      </c>
      <c r="AU400" s="19">
        <v>170</v>
      </c>
      <c r="AV400" s="19">
        <v>160</v>
      </c>
      <c r="AW400" s="18" t="s">
        <v>78</v>
      </c>
      <c r="AX400" s="18" t="s">
        <v>123</v>
      </c>
      <c r="AY400" s="18"/>
      <c r="AZ400" s="18"/>
      <c r="BA400" s="19">
        <v>0</v>
      </c>
      <c r="BB400" s="20" t="s">
        <v>81</v>
      </c>
      <c r="BC400" s="18" t="s">
        <v>81</v>
      </c>
      <c r="BD400" s="18"/>
      <c r="BE400" s="18" t="s">
        <v>84</v>
      </c>
      <c r="BF400" s="18"/>
      <c r="BG400" s="18"/>
      <c r="BH400" s="21">
        <v>0</v>
      </c>
      <c r="BI400" s="19">
        <v>0.14000000000000001</v>
      </c>
      <c r="BJ400" s="18"/>
      <c r="BK400" s="19">
        <v>0.09</v>
      </c>
      <c r="BL400" s="18"/>
      <c r="BM400" s="18"/>
      <c r="BN400" s="19">
        <v>16.239999999999998</v>
      </c>
      <c r="BO400" s="21">
        <v>0.55000000000000004</v>
      </c>
      <c r="BP400" s="20"/>
      <c r="BQ400" s="21">
        <v>0.21</v>
      </c>
      <c r="BR400" s="20"/>
      <c r="BS400" s="21">
        <v>0.17</v>
      </c>
      <c r="BT400" s="20"/>
      <c r="BU400" s="20"/>
      <c r="BV400" s="21">
        <v>16.03</v>
      </c>
      <c r="BW400" s="9">
        <f>IF(BA400=1,BN400-(Monitors!$B$17*Data!BZ400),Data!BN400)</f>
        <v>16.239999999999998</v>
      </c>
      <c r="BX400" s="32">
        <f>IF($AR400=1,$BW400-(Monitors!$C$17*BZ400),Data!$BW400)</f>
        <v>16.239999999999998</v>
      </c>
      <c r="BY400" s="32">
        <f>BX400-(AA400*Monitors!$C$13)</f>
        <v>12.091999999999999</v>
      </c>
      <c r="BZ400" s="86">
        <f>(Monitors!$C$13*Data!AA400)+(Monitors!$C$6*TANH(Monitors!$C$7*(Data!V400+Monitors!$C$8)+Monitors!$C$9)+Monitors!$C$10)</f>
        <v>15.413638494334341</v>
      </c>
      <c r="CA400" s="9">
        <f>BN400-(Signage!$C$13*AI400)</f>
        <v>13.574833599999998</v>
      </c>
      <c r="CB400" s="86">
        <f>(Signage!$C$13*Data!AI400)+(Signage!$C$6*TANH(Signage!$C$7*(Data!V400+Signage!$C$8)+Signage!$C$9)+Signage!$C$10)</f>
        <v>16.682036279483821</v>
      </c>
    </row>
    <row r="401" spans="1:80" s="4" customFormat="1" ht="12" customHeight="1">
      <c r="A401" s="83">
        <v>400</v>
      </c>
      <c r="B401" s="15" t="s">
        <v>2064</v>
      </c>
      <c r="C401" s="83" t="s">
        <v>1331</v>
      </c>
      <c r="D401" s="16">
        <v>41514</v>
      </c>
      <c r="E401" s="18" t="s">
        <v>77</v>
      </c>
      <c r="F401" s="15" t="s">
        <v>70</v>
      </c>
      <c r="G401" s="17">
        <v>6</v>
      </c>
      <c r="H401" s="15" t="s">
        <v>72</v>
      </c>
      <c r="I401" s="15" t="s">
        <v>142</v>
      </c>
      <c r="J401" s="18"/>
      <c r="K401" s="18" t="s">
        <v>74</v>
      </c>
      <c r="L401" s="18"/>
      <c r="M401" s="18" t="s">
        <v>78</v>
      </c>
      <c r="N401" s="18" t="s">
        <v>78</v>
      </c>
      <c r="O401" s="18" t="s">
        <v>82</v>
      </c>
      <c r="P401" s="18"/>
      <c r="Q401" s="18" t="s">
        <v>77</v>
      </c>
      <c r="R401" s="19">
        <v>1.78</v>
      </c>
      <c r="S401" s="19">
        <v>13.2</v>
      </c>
      <c r="T401" s="19">
        <v>23.5</v>
      </c>
      <c r="U401" s="19">
        <v>27</v>
      </c>
      <c r="V401" s="19">
        <v>311.7</v>
      </c>
      <c r="W401" s="19">
        <v>1080</v>
      </c>
      <c r="X401" s="19">
        <v>1920</v>
      </c>
      <c r="Y401" s="18" t="s">
        <v>147</v>
      </c>
      <c r="Z401" s="69">
        <v>6653</v>
      </c>
      <c r="AA401" s="19">
        <v>2.0739999999999998</v>
      </c>
      <c r="AB401" s="21">
        <v>300</v>
      </c>
      <c r="AC401" s="19">
        <v>0</v>
      </c>
      <c r="AD401" s="19">
        <v>291.39999999999998</v>
      </c>
      <c r="AE401" s="19">
        <v>300</v>
      </c>
      <c r="AF401" s="19">
        <v>180.2</v>
      </c>
      <c r="AG401" s="8">
        <f>AF401/AD401</f>
        <v>0.61839396019217574</v>
      </c>
      <c r="AH401" s="19">
        <v>201.5</v>
      </c>
      <c r="AI401" s="85">
        <f>(AF401*V401)/1000000</f>
        <v>5.6168339999999997E-2</v>
      </c>
      <c r="AJ401" s="18" t="s">
        <v>78</v>
      </c>
      <c r="AK401" s="18" t="s">
        <v>198</v>
      </c>
      <c r="AL401" s="18" t="s">
        <v>152</v>
      </c>
      <c r="AM401" s="18"/>
      <c r="AN401" s="18" t="s">
        <v>121</v>
      </c>
      <c r="AO401" s="18"/>
      <c r="AP401" s="18" t="s">
        <v>81</v>
      </c>
      <c r="AQ401" s="18"/>
      <c r="AR401" s="19">
        <v>0</v>
      </c>
      <c r="AS401" s="18"/>
      <c r="AT401" s="72">
        <v>60</v>
      </c>
      <c r="AU401" s="19">
        <v>178</v>
      </c>
      <c r="AV401" s="19">
        <v>178</v>
      </c>
      <c r="AW401" s="18" t="s">
        <v>78</v>
      </c>
      <c r="AX401" s="18" t="s">
        <v>109</v>
      </c>
      <c r="AY401" s="18"/>
      <c r="AZ401" s="18"/>
      <c r="BA401" s="19">
        <v>0</v>
      </c>
      <c r="BB401" s="20" t="s">
        <v>121</v>
      </c>
      <c r="BC401" s="18" t="s">
        <v>154</v>
      </c>
      <c r="BD401" s="18"/>
      <c r="BE401" s="18" t="s">
        <v>84</v>
      </c>
      <c r="BF401" s="18"/>
      <c r="BG401" s="19">
        <v>1</v>
      </c>
      <c r="BH401" s="21">
        <v>0</v>
      </c>
      <c r="BI401" s="19">
        <v>0.48</v>
      </c>
      <c r="BJ401" s="19">
        <v>0.21</v>
      </c>
      <c r="BK401" s="19">
        <v>0.15</v>
      </c>
      <c r="BL401" s="18"/>
      <c r="BM401" s="18"/>
      <c r="BN401" s="19">
        <v>18.559999999999999</v>
      </c>
      <c r="BO401" s="21">
        <v>0.4</v>
      </c>
      <c r="BP401" s="20"/>
      <c r="BQ401" s="21">
        <v>0.49</v>
      </c>
      <c r="BR401" s="21">
        <v>0.26</v>
      </c>
      <c r="BS401" s="21">
        <v>0.18</v>
      </c>
      <c r="BT401" s="20"/>
      <c r="BU401" s="20"/>
      <c r="BV401" s="21">
        <v>18.739999999999998</v>
      </c>
      <c r="BW401" s="9">
        <f>IF(BA401=1,BN401-(Monitors!$B$17*Data!BZ401),Data!BN401)</f>
        <v>18.559999999999999</v>
      </c>
      <c r="BX401" s="32">
        <f>IF($AR401=1,$BW401-(Monitors!$C$17*BZ401),Data!$BW401)</f>
        <v>18.559999999999999</v>
      </c>
      <c r="BY401" s="32">
        <f>BX401-(AA401*Monitors!$C$13)</f>
        <v>14.411999999999999</v>
      </c>
      <c r="BZ401" s="86">
        <f>(Monitors!$C$13*Data!AA401)+(Monitors!$C$6*TANH(Monitors!$C$7*(Data!V401+Monitors!$C$8)+Monitors!$C$9)+Monitors!$C$10)</f>
        <v>18.779741917256199</v>
      </c>
      <c r="CA401" s="9">
        <f>BN401-(Signage!$C$13*AI401)</f>
        <v>14.347374499999999</v>
      </c>
      <c r="CB401" s="86">
        <f>(Signage!$C$13*Data!AI401)+(Signage!$C$6*TANH(Signage!$C$7*(Data!V401+Signage!$C$8)+Signage!$C$9)+Signage!$C$10)</f>
        <v>27.317260202489081</v>
      </c>
    </row>
    <row r="402" spans="1:80" s="4" customFormat="1" ht="12" customHeight="1">
      <c r="A402" s="82">
        <v>401</v>
      </c>
      <c r="B402" s="15" t="s">
        <v>2096</v>
      </c>
      <c r="C402" s="82" t="s">
        <v>1332</v>
      </c>
      <c r="D402" s="16">
        <v>41575</v>
      </c>
      <c r="E402" s="18" t="s">
        <v>77</v>
      </c>
      <c r="F402" s="15" t="s">
        <v>70</v>
      </c>
      <c r="G402" s="17">
        <v>6</v>
      </c>
      <c r="H402" s="15" t="s">
        <v>72</v>
      </c>
      <c r="I402" s="15" t="s">
        <v>90</v>
      </c>
      <c r="J402" s="18" t="s">
        <v>71</v>
      </c>
      <c r="K402" s="18" t="s">
        <v>74</v>
      </c>
      <c r="L402" s="18" t="s">
        <v>71</v>
      </c>
      <c r="M402" s="18" t="s">
        <v>78</v>
      </c>
      <c r="N402" s="18" t="s">
        <v>78</v>
      </c>
      <c r="O402" s="18" t="s">
        <v>82</v>
      </c>
      <c r="P402" s="18" t="s">
        <v>71</v>
      </c>
      <c r="Q402" s="18" t="s">
        <v>78</v>
      </c>
      <c r="R402" s="19">
        <v>1.78</v>
      </c>
      <c r="S402" s="19">
        <v>11.5</v>
      </c>
      <c r="T402" s="19">
        <v>20.5</v>
      </c>
      <c r="U402" s="19">
        <v>23.6</v>
      </c>
      <c r="V402" s="19">
        <v>236.92</v>
      </c>
      <c r="W402" s="19">
        <v>1080</v>
      </c>
      <c r="X402" s="19">
        <v>1920</v>
      </c>
      <c r="Y402" s="18" t="s">
        <v>147</v>
      </c>
      <c r="Z402" s="69">
        <v>8796</v>
      </c>
      <c r="AA402" s="19">
        <v>2.0739999999999998</v>
      </c>
      <c r="AB402" s="21">
        <v>200</v>
      </c>
      <c r="AC402" s="19">
        <v>5.6</v>
      </c>
      <c r="AD402" s="19">
        <v>201</v>
      </c>
      <c r="AE402" s="19">
        <v>200</v>
      </c>
      <c r="AF402" s="19">
        <v>181</v>
      </c>
      <c r="AG402" s="8">
        <f>AF402/AD402</f>
        <v>0.90049751243781095</v>
      </c>
      <c r="AH402" s="19">
        <v>200</v>
      </c>
      <c r="AI402" s="85">
        <f>(AF402*V402)/1000000</f>
        <v>4.2882519999999993E-2</v>
      </c>
      <c r="AJ402" s="18" t="s">
        <v>78</v>
      </c>
      <c r="AK402" s="18" t="s">
        <v>388</v>
      </c>
      <c r="AL402" s="18" t="s">
        <v>399</v>
      </c>
      <c r="AM402" s="18" t="s">
        <v>144</v>
      </c>
      <c r="AN402" s="18" t="s">
        <v>121</v>
      </c>
      <c r="AO402" s="18" t="s">
        <v>81</v>
      </c>
      <c r="AP402" s="18" t="s">
        <v>449</v>
      </c>
      <c r="AQ402" s="18" t="s">
        <v>81</v>
      </c>
      <c r="AR402" s="19">
        <v>0</v>
      </c>
      <c r="AS402" s="18"/>
      <c r="AT402" s="72">
        <v>60</v>
      </c>
      <c r="AU402" s="19">
        <v>170</v>
      </c>
      <c r="AV402" s="19">
        <v>160</v>
      </c>
      <c r="AW402" s="18" t="s">
        <v>77</v>
      </c>
      <c r="AX402" s="18" t="s">
        <v>93</v>
      </c>
      <c r="AY402" s="18" t="s">
        <v>71</v>
      </c>
      <c r="AZ402" s="18" t="s">
        <v>71</v>
      </c>
      <c r="BA402" s="19">
        <v>0</v>
      </c>
      <c r="BB402" s="20" t="s">
        <v>121</v>
      </c>
      <c r="BC402" s="18" t="s">
        <v>154</v>
      </c>
      <c r="BD402" s="18" t="s">
        <v>81</v>
      </c>
      <c r="BE402" s="18" t="s">
        <v>84</v>
      </c>
      <c r="BF402" s="18" t="s">
        <v>81</v>
      </c>
      <c r="BG402" s="18"/>
      <c r="BH402" s="21">
        <v>0</v>
      </c>
      <c r="BI402" s="19">
        <v>0.28999999999999998</v>
      </c>
      <c r="BJ402" s="18"/>
      <c r="BK402" s="19">
        <v>0.23</v>
      </c>
      <c r="BL402" s="18"/>
      <c r="BM402" s="18"/>
      <c r="BN402" s="19">
        <v>20.76</v>
      </c>
      <c r="BO402" s="21">
        <v>0.5</v>
      </c>
      <c r="BP402" s="20"/>
      <c r="BQ402" s="21">
        <v>0.28000000000000003</v>
      </c>
      <c r="BR402" s="20"/>
      <c r="BS402" s="21">
        <v>0.26</v>
      </c>
      <c r="BT402" s="20"/>
      <c r="BU402" s="20"/>
      <c r="BV402" s="21">
        <v>20.87</v>
      </c>
      <c r="BW402" s="9">
        <f>IF(BA402=1,BN402-(Monitors!$B$17*Data!BZ402),Data!BN402)</f>
        <v>20.76</v>
      </c>
      <c r="BX402" s="32">
        <f>IF($AR402=1,$BW402-(Monitors!$C$17*BZ402),Data!$BW402)</f>
        <v>20.76</v>
      </c>
      <c r="BY402" s="32">
        <f>BX402-(AA402*Monitors!$C$13)</f>
        <v>16.612000000000002</v>
      </c>
      <c r="BZ402" s="86">
        <f>(Monitors!$C$13*Data!AA402)+(Monitors!$C$6*TANH(Monitors!$C$7*(Data!V402+Monitors!$C$8)+Monitors!$C$9)+Monitors!$C$10)</f>
        <v>16.825789234492511</v>
      </c>
      <c r="CA402" s="9">
        <f>BN402-(Signage!$C$13*AI402)</f>
        <v>17.543811000000002</v>
      </c>
      <c r="CB402" s="86">
        <f>(Signage!$C$13*Data!AI402)+(Signage!$C$6*TANH(Signage!$C$7*(Data!V402+Signage!$C$8)+Signage!$C$9)+Signage!$C$10)</f>
        <v>20.373990564616108</v>
      </c>
    </row>
    <row r="403" spans="1:80" s="4" customFormat="1" ht="12" customHeight="1">
      <c r="A403" s="83">
        <v>402</v>
      </c>
      <c r="B403" s="15" t="s">
        <v>2063</v>
      </c>
      <c r="C403" s="83" t="s">
        <v>1333</v>
      </c>
      <c r="D403" s="16">
        <v>41330</v>
      </c>
      <c r="E403" s="18" t="s">
        <v>77</v>
      </c>
      <c r="F403" s="15" t="s">
        <v>70</v>
      </c>
      <c r="G403" s="17">
        <v>6</v>
      </c>
      <c r="H403" s="15" t="s">
        <v>72</v>
      </c>
      <c r="I403" s="15" t="s">
        <v>73</v>
      </c>
      <c r="J403" s="18" t="s">
        <v>73</v>
      </c>
      <c r="K403" s="18" t="s">
        <v>74</v>
      </c>
      <c r="L403" s="18" t="s">
        <v>71</v>
      </c>
      <c r="M403" s="18" t="s">
        <v>78</v>
      </c>
      <c r="N403" s="18" t="s">
        <v>78</v>
      </c>
      <c r="O403" s="18" t="s">
        <v>82</v>
      </c>
      <c r="P403" s="18" t="s">
        <v>71</v>
      </c>
      <c r="Q403" s="18" t="s">
        <v>78</v>
      </c>
      <c r="R403" s="19">
        <v>1.78</v>
      </c>
      <c r="S403" s="19">
        <v>10.5</v>
      </c>
      <c r="T403" s="19">
        <v>18.7</v>
      </c>
      <c r="U403" s="19">
        <v>21.5</v>
      </c>
      <c r="V403" s="19">
        <v>197.52</v>
      </c>
      <c r="W403" s="19">
        <v>1080</v>
      </c>
      <c r="X403" s="19">
        <v>1920</v>
      </c>
      <c r="Y403" s="18" t="s">
        <v>147</v>
      </c>
      <c r="Z403" s="69">
        <v>10498</v>
      </c>
      <c r="AA403" s="19">
        <v>2.0739999999999998</v>
      </c>
      <c r="AB403" s="21">
        <v>250</v>
      </c>
      <c r="AC403" s="19">
        <v>0.3</v>
      </c>
      <c r="AD403" s="19">
        <v>242</v>
      </c>
      <c r="AE403" s="19">
        <v>250</v>
      </c>
      <c r="AF403" s="19">
        <v>182</v>
      </c>
      <c r="AG403" s="8">
        <f>AF403/AD403</f>
        <v>0.75206611570247939</v>
      </c>
      <c r="AH403" s="19">
        <v>200</v>
      </c>
      <c r="AI403" s="85">
        <f>(AF403*V403)/1000000</f>
        <v>3.5948639999999997E-2</v>
      </c>
      <c r="AJ403" s="18" t="s">
        <v>78</v>
      </c>
      <c r="AK403" s="18" t="s">
        <v>545</v>
      </c>
      <c r="AL403" s="18" t="s">
        <v>115</v>
      </c>
      <c r="AM403" s="18" t="s">
        <v>71</v>
      </c>
      <c r="AN403" s="18" t="s">
        <v>81</v>
      </c>
      <c r="AO403" s="18" t="s">
        <v>71</v>
      </c>
      <c r="AP403" s="18" t="s">
        <v>94</v>
      </c>
      <c r="AQ403" s="18" t="s">
        <v>71</v>
      </c>
      <c r="AR403" s="19">
        <v>0</v>
      </c>
      <c r="AS403" s="18"/>
      <c r="AT403" s="72">
        <v>60</v>
      </c>
      <c r="AU403" s="19">
        <v>160</v>
      </c>
      <c r="AV403" s="19">
        <v>160</v>
      </c>
      <c r="AW403" s="18" t="s">
        <v>77</v>
      </c>
      <c r="AX403" s="18" t="s">
        <v>98</v>
      </c>
      <c r="AY403" s="18"/>
      <c r="AZ403" s="18"/>
      <c r="BA403" s="19">
        <v>0</v>
      </c>
      <c r="BB403" s="20" t="s">
        <v>81</v>
      </c>
      <c r="BC403" s="18" t="s">
        <v>81</v>
      </c>
      <c r="BD403" s="18" t="s">
        <v>71</v>
      </c>
      <c r="BE403" s="18" t="s">
        <v>84</v>
      </c>
      <c r="BF403" s="18" t="s">
        <v>71</v>
      </c>
      <c r="BG403" s="18"/>
      <c r="BH403" s="21">
        <v>0</v>
      </c>
      <c r="BI403" s="19">
        <v>0.34</v>
      </c>
      <c r="BJ403" s="18"/>
      <c r="BK403" s="19">
        <v>0.21</v>
      </c>
      <c r="BL403" s="18"/>
      <c r="BM403" s="18"/>
      <c r="BN403" s="19">
        <v>21.05</v>
      </c>
      <c r="BO403" s="21">
        <v>0.5</v>
      </c>
      <c r="BP403" s="20"/>
      <c r="BQ403" s="21">
        <v>0.42</v>
      </c>
      <c r="BR403" s="20"/>
      <c r="BS403" s="21">
        <v>0.22</v>
      </c>
      <c r="BT403" s="20"/>
      <c r="BU403" s="20"/>
      <c r="BV403" s="21">
        <v>21.03</v>
      </c>
      <c r="BW403" s="9">
        <f>IF(BA403=1,BN403-(Monitors!$B$17*Data!BZ403),Data!BN403)</f>
        <v>21.05</v>
      </c>
      <c r="BX403" s="32">
        <f>IF($AR403=1,$BW403-(Monitors!$C$17*BZ403),Data!$BW403)</f>
        <v>21.05</v>
      </c>
      <c r="BY403" s="32">
        <f>BX403-(AA403*Monitors!$C$13)</f>
        <v>16.902000000000001</v>
      </c>
      <c r="BZ403" s="86">
        <f>(Monitors!$C$13*Data!AA403)+(Monitors!$C$6*TANH(Monitors!$C$7*(Data!V403+Monitors!$C$8)+Monitors!$C$9)+Monitors!$C$10)</f>
        <v>15.391053511885746</v>
      </c>
      <c r="CA403" s="9">
        <f>BN403-(Signage!$C$13*AI403)</f>
        <v>18.353852</v>
      </c>
      <c r="CB403" s="86">
        <f>(Signage!$C$13*Data!AI403)+(Signage!$C$6*TANH(Signage!$C$7*(Data!V403+Signage!$C$8)+Signage!$C$9)+Signage!$C$10)</f>
        <v>16.667534312499622</v>
      </c>
    </row>
    <row r="404" spans="1:80" s="4" customFormat="1" ht="12" customHeight="1">
      <c r="A404" s="82">
        <v>403</v>
      </c>
      <c r="B404" s="15" t="s">
        <v>2080</v>
      </c>
      <c r="C404" s="82" t="s">
        <v>1334</v>
      </c>
      <c r="D404" s="16">
        <v>41308</v>
      </c>
      <c r="E404" s="18" t="s">
        <v>77</v>
      </c>
      <c r="F404" s="15" t="s">
        <v>70</v>
      </c>
      <c r="G404" s="17">
        <v>6</v>
      </c>
      <c r="H404" s="15" t="s">
        <v>72</v>
      </c>
      <c r="I404" s="15" t="s">
        <v>73</v>
      </c>
      <c r="J404" s="18" t="s">
        <v>73</v>
      </c>
      <c r="K404" s="18" t="s">
        <v>74</v>
      </c>
      <c r="L404" s="18" t="s">
        <v>71</v>
      </c>
      <c r="M404" s="18" t="s">
        <v>78</v>
      </c>
      <c r="N404" s="18" t="s">
        <v>78</v>
      </c>
      <c r="O404" s="18" t="s">
        <v>82</v>
      </c>
      <c r="P404" s="18" t="s">
        <v>71</v>
      </c>
      <c r="Q404" s="18" t="s">
        <v>78</v>
      </c>
      <c r="R404" s="19">
        <v>1.78</v>
      </c>
      <c r="S404" s="19">
        <v>10.5</v>
      </c>
      <c r="T404" s="19">
        <v>18.7</v>
      </c>
      <c r="U404" s="19">
        <v>21.5</v>
      </c>
      <c r="V404" s="19">
        <v>197.52</v>
      </c>
      <c r="W404" s="19">
        <v>1080</v>
      </c>
      <c r="X404" s="19">
        <v>1920</v>
      </c>
      <c r="Y404" s="18" t="s">
        <v>147</v>
      </c>
      <c r="Z404" s="69">
        <v>10498</v>
      </c>
      <c r="AA404" s="19">
        <v>2.0739999999999998</v>
      </c>
      <c r="AB404" s="21">
        <v>250</v>
      </c>
      <c r="AC404" s="19">
        <v>12</v>
      </c>
      <c r="AD404" s="19">
        <v>253</v>
      </c>
      <c r="AE404" s="19">
        <v>250</v>
      </c>
      <c r="AF404" s="19">
        <v>183</v>
      </c>
      <c r="AG404" s="8">
        <f>AF404/AD404</f>
        <v>0.72332015810276684</v>
      </c>
      <c r="AH404" s="19">
        <v>200</v>
      </c>
      <c r="AI404" s="85">
        <f>(AF404*V404)/1000000</f>
        <v>3.6146160000000004E-2</v>
      </c>
      <c r="AJ404" s="18" t="s">
        <v>78</v>
      </c>
      <c r="AK404" s="18" t="s">
        <v>418</v>
      </c>
      <c r="AL404" s="18" t="s">
        <v>88</v>
      </c>
      <c r="AM404" s="18" t="s">
        <v>562</v>
      </c>
      <c r="AN404" s="18" t="s">
        <v>81</v>
      </c>
      <c r="AO404" s="18" t="s">
        <v>71</v>
      </c>
      <c r="AP404" s="18" t="s">
        <v>94</v>
      </c>
      <c r="AQ404" s="18" t="s">
        <v>71</v>
      </c>
      <c r="AR404" s="19">
        <v>0</v>
      </c>
      <c r="AS404" s="18"/>
      <c r="AT404" s="72">
        <v>60</v>
      </c>
      <c r="AU404" s="19">
        <v>170</v>
      </c>
      <c r="AV404" s="19">
        <v>160</v>
      </c>
      <c r="AW404" s="18" t="s">
        <v>77</v>
      </c>
      <c r="AX404" s="18" t="s">
        <v>98</v>
      </c>
      <c r="AY404" s="18" t="s">
        <v>71</v>
      </c>
      <c r="AZ404" s="18" t="s">
        <v>71</v>
      </c>
      <c r="BA404" s="19">
        <v>0</v>
      </c>
      <c r="BB404" s="20" t="s">
        <v>81</v>
      </c>
      <c r="BC404" s="18" t="s">
        <v>81</v>
      </c>
      <c r="BD404" s="18" t="s">
        <v>71</v>
      </c>
      <c r="BE404" s="18" t="s">
        <v>84</v>
      </c>
      <c r="BF404" s="18" t="s">
        <v>71</v>
      </c>
      <c r="BG404" s="18"/>
      <c r="BH404" s="21">
        <v>0</v>
      </c>
      <c r="BI404" s="19">
        <v>0.3</v>
      </c>
      <c r="BJ404" s="18"/>
      <c r="BK404" s="19">
        <v>0.28999999999999998</v>
      </c>
      <c r="BL404" s="18"/>
      <c r="BM404" s="18"/>
      <c r="BN404" s="19">
        <v>19.29</v>
      </c>
      <c r="BO404" s="21">
        <v>0.5</v>
      </c>
      <c r="BP404" s="20"/>
      <c r="BQ404" s="21">
        <v>0.31</v>
      </c>
      <c r="BR404" s="20"/>
      <c r="BS404" s="21">
        <v>0.3</v>
      </c>
      <c r="BT404" s="20"/>
      <c r="BU404" s="20"/>
      <c r="BV404" s="21">
        <v>19.309999999999999</v>
      </c>
      <c r="BW404" s="9">
        <f>IF(BA404=1,BN404-(Monitors!$B$17*Data!BZ404),Data!BN404)</f>
        <v>19.29</v>
      </c>
      <c r="BX404" s="32">
        <f>IF($AR404=1,$BW404-(Monitors!$C$17*BZ404),Data!$BW404)</f>
        <v>19.29</v>
      </c>
      <c r="BY404" s="32">
        <f>BX404-(AA404*Monitors!$C$13)</f>
        <v>15.141999999999999</v>
      </c>
      <c r="BZ404" s="86">
        <f>(Monitors!$C$13*Data!AA404)+(Monitors!$C$6*TANH(Monitors!$C$7*(Data!V404+Monitors!$C$8)+Monitors!$C$9)+Monitors!$C$10)</f>
        <v>15.391053511885746</v>
      </c>
      <c r="CA404" s="9">
        <f>BN404-(Signage!$C$13*AI404)</f>
        <v>16.579037999999997</v>
      </c>
      <c r="CB404" s="86">
        <f>(Signage!$C$13*Data!AI404)+(Signage!$C$6*TANH(Signage!$C$7*(Data!V404+Signage!$C$8)+Signage!$C$9)+Signage!$C$10)</f>
        <v>16.68234831249962</v>
      </c>
    </row>
    <row r="405" spans="1:80" s="4" customFormat="1" ht="12" customHeight="1">
      <c r="A405" s="83">
        <v>404</v>
      </c>
      <c r="B405" s="15" t="s">
        <v>2080</v>
      </c>
      <c r="C405" s="83" t="s">
        <v>1335</v>
      </c>
      <c r="D405" s="16">
        <v>41308</v>
      </c>
      <c r="E405" s="18" t="s">
        <v>77</v>
      </c>
      <c r="F405" s="15" t="s">
        <v>70</v>
      </c>
      <c r="G405" s="17">
        <v>6</v>
      </c>
      <c r="H405" s="15" t="s">
        <v>72</v>
      </c>
      <c r="I405" s="15" t="s">
        <v>73</v>
      </c>
      <c r="J405" s="18" t="s">
        <v>73</v>
      </c>
      <c r="K405" s="18" t="s">
        <v>74</v>
      </c>
      <c r="L405" s="18" t="s">
        <v>71</v>
      </c>
      <c r="M405" s="18" t="s">
        <v>78</v>
      </c>
      <c r="N405" s="18" t="s">
        <v>78</v>
      </c>
      <c r="O405" s="18" t="s">
        <v>82</v>
      </c>
      <c r="P405" s="18" t="s">
        <v>71</v>
      </c>
      <c r="Q405" s="18" t="s">
        <v>78</v>
      </c>
      <c r="R405" s="19">
        <v>1.78</v>
      </c>
      <c r="S405" s="19">
        <v>10.5</v>
      </c>
      <c r="T405" s="19">
        <v>18.7</v>
      </c>
      <c r="U405" s="19">
        <v>21.5</v>
      </c>
      <c r="V405" s="19">
        <v>197.52</v>
      </c>
      <c r="W405" s="19">
        <v>1080</v>
      </c>
      <c r="X405" s="19">
        <v>1920</v>
      </c>
      <c r="Y405" s="18" t="s">
        <v>147</v>
      </c>
      <c r="Z405" s="69">
        <v>10498</v>
      </c>
      <c r="AA405" s="19">
        <v>2.0739999999999998</v>
      </c>
      <c r="AB405" s="21">
        <v>250</v>
      </c>
      <c r="AC405" s="19">
        <v>12</v>
      </c>
      <c r="AD405" s="19">
        <v>253</v>
      </c>
      <c r="AE405" s="19">
        <v>250</v>
      </c>
      <c r="AF405" s="19">
        <v>183</v>
      </c>
      <c r="AG405" s="8">
        <f>AF405/AD405</f>
        <v>0.72332015810276684</v>
      </c>
      <c r="AH405" s="19">
        <v>200</v>
      </c>
      <c r="AI405" s="85">
        <f>(AF405*V405)/1000000</f>
        <v>3.6146160000000004E-2</v>
      </c>
      <c r="AJ405" s="18" t="s">
        <v>78</v>
      </c>
      <c r="AK405" s="18" t="s">
        <v>418</v>
      </c>
      <c r="AL405" s="18" t="s">
        <v>88</v>
      </c>
      <c r="AM405" s="18" t="s">
        <v>562</v>
      </c>
      <c r="AN405" s="18" t="s">
        <v>81</v>
      </c>
      <c r="AO405" s="18" t="s">
        <v>71</v>
      </c>
      <c r="AP405" s="18" t="s">
        <v>94</v>
      </c>
      <c r="AQ405" s="18" t="s">
        <v>71</v>
      </c>
      <c r="AR405" s="19">
        <v>0</v>
      </c>
      <c r="AS405" s="18"/>
      <c r="AT405" s="72">
        <v>60</v>
      </c>
      <c r="AU405" s="19">
        <v>170</v>
      </c>
      <c r="AV405" s="19">
        <v>160</v>
      </c>
      <c r="AW405" s="18" t="s">
        <v>77</v>
      </c>
      <c r="AX405" s="18" t="s">
        <v>98</v>
      </c>
      <c r="AY405" s="18" t="s">
        <v>71</v>
      </c>
      <c r="AZ405" s="18" t="s">
        <v>71</v>
      </c>
      <c r="BA405" s="19">
        <v>0</v>
      </c>
      <c r="BB405" s="20" t="s">
        <v>81</v>
      </c>
      <c r="BC405" s="18" t="s">
        <v>81</v>
      </c>
      <c r="BD405" s="18" t="s">
        <v>71</v>
      </c>
      <c r="BE405" s="18" t="s">
        <v>84</v>
      </c>
      <c r="BF405" s="18" t="s">
        <v>71</v>
      </c>
      <c r="BG405" s="18"/>
      <c r="BH405" s="21">
        <v>0</v>
      </c>
      <c r="BI405" s="19">
        <v>0.3</v>
      </c>
      <c r="BJ405" s="18"/>
      <c r="BK405" s="19">
        <v>0.28999999999999998</v>
      </c>
      <c r="BL405" s="18"/>
      <c r="BM405" s="18"/>
      <c r="BN405" s="19">
        <v>19.29</v>
      </c>
      <c r="BO405" s="21">
        <v>0.5</v>
      </c>
      <c r="BP405" s="20"/>
      <c r="BQ405" s="21">
        <v>0.31</v>
      </c>
      <c r="BR405" s="20"/>
      <c r="BS405" s="21">
        <v>0.3</v>
      </c>
      <c r="BT405" s="20"/>
      <c r="BU405" s="20"/>
      <c r="BV405" s="21">
        <v>19.309999999999999</v>
      </c>
      <c r="BW405" s="9">
        <f>IF(BA405=1,BN405-(Monitors!$B$17*Data!BZ405),Data!BN405)</f>
        <v>19.29</v>
      </c>
      <c r="BX405" s="32">
        <f>IF($AR405=1,$BW405-(Monitors!$C$17*BZ405),Data!$BW405)</f>
        <v>19.29</v>
      </c>
      <c r="BY405" s="32">
        <f>BX405-(AA405*Monitors!$C$13)</f>
        <v>15.141999999999999</v>
      </c>
      <c r="BZ405" s="86">
        <f>(Monitors!$C$13*Data!AA405)+(Monitors!$C$6*TANH(Monitors!$C$7*(Data!V405+Monitors!$C$8)+Monitors!$C$9)+Monitors!$C$10)</f>
        <v>15.391053511885746</v>
      </c>
      <c r="CA405" s="9">
        <f>BN405-(Signage!$C$13*AI405)</f>
        <v>16.579037999999997</v>
      </c>
      <c r="CB405" s="86">
        <f>(Signage!$C$13*Data!AI405)+(Signage!$C$6*TANH(Signage!$C$7*(Data!V405+Signage!$C$8)+Signage!$C$9)+Signage!$C$10)</f>
        <v>16.68234831249962</v>
      </c>
    </row>
    <row r="406" spans="1:80" s="4" customFormat="1" ht="12" customHeight="1">
      <c r="A406" s="82">
        <v>405</v>
      </c>
      <c r="B406" s="15" t="s">
        <v>2075</v>
      </c>
      <c r="C406" s="82" t="s">
        <v>1336</v>
      </c>
      <c r="D406" s="16">
        <v>40969</v>
      </c>
      <c r="E406" s="18" t="s">
        <v>77</v>
      </c>
      <c r="F406" s="15" t="s">
        <v>70</v>
      </c>
      <c r="G406" s="17">
        <v>6</v>
      </c>
      <c r="H406" s="15" t="s">
        <v>72</v>
      </c>
      <c r="I406" s="15" t="s">
        <v>90</v>
      </c>
      <c r="J406" s="18"/>
      <c r="K406" s="18" t="s">
        <v>74</v>
      </c>
      <c r="L406" s="18"/>
      <c r="M406" s="18" t="s">
        <v>78</v>
      </c>
      <c r="N406" s="18" t="s">
        <v>78</v>
      </c>
      <c r="O406" s="18" t="s">
        <v>82</v>
      </c>
      <c r="P406" s="18"/>
      <c r="Q406" s="18" t="s">
        <v>78</v>
      </c>
      <c r="R406" s="19">
        <v>1.78</v>
      </c>
      <c r="S406" s="19">
        <v>11.3</v>
      </c>
      <c r="T406" s="19">
        <v>20.100000000000001</v>
      </c>
      <c r="U406" s="19">
        <v>23</v>
      </c>
      <c r="V406" s="19">
        <v>226.6</v>
      </c>
      <c r="W406" s="19">
        <v>1080</v>
      </c>
      <c r="X406" s="19">
        <v>1920</v>
      </c>
      <c r="Y406" s="18" t="s">
        <v>147</v>
      </c>
      <c r="Z406" s="69">
        <v>9153</v>
      </c>
      <c r="AA406" s="19">
        <v>2.0739999999999998</v>
      </c>
      <c r="AB406" s="21">
        <v>250</v>
      </c>
      <c r="AC406" s="19">
        <v>6</v>
      </c>
      <c r="AD406" s="19">
        <v>245.1</v>
      </c>
      <c r="AE406" s="19">
        <v>250</v>
      </c>
      <c r="AF406" s="19">
        <v>183.9</v>
      </c>
      <c r="AG406" s="8">
        <f>AF406/AD406</f>
        <v>0.75030599755201965</v>
      </c>
      <c r="AH406" s="19">
        <v>200.4</v>
      </c>
      <c r="AI406" s="85">
        <f>(AF406*V406)/1000000</f>
        <v>4.1671739999999999E-2</v>
      </c>
      <c r="AJ406" s="18" t="s">
        <v>78</v>
      </c>
      <c r="AK406" s="18" t="s">
        <v>684</v>
      </c>
      <c r="AL406" s="18" t="s">
        <v>88</v>
      </c>
      <c r="AM406" s="18"/>
      <c r="AN406" s="18" t="s">
        <v>81</v>
      </c>
      <c r="AO406" s="18"/>
      <c r="AP406" s="18" t="s">
        <v>94</v>
      </c>
      <c r="AQ406" s="18"/>
      <c r="AR406" s="19">
        <v>0</v>
      </c>
      <c r="AS406" s="18"/>
      <c r="AT406" s="72">
        <v>60</v>
      </c>
      <c r="AU406" s="19">
        <v>170</v>
      </c>
      <c r="AV406" s="19">
        <v>160</v>
      </c>
      <c r="AW406" s="18" t="s">
        <v>78</v>
      </c>
      <c r="AX406" s="18" t="s">
        <v>109</v>
      </c>
      <c r="AY406" s="18"/>
      <c r="AZ406" s="18"/>
      <c r="BA406" s="19">
        <v>0</v>
      </c>
      <c r="BB406" s="20" t="s">
        <v>81</v>
      </c>
      <c r="BC406" s="18" t="s">
        <v>81</v>
      </c>
      <c r="BD406" s="18"/>
      <c r="BE406" s="18" t="s">
        <v>84</v>
      </c>
      <c r="BF406" s="18"/>
      <c r="BG406" s="19">
        <v>1</v>
      </c>
      <c r="BH406" s="21">
        <v>0</v>
      </c>
      <c r="BI406" s="19">
        <v>0.23</v>
      </c>
      <c r="BJ406" s="18"/>
      <c r="BK406" s="19">
        <v>0.1</v>
      </c>
      <c r="BL406" s="18"/>
      <c r="BM406" s="18"/>
      <c r="BN406" s="19">
        <v>21.12</v>
      </c>
      <c r="BO406" s="21">
        <v>0.5</v>
      </c>
      <c r="BP406" s="20"/>
      <c r="BQ406" s="21">
        <v>0.23</v>
      </c>
      <c r="BR406" s="20"/>
      <c r="BS406" s="21">
        <v>0.11</v>
      </c>
      <c r="BT406" s="20"/>
      <c r="BU406" s="20"/>
      <c r="BV406" s="21">
        <v>21.12</v>
      </c>
      <c r="BW406" s="9">
        <f>IF(BA406=1,BN406-(Monitors!$B$17*Data!BZ406),Data!BN406)</f>
        <v>21.12</v>
      </c>
      <c r="BX406" s="32">
        <f>IF($AR406=1,$BW406-(Monitors!$C$17*BZ406),Data!$BW406)</f>
        <v>21.12</v>
      </c>
      <c r="BY406" s="32">
        <f>BX406-(AA406*Monitors!$C$13)</f>
        <v>16.972000000000001</v>
      </c>
      <c r="BZ406" s="86">
        <f>(Monitors!$C$13*Data!AA406)+(Monitors!$C$6*TANH(Monitors!$C$7*(Data!V406+Monitors!$C$8)+Monitors!$C$9)+Monitors!$C$10)</f>
        <v>16.479607297418255</v>
      </c>
      <c r="CA406" s="9">
        <f>BN406-(Signage!$C$13*AI406)</f>
        <v>17.994619500000002</v>
      </c>
      <c r="CB406" s="86">
        <f>(Signage!$C$13*Data!AI406)+(Signage!$C$6*TANH(Signage!$C$7*(Data!V406+Signage!$C$8)+Signage!$C$9)+Signage!$C$10)</f>
        <v>19.451472006306261</v>
      </c>
    </row>
    <row r="407" spans="1:80" s="4" customFormat="1" ht="12" customHeight="1">
      <c r="A407" s="83">
        <v>406</v>
      </c>
      <c r="B407" s="15" t="s">
        <v>2064</v>
      </c>
      <c r="C407" s="83" t="s">
        <v>1337</v>
      </c>
      <c r="D407" s="16">
        <v>41337</v>
      </c>
      <c r="E407" s="18" t="s">
        <v>77</v>
      </c>
      <c r="F407" s="15" t="s">
        <v>70</v>
      </c>
      <c r="G407" s="17">
        <v>6</v>
      </c>
      <c r="H407" s="15" t="s">
        <v>72</v>
      </c>
      <c r="I407" s="15" t="s">
        <v>73</v>
      </c>
      <c r="J407" s="18" t="s">
        <v>73</v>
      </c>
      <c r="K407" s="18" t="s">
        <v>74</v>
      </c>
      <c r="L407" s="18" t="s">
        <v>71</v>
      </c>
      <c r="M407" s="18" t="s">
        <v>78</v>
      </c>
      <c r="N407" s="18" t="s">
        <v>78</v>
      </c>
      <c r="O407" s="18" t="s">
        <v>82</v>
      </c>
      <c r="P407" s="18" t="s">
        <v>71</v>
      </c>
      <c r="Q407" s="18" t="s">
        <v>78</v>
      </c>
      <c r="R407" s="19">
        <v>1.78</v>
      </c>
      <c r="S407" s="19">
        <v>10.6</v>
      </c>
      <c r="T407" s="19">
        <v>18.8</v>
      </c>
      <c r="U407" s="19">
        <v>21.5</v>
      </c>
      <c r="V407" s="19">
        <v>198.38</v>
      </c>
      <c r="W407" s="19">
        <v>1080</v>
      </c>
      <c r="X407" s="19">
        <v>1920</v>
      </c>
      <c r="Y407" s="18" t="s">
        <v>147</v>
      </c>
      <c r="Z407" s="69">
        <v>10454</v>
      </c>
      <c r="AA407" s="19">
        <v>2.0739999999999998</v>
      </c>
      <c r="AB407" s="21">
        <v>258</v>
      </c>
      <c r="AC407" s="19">
        <v>0.1</v>
      </c>
      <c r="AD407" s="19">
        <v>258</v>
      </c>
      <c r="AE407" s="19">
        <v>258</v>
      </c>
      <c r="AF407" s="19">
        <v>184</v>
      </c>
      <c r="AG407" s="8">
        <f>AF407/AD407</f>
        <v>0.71317829457364346</v>
      </c>
      <c r="AH407" s="19">
        <v>200</v>
      </c>
      <c r="AI407" s="85">
        <f>(AF407*V407)/1000000</f>
        <v>3.650192E-2</v>
      </c>
      <c r="AJ407" s="18" t="s">
        <v>78</v>
      </c>
      <c r="AK407" s="18" t="s">
        <v>249</v>
      </c>
      <c r="AL407" s="18" t="s">
        <v>115</v>
      </c>
      <c r="AM407" s="18" t="s">
        <v>71</v>
      </c>
      <c r="AN407" s="18" t="s">
        <v>81</v>
      </c>
      <c r="AO407" s="18" t="s">
        <v>71</v>
      </c>
      <c r="AP407" s="18" t="s">
        <v>81</v>
      </c>
      <c r="AQ407" s="18" t="s">
        <v>71</v>
      </c>
      <c r="AR407" s="19">
        <v>0</v>
      </c>
      <c r="AS407" s="18"/>
      <c r="AT407" s="72">
        <v>60</v>
      </c>
      <c r="AU407" s="19">
        <v>170</v>
      </c>
      <c r="AV407" s="19">
        <v>160</v>
      </c>
      <c r="AW407" s="18" t="s">
        <v>77</v>
      </c>
      <c r="AX407" s="18" t="s">
        <v>98</v>
      </c>
      <c r="AY407" s="18" t="s">
        <v>71</v>
      </c>
      <c r="AZ407" s="18" t="s">
        <v>71</v>
      </c>
      <c r="BA407" s="19">
        <v>0</v>
      </c>
      <c r="BB407" s="20" t="s">
        <v>81</v>
      </c>
      <c r="BC407" s="18" t="s">
        <v>144</v>
      </c>
      <c r="BD407" s="18" t="s">
        <v>71</v>
      </c>
      <c r="BE407" s="18" t="s">
        <v>84</v>
      </c>
      <c r="BF407" s="18" t="s">
        <v>71</v>
      </c>
      <c r="BG407" s="18"/>
      <c r="BH407" s="21">
        <v>0</v>
      </c>
      <c r="BI407" s="19">
        <v>0.08</v>
      </c>
      <c r="BJ407" s="18"/>
      <c r="BK407" s="19">
        <v>7.0000000000000007E-2</v>
      </c>
      <c r="BL407" s="18"/>
      <c r="BM407" s="18"/>
      <c r="BN407" s="19">
        <v>19.100000000000001</v>
      </c>
      <c r="BO407" s="21">
        <v>0.5</v>
      </c>
      <c r="BP407" s="20"/>
      <c r="BQ407" s="21">
        <v>0.13</v>
      </c>
      <c r="BR407" s="20"/>
      <c r="BS407" s="21">
        <v>0.08</v>
      </c>
      <c r="BT407" s="20"/>
      <c r="BU407" s="20"/>
      <c r="BV407" s="21">
        <v>19.600000000000001</v>
      </c>
      <c r="BW407" s="9">
        <f>IF(BA407=1,BN407-(Monitors!$B$17*Data!BZ407),Data!BN407)</f>
        <v>19.100000000000001</v>
      </c>
      <c r="BX407" s="32">
        <f>IF($AR407=1,$BW407-(Monitors!$C$17*BZ407),Data!$BW407)</f>
        <v>19.100000000000001</v>
      </c>
      <c r="BY407" s="32">
        <f>BX407-(AA407*Monitors!$C$13)</f>
        <v>14.952000000000002</v>
      </c>
      <c r="BZ407" s="86">
        <f>(Monitors!$C$13*Data!AA407)+(Monitors!$C$6*TANH(Monitors!$C$7*(Data!V407+Monitors!$C$8)+Monitors!$C$9)+Monitors!$C$10)</f>
        <v>15.425710936986567</v>
      </c>
      <c r="CA407" s="9">
        <f>BN407-(Signage!$C$13*AI407)</f>
        <v>16.362356000000002</v>
      </c>
      <c r="CB407" s="86">
        <f>(Signage!$C$13*Data!AI407)+(Signage!$C$6*TANH(Signage!$C$7*(Data!V407+Signage!$C$8)+Signage!$C$9)+Signage!$C$10)</f>
        <v>16.778878029264298</v>
      </c>
    </row>
    <row r="408" spans="1:80" s="4" customFormat="1" ht="12" customHeight="1">
      <c r="A408" s="82">
        <v>407</v>
      </c>
      <c r="B408" s="15" t="s">
        <v>2077</v>
      </c>
      <c r="C408" s="82" t="s">
        <v>1338</v>
      </c>
      <c r="D408" s="16">
        <v>41685</v>
      </c>
      <c r="E408" s="18" t="s">
        <v>78</v>
      </c>
      <c r="F408" s="15" t="s">
        <v>795</v>
      </c>
      <c r="G408" s="17">
        <v>6</v>
      </c>
      <c r="H408" s="15" t="s">
        <v>72</v>
      </c>
      <c r="I408" s="15" t="s">
        <v>90</v>
      </c>
      <c r="J408" s="18"/>
      <c r="K408" s="18" t="s">
        <v>74</v>
      </c>
      <c r="L408" s="18"/>
      <c r="M408" s="18" t="s">
        <v>78</v>
      </c>
      <c r="N408" s="18" t="s">
        <v>78</v>
      </c>
      <c r="O408" s="18" t="s">
        <v>82</v>
      </c>
      <c r="P408" s="18"/>
      <c r="Q408" s="18" t="s">
        <v>78</v>
      </c>
      <c r="R408" s="19">
        <v>1.78</v>
      </c>
      <c r="S408" s="19">
        <v>13</v>
      </c>
      <c r="T408" s="19">
        <v>24</v>
      </c>
      <c r="U408" s="19">
        <v>27</v>
      </c>
      <c r="V408" s="19">
        <v>312</v>
      </c>
      <c r="W408" s="19">
        <v>1080</v>
      </c>
      <c r="X408" s="19">
        <v>1920</v>
      </c>
      <c r="Y408" s="18" t="s">
        <v>147</v>
      </c>
      <c r="Z408" s="69">
        <v>163</v>
      </c>
      <c r="AA408" s="19">
        <v>2.0739999999999998</v>
      </c>
      <c r="AB408" s="21">
        <v>218.7</v>
      </c>
      <c r="AC408" s="19">
        <v>6.9</v>
      </c>
      <c r="AD408" s="19">
        <v>255.6</v>
      </c>
      <c r="AE408" s="19">
        <v>218.7</v>
      </c>
      <c r="AF408" s="19">
        <v>184</v>
      </c>
      <c r="AG408" s="8">
        <f>AF408/AD408</f>
        <v>0.7198748043818467</v>
      </c>
      <c r="AH408" s="19">
        <v>201.3</v>
      </c>
      <c r="AI408" s="85">
        <f>(AF408*V408)/1000000</f>
        <v>5.7408000000000001E-2</v>
      </c>
      <c r="AJ408" s="18" t="s">
        <v>78</v>
      </c>
      <c r="AK408" s="18" t="s">
        <v>198</v>
      </c>
      <c r="AL408" s="18" t="s">
        <v>88</v>
      </c>
      <c r="AM408" s="18"/>
      <c r="AN408" s="18" t="s">
        <v>81</v>
      </c>
      <c r="AO408" s="18"/>
      <c r="AP408" s="18" t="s">
        <v>81</v>
      </c>
      <c r="AQ408" s="18"/>
      <c r="AR408" s="19">
        <v>0</v>
      </c>
      <c r="AS408" s="18"/>
      <c r="AT408" s="72">
        <v>60</v>
      </c>
      <c r="AU408" s="19">
        <v>170</v>
      </c>
      <c r="AV408" s="19">
        <v>160</v>
      </c>
      <c r="AW408" s="18" t="s">
        <v>78</v>
      </c>
      <c r="AX408" s="18" t="s">
        <v>109</v>
      </c>
      <c r="AY408" s="18"/>
      <c r="AZ408" s="18"/>
      <c r="BA408" s="19">
        <v>0</v>
      </c>
      <c r="BB408" s="20" t="s">
        <v>81</v>
      </c>
      <c r="BC408" s="18" t="s">
        <v>81</v>
      </c>
      <c r="BD408" s="18"/>
      <c r="BE408" s="18" t="s">
        <v>84</v>
      </c>
      <c r="BF408" s="18"/>
      <c r="BG408" s="19">
        <v>0</v>
      </c>
      <c r="BH408" s="21">
        <v>0</v>
      </c>
      <c r="BI408" s="19">
        <v>0.19</v>
      </c>
      <c r="BJ408" s="19">
        <v>0</v>
      </c>
      <c r="BK408" s="19">
        <v>0.18</v>
      </c>
      <c r="BL408" s="18"/>
      <c r="BM408" s="18"/>
      <c r="BN408" s="19">
        <v>25.26</v>
      </c>
      <c r="BO408" s="21">
        <v>0.5</v>
      </c>
      <c r="BP408" s="20"/>
      <c r="BQ408" s="21">
        <v>0.28000000000000003</v>
      </c>
      <c r="BR408" s="21">
        <v>0</v>
      </c>
      <c r="BS408" s="21">
        <v>0.26</v>
      </c>
      <c r="BT408" s="20"/>
      <c r="BU408" s="20"/>
      <c r="BV408" s="21">
        <v>25.34</v>
      </c>
      <c r="BW408" s="9">
        <f>IF(BA408=1,BN408-(Monitors!$B$17*Data!BZ408),Data!BN408)</f>
        <v>25.26</v>
      </c>
      <c r="BX408" s="32">
        <f>IF($AR408=1,$BW408-(Monitors!$C$17*BZ408),Data!$BW408)</f>
        <v>25.26</v>
      </c>
      <c r="BY408" s="32">
        <f>BX408-(AA408*Monitors!$C$13)</f>
        <v>21.112000000000002</v>
      </c>
      <c r="BZ408" s="86">
        <f>(Monitors!$C$13*Data!AA408)+(Monitors!$C$6*TANH(Monitors!$C$7*(Data!V408+Monitors!$C$8)+Monitors!$C$9)+Monitors!$C$10)</f>
        <v>18.785841826699421</v>
      </c>
      <c r="CA408" s="9">
        <f>BN408-(Signage!$C$13*AI408)</f>
        <v>20.9544</v>
      </c>
      <c r="CB408" s="86">
        <f>(Signage!$C$13*Data!AI408)+(Signage!$C$6*TANH(Signage!$C$7*(Data!V408+Signage!$C$8)+Signage!$C$9)+Signage!$C$10)</f>
        <v>27.433762856775473</v>
      </c>
    </row>
    <row r="409" spans="1:80" s="4" customFormat="1" ht="12" customHeight="1">
      <c r="A409" s="83">
        <v>408</v>
      </c>
      <c r="B409" s="15" t="s">
        <v>2096</v>
      </c>
      <c r="C409" s="83" t="s">
        <v>1339</v>
      </c>
      <c r="D409" s="16">
        <v>41575</v>
      </c>
      <c r="E409" s="18" t="s">
        <v>77</v>
      </c>
      <c r="F409" s="15" t="s">
        <v>70</v>
      </c>
      <c r="G409" s="17">
        <v>6</v>
      </c>
      <c r="H409" s="15" t="s">
        <v>72</v>
      </c>
      <c r="I409" s="15" t="s">
        <v>90</v>
      </c>
      <c r="J409" s="18" t="s">
        <v>71</v>
      </c>
      <c r="K409" s="18" t="s">
        <v>74</v>
      </c>
      <c r="L409" s="18" t="s">
        <v>71</v>
      </c>
      <c r="M409" s="18" t="s">
        <v>78</v>
      </c>
      <c r="N409" s="18" t="s">
        <v>78</v>
      </c>
      <c r="O409" s="18" t="s">
        <v>82</v>
      </c>
      <c r="P409" s="18" t="s">
        <v>71</v>
      </c>
      <c r="Q409" s="18" t="s">
        <v>78</v>
      </c>
      <c r="R409" s="19">
        <v>1.78</v>
      </c>
      <c r="S409" s="19">
        <v>10.6</v>
      </c>
      <c r="T409" s="19">
        <v>18.8</v>
      </c>
      <c r="U409" s="19">
        <v>21.5</v>
      </c>
      <c r="V409" s="19">
        <v>198.08</v>
      </c>
      <c r="W409" s="19">
        <v>1080</v>
      </c>
      <c r="X409" s="19">
        <v>1920</v>
      </c>
      <c r="Y409" s="18" t="s">
        <v>147</v>
      </c>
      <c r="Z409" s="69">
        <v>10405</v>
      </c>
      <c r="AA409" s="19">
        <v>2.0739999999999998</v>
      </c>
      <c r="AB409" s="21">
        <v>200</v>
      </c>
      <c r="AC409" s="19">
        <v>35.6</v>
      </c>
      <c r="AD409" s="19">
        <v>203</v>
      </c>
      <c r="AE409" s="19">
        <v>200</v>
      </c>
      <c r="AF409" s="19">
        <v>185</v>
      </c>
      <c r="AG409" s="8">
        <f>AF409/AD409</f>
        <v>0.91133004926108374</v>
      </c>
      <c r="AH409" s="19">
        <v>200</v>
      </c>
      <c r="AI409" s="85">
        <f>(AF409*V409)/1000000</f>
        <v>3.6644800000000005E-2</v>
      </c>
      <c r="AJ409" s="18" t="s">
        <v>78</v>
      </c>
      <c r="AK409" s="18" t="s">
        <v>815</v>
      </c>
      <c r="AL409" s="18" t="s">
        <v>399</v>
      </c>
      <c r="AM409" s="18" t="s">
        <v>144</v>
      </c>
      <c r="AN409" s="18" t="s">
        <v>121</v>
      </c>
      <c r="AO409" s="18" t="s">
        <v>81</v>
      </c>
      <c r="AP409" s="18" t="s">
        <v>449</v>
      </c>
      <c r="AQ409" s="18" t="s">
        <v>81</v>
      </c>
      <c r="AR409" s="19">
        <v>0</v>
      </c>
      <c r="AS409" s="18"/>
      <c r="AT409" s="72">
        <v>60</v>
      </c>
      <c r="AU409" s="19">
        <v>170</v>
      </c>
      <c r="AV409" s="19">
        <v>160</v>
      </c>
      <c r="AW409" s="18" t="s">
        <v>77</v>
      </c>
      <c r="AX409" s="18" t="s">
        <v>93</v>
      </c>
      <c r="AY409" s="18" t="s">
        <v>71</v>
      </c>
      <c r="AZ409" s="18" t="s">
        <v>71</v>
      </c>
      <c r="BA409" s="19">
        <v>0</v>
      </c>
      <c r="BB409" s="20" t="s">
        <v>121</v>
      </c>
      <c r="BC409" s="18" t="s">
        <v>154</v>
      </c>
      <c r="BD409" s="18" t="s">
        <v>81</v>
      </c>
      <c r="BE409" s="18" t="s">
        <v>84</v>
      </c>
      <c r="BF409" s="18" t="s">
        <v>81</v>
      </c>
      <c r="BG409" s="18"/>
      <c r="BH409" s="21">
        <v>0</v>
      </c>
      <c r="BI409" s="19">
        <v>0.27</v>
      </c>
      <c r="BJ409" s="18"/>
      <c r="BK409" s="19">
        <v>0.24</v>
      </c>
      <c r="BL409" s="18"/>
      <c r="BM409" s="18"/>
      <c r="BN409" s="19">
        <v>20.22</v>
      </c>
      <c r="BO409" s="21">
        <v>0.5</v>
      </c>
      <c r="BP409" s="20"/>
      <c r="BQ409" s="21">
        <v>0.31</v>
      </c>
      <c r="BR409" s="20"/>
      <c r="BS409" s="21">
        <v>0.28999999999999998</v>
      </c>
      <c r="BT409" s="20"/>
      <c r="BU409" s="20"/>
      <c r="BV409" s="21">
        <v>20.22</v>
      </c>
      <c r="BW409" s="9">
        <f>IF(BA409=1,BN409-(Monitors!$B$17*Data!BZ409),Data!BN409)</f>
        <v>20.22</v>
      </c>
      <c r="BX409" s="32">
        <f>IF($AR409=1,$BW409-(Monitors!$C$17*BZ409),Data!$BW409)</f>
        <v>20.22</v>
      </c>
      <c r="BY409" s="32">
        <f>BX409-(AA409*Monitors!$C$13)</f>
        <v>16.071999999999999</v>
      </c>
      <c r="BZ409" s="86">
        <f>(Monitors!$C$13*Data!AA409)+(Monitors!$C$6*TANH(Monitors!$C$7*(Data!V409+Monitors!$C$8)+Monitors!$C$9)+Monitors!$C$10)</f>
        <v>15.413638494334341</v>
      </c>
      <c r="CA409" s="9">
        <f>BN409-(Signage!$C$13*AI409)</f>
        <v>17.471639999999997</v>
      </c>
      <c r="CB409" s="86">
        <f>(Signage!$C$13*Data!AI409)+(Signage!$C$6*TANH(Signage!$C$7*(Data!V409+Signage!$C$8)+Signage!$C$9)+Signage!$C$10)</f>
        <v>16.765229879483822</v>
      </c>
    </row>
    <row r="410" spans="1:80" s="4" customFormat="1" ht="12" customHeight="1">
      <c r="A410" s="82">
        <v>409</v>
      </c>
      <c r="B410" s="15" t="s">
        <v>2075</v>
      </c>
      <c r="C410" s="82" t="s">
        <v>1340</v>
      </c>
      <c r="D410" s="25">
        <v>41892</v>
      </c>
      <c r="E410" s="27" t="s">
        <v>77</v>
      </c>
      <c r="F410" s="24" t="s">
        <v>70</v>
      </c>
      <c r="G410" s="26">
        <v>6</v>
      </c>
      <c r="H410" s="24" t="s">
        <v>72</v>
      </c>
      <c r="I410" s="24" t="s">
        <v>90</v>
      </c>
      <c r="J410" s="27" t="s">
        <v>71</v>
      </c>
      <c r="K410" s="27" t="s">
        <v>74</v>
      </c>
      <c r="L410" s="27" t="s">
        <v>71</v>
      </c>
      <c r="M410" s="27" t="s">
        <v>78</v>
      </c>
      <c r="N410" s="27" t="s">
        <v>78</v>
      </c>
      <c r="O410" s="27" t="s">
        <v>82</v>
      </c>
      <c r="P410" s="27" t="s">
        <v>71</v>
      </c>
      <c r="Q410" s="27" t="s">
        <v>77</v>
      </c>
      <c r="R410" s="28">
        <v>1.78</v>
      </c>
      <c r="S410" s="28">
        <v>11.3</v>
      </c>
      <c r="T410" s="28">
        <v>20</v>
      </c>
      <c r="U410" s="28">
        <v>23</v>
      </c>
      <c r="V410" s="28">
        <v>226.05</v>
      </c>
      <c r="W410" s="28">
        <v>1080</v>
      </c>
      <c r="X410" s="28">
        <v>1920</v>
      </c>
      <c r="Y410" s="27" t="s">
        <v>147</v>
      </c>
      <c r="Z410" s="70">
        <v>9186</v>
      </c>
      <c r="AA410" s="28">
        <v>2.0739999999999998</v>
      </c>
      <c r="AB410" s="30">
        <v>250</v>
      </c>
      <c r="AC410" s="28">
        <v>11.4</v>
      </c>
      <c r="AD410" s="28">
        <v>219</v>
      </c>
      <c r="AE410" s="28">
        <v>250</v>
      </c>
      <c r="AF410" s="28">
        <v>187</v>
      </c>
      <c r="AG410" s="8">
        <f>AF410/AD410</f>
        <v>0.85388127853881279</v>
      </c>
      <c r="AH410" s="28">
        <v>200</v>
      </c>
      <c r="AI410" s="85">
        <f>(AF410*V410)/1000000</f>
        <v>4.2271349999999999E-2</v>
      </c>
      <c r="AJ410" s="27" t="s">
        <v>78</v>
      </c>
      <c r="AK410" s="27" t="s">
        <v>171</v>
      </c>
      <c r="AL410" s="27" t="s">
        <v>862</v>
      </c>
      <c r="AM410" s="27" t="s">
        <v>71</v>
      </c>
      <c r="AN410" s="27" t="s">
        <v>121</v>
      </c>
      <c r="AO410" s="27" t="s">
        <v>71</v>
      </c>
      <c r="AP410" s="27" t="s">
        <v>81</v>
      </c>
      <c r="AQ410" s="27" t="s">
        <v>71</v>
      </c>
      <c r="AR410" s="28">
        <v>0</v>
      </c>
      <c r="AS410" s="27"/>
      <c r="AT410" s="74">
        <v>60</v>
      </c>
      <c r="AU410" s="28">
        <v>170</v>
      </c>
      <c r="AV410" s="28">
        <v>160</v>
      </c>
      <c r="AW410" s="31"/>
      <c r="AX410" s="27" t="s">
        <v>98</v>
      </c>
      <c r="AY410" s="27" t="s">
        <v>71</v>
      </c>
      <c r="AZ410" s="27" t="s">
        <v>71</v>
      </c>
      <c r="BA410" s="28">
        <v>0</v>
      </c>
      <c r="BB410" s="29" t="s">
        <v>121</v>
      </c>
      <c r="BC410" s="29" t="s">
        <v>154</v>
      </c>
      <c r="BD410" s="27" t="s">
        <v>71</v>
      </c>
      <c r="BE410" s="27" t="s">
        <v>84</v>
      </c>
      <c r="BF410" s="27" t="s">
        <v>71</v>
      </c>
      <c r="BG410" s="27"/>
      <c r="BH410" s="30">
        <v>0</v>
      </c>
      <c r="BI410" s="28">
        <v>0.25</v>
      </c>
      <c r="BJ410" s="27"/>
      <c r="BK410" s="28">
        <v>0.18</v>
      </c>
      <c r="BL410" s="27"/>
      <c r="BM410" s="27"/>
      <c r="BN410" s="28">
        <v>19.93</v>
      </c>
      <c r="BO410" s="30">
        <v>0.5</v>
      </c>
      <c r="BP410" s="29"/>
      <c r="BQ410" s="30">
        <v>0.31</v>
      </c>
      <c r="BR410" s="29"/>
      <c r="BS410" s="30">
        <v>0.24</v>
      </c>
      <c r="BT410" s="29"/>
      <c r="BU410" s="29"/>
      <c r="BV410" s="30">
        <v>20.11</v>
      </c>
      <c r="BW410" s="9">
        <f>IF(BA410=1,BN410-(Monitors!$B$17*Data!BZ410),Data!BN410)</f>
        <v>19.93</v>
      </c>
      <c r="BX410" s="32">
        <f>IF($AR410=1,$BW410-(Monitors!$C$17*BZ410),Data!$BW410)</f>
        <v>19.93</v>
      </c>
      <c r="BY410" s="32">
        <f>BX410-(AA410*Monitors!$C$13)</f>
        <v>15.782</v>
      </c>
      <c r="BZ410" s="86">
        <f>(Monitors!$C$13*Data!AA410)+(Monitors!$C$6*TANH(Monitors!$C$7*(Data!V410+Monitors!$C$8)+Monitors!$C$9)+Monitors!$C$10)</f>
        <v>16.460581917010643</v>
      </c>
      <c r="CA410" s="9">
        <f>BN410-(Signage!$C$13*AI410)</f>
        <v>16.75964875</v>
      </c>
      <c r="CB410" s="86">
        <f>(Signage!$C$13*Data!AI410)+(Signage!$C$6*TANH(Signage!$C$7*(Data!V410+Signage!$C$8)+Signage!$C$9)+Signage!$C$10)</f>
        <v>19.452054875377922</v>
      </c>
    </row>
    <row r="411" spans="1:80" s="4" customFormat="1" ht="12" customHeight="1">
      <c r="A411" s="83">
        <v>410</v>
      </c>
      <c r="B411" s="15" t="s">
        <v>2068</v>
      </c>
      <c r="C411" s="83" t="s">
        <v>1341</v>
      </c>
      <c r="D411" s="25">
        <v>41927</v>
      </c>
      <c r="E411" s="27" t="s">
        <v>77</v>
      </c>
      <c r="F411" s="24"/>
      <c r="G411" s="26">
        <v>6</v>
      </c>
      <c r="H411" s="24" t="s">
        <v>72</v>
      </c>
      <c r="I411" s="24" t="s">
        <v>90</v>
      </c>
      <c r="J411" s="27"/>
      <c r="K411" s="27" t="s">
        <v>74</v>
      </c>
      <c r="L411" s="27"/>
      <c r="M411" s="27" t="s">
        <v>78</v>
      </c>
      <c r="N411" s="27" t="s">
        <v>78</v>
      </c>
      <c r="O411" s="27" t="s">
        <v>96</v>
      </c>
      <c r="P411" s="27" t="s">
        <v>834</v>
      </c>
      <c r="Q411" s="27" t="s">
        <v>77</v>
      </c>
      <c r="R411" s="28">
        <v>0.67</v>
      </c>
      <c r="S411" s="28">
        <v>11.7</v>
      </c>
      <c r="T411" s="28">
        <v>20.7</v>
      </c>
      <c r="U411" s="28">
        <v>23.6</v>
      </c>
      <c r="V411" s="28">
        <v>242.38</v>
      </c>
      <c r="W411" s="28">
        <v>1080</v>
      </c>
      <c r="X411" s="28">
        <v>1920</v>
      </c>
      <c r="Y411" s="27" t="s">
        <v>147</v>
      </c>
      <c r="Z411" s="70">
        <v>8555</v>
      </c>
      <c r="AA411" s="28">
        <v>2.0739999999999998</v>
      </c>
      <c r="AB411" s="30">
        <v>200</v>
      </c>
      <c r="AC411" s="28">
        <v>25.3</v>
      </c>
      <c r="AD411" s="28">
        <v>201.7</v>
      </c>
      <c r="AE411" s="28">
        <v>200</v>
      </c>
      <c r="AF411" s="28">
        <v>187.2</v>
      </c>
      <c r="AG411" s="8">
        <f>AF411/AD411</f>
        <v>0.92811105602379773</v>
      </c>
      <c r="AH411" s="28">
        <v>200</v>
      </c>
      <c r="AI411" s="85">
        <f>(AF411*V411)/1000000</f>
        <v>4.5373535999999992E-2</v>
      </c>
      <c r="AJ411" s="27" t="s">
        <v>78</v>
      </c>
      <c r="AK411" s="27" t="s">
        <v>835</v>
      </c>
      <c r="AL411" s="27" t="s">
        <v>115</v>
      </c>
      <c r="AM411" s="27"/>
      <c r="AN411" s="27" t="s">
        <v>81</v>
      </c>
      <c r="AO411" s="27"/>
      <c r="AP411" s="27" t="s">
        <v>81</v>
      </c>
      <c r="AQ411" s="27"/>
      <c r="AR411" s="28">
        <v>0</v>
      </c>
      <c r="AS411" s="27"/>
      <c r="AT411" s="74">
        <v>60</v>
      </c>
      <c r="AU411" s="28">
        <v>85</v>
      </c>
      <c r="AV411" s="28">
        <v>80</v>
      </c>
      <c r="AW411" s="31"/>
      <c r="AX411" s="27" t="s">
        <v>830</v>
      </c>
      <c r="AY411" s="27"/>
      <c r="AZ411" s="27"/>
      <c r="BA411" s="28">
        <v>0</v>
      </c>
      <c r="BB411" s="29" t="s">
        <v>81</v>
      </c>
      <c r="BC411" s="29" t="s">
        <v>81</v>
      </c>
      <c r="BD411" s="27"/>
      <c r="BE411" s="27" t="s">
        <v>84</v>
      </c>
      <c r="BF411" s="27"/>
      <c r="BG411" s="27"/>
      <c r="BH411" s="30">
        <v>0</v>
      </c>
      <c r="BI411" s="28">
        <v>0.26</v>
      </c>
      <c r="BJ411" s="27"/>
      <c r="BK411" s="28">
        <v>0.2</v>
      </c>
      <c r="BL411" s="27"/>
      <c r="BM411" s="27"/>
      <c r="BN411" s="28">
        <v>18.91</v>
      </c>
      <c r="BO411" s="30">
        <v>0.43</v>
      </c>
      <c r="BP411" s="29"/>
      <c r="BQ411" s="30">
        <v>0.32</v>
      </c>
      <c r="BR411" s="30">
        <v>0.32</v>
      </c>
      <c r="BS411" s="30">
        <v>0.26</v>
      </c>
      <c r="BT411" s="29"/>
      <c r="BU411" s="29"/>
      <c r="BV411" s="30">
        <v>18.96</v>
      </c>
      <c r="BW411" s="9">
        <f>IF(BA411=1,BN411-(Monitors!$B$17*Data!BZ411),Data!BN411)</f>
        <v>18.91</v>
      </c>
      <c r="BX411" s="32">
        <f>IF($AR411=1,$BW411-(Monitors!$C$17*BZ411),Data!$BW411)</f>
        <v>18.91</v>
      </c>
      <c r="BY411" s="32">
        <f>BX411-(AA411*Monitors!$C$13)</f>
        <v>14.762</v>
      </c>
      <c r="BZ411" s="86">
        <f>(Monitors!$C$13*Data!AA411)+(Monitors!$C$6*TANH(Monitors!$C$7*(Data!V411+Monitors!$C$8)+Monitors!$C$9)+Monitors!$C$10)</f>
        <v>17.000780692458257</v>
      </c>
      <c r="CA411" s="9">
        <f>BN411-(Signage!$C$13*AI411)</f>
        <v>15.506984800000001</v>
      </c>
      <c r="CB411" s="86">
        <f>(Signage!$C$13*Data!AI411)+(Signage!$C$6*TANH(Signage!$C$7*(Data!V411+Signage!$C$8)+Signage!$C$9)+Signage!$C$10)</f>
        <v>20.999916526278895</v>
      </c>
    </row>
    <row r="412" spans="1:80" s="4" customFormat="1" ht="12" customHeight="1">
      <c r="A412" s="82">
        <v>411</v>
      </c>
      <c r="B412" s="15" t="s">
        <v>2075</v>
      </c>
      <c r="C412" s="82" t="s">
        <v>1342</v>
      </c>
      <c r="D412" s="16">
        <v>41517</v>
      </c>
      <c r="E412" s="18" t="s">
        <v>78</v>
      </c>
      <c r="F412" s="15" t="s">
        <v>70</v>
      </c>
      <c r="G412" s="17">
        <v>6</v>
      </c>
      <c r="H412" s="15" t="s">
        <v>72</v>
      </c>
      <c r="I412" s="15" t="s">
        <v>90</v>
      </c>
      <c r="J412" s="18"/>
      <c r="K412" s="18" t="s">
        <v>74</v>
      </c>
      <c r="L412" s="18"/>
      <c r="M412" s="18" t="s">
        <v>78</v>
      </c>
      <c r="N412" s="18" t="s">
        <v>78</v>
      </c>
      <c r="O412" s="18" t="s">
        <v>82</v>
      </c>
      <c r="P412" s="18"/>
      <c r="Q412" s="18" t="s">
        <v>78</v>
      </c>
      <c r="R412" s="19">
        <v>1.78</v>
      </c>
      <c r="S412" s="19">
        <v>11.3</v>
      </c>
      <c r="T412" s="19">
        <v>20.100000000000001</v>
      </c>
      <c r="U412" s="19">
        <v>23</v>
      </c>
      <c r="V412" s="19">
        <v>226.6</v>
      </c>
      <c r="W412" s="19">
        <v>1080</v>
      </c>
      <c r="X412" s="19">
        <v>1920</v>
      </c>
      <c r="Y412" s="18" t="s">
        <v>147</v>
      </c>
      <c r="Z412" s="69">
        <v>9153</v>
      </c>
      <c r="AA412" s="19">
        <v>2.0739999999999998</v>
      </c>
      <c r="AB412" s="21">
        <v>250</v>
      </c>
      <c r="AC412" s="19">
        <v>5.2</v>
      </c>
      <c r="AD412" s="19">
        <v>239</v>
      </c>
      <c r="AE412" s="19">
        <v>250</v>
      </c>
      <c r="AF412" s="19">
        <v>188</v>
      </c>
      <c r="AG412" s="8">
        <f>AF412/AD412</f>
        <v>0.78661087866108792</v>
      </c>
      <c r="AH412" s="19">
        <v>200.2</v>
      </c>
      <c r="AI412" s="85">
        <f>(AF412*V412)/1000000</f>
        <v>4.2600799999999994E-2</v>
      </c>
      <c r="AJ412" s="18" t="s">
        <v>78</v>
      </c>
      <c r="AK412" s="18" t="s">
        <v>685</v>
      </c>
      <c r="AL412" s="18" t="s">
        <v>88</v>
      </c>
      <c r="AM412" s="18"/>
      <c r="AN412" s="18" t="s">
        <v>81</v>
      </c>
      <c r="AO412" s="18"/>
      <c r="AP412" s="18" t="s">
        <v>81</v>
      </c>
      <c r="AQ412" s="18"/>
      <c r="AR412" s="19">
        <v>0</v>
      </c>
      <c r="AS412" s="18"/>
      <c r="AT412" s="72">
        <v>60</v>
      </c>
      <c r="AU412" s="19">
        <v>170</v>
      </c>
      <c r="AV412" s="19">
        <v>160</v>
      </c>
      <c r="AW412" s="18" t="s">
        <v>78</v>
      </c>
      <c r="AX412" s="18" t="s">
        <v>109</v>
      </c>
      <c r="AY412" s="18"/>
      <c r="AZ412" s="18"/>
      <c r="BA412" s="19">
        <v>0</v>
      </c>
      <c r="BB412" s="20" t="s">
        <v>81</v>
      </c>
      <c r="BC412" s="18" t="s">
        <v>81</v>
      </c>
      <c r="BD412" s="18"/>
      <c r="BE412" s="18" t="s">
        <v>84</v>
      </c>
      <c r="BF412" s="18"/>
      <c r="BG412" s="19">
        <v>1</v>
      </c>
      <c r="BH412" s="21">
        <v>0</v>
      </c>
      <c r="BI412" s="19">
        <v>0.2</v>
      </c>
      <c r="BJ412" s="18"/>
      <c r="BK412" s="19">
        <v>0.12</v>
      </c>
      <c r="BL412" s="18"/>
      <c r="BM412" s="18"/>
      <c r="BN412" s="19">
        <v>21.49</v>
      </c>
      <c r="BO412" s="21">
        <v>0.48</v>
      </c>
      <c r="BP412" s="20"/>
      <c r="BQ412" s="21">
        <v>0.2</v>
      </c>
      <c r="BR412" s="20"/>
      <c r="BS412" s="21">
        <v>0.12</v>
      </c>
      <c r="BT412" s="20"/>
      <c r="BU412" s="20"/>
      <c r="BV412" s="21">
        <v>21.52</v>
      </c>
      <c r="BW412" s="9">
        <f>IF(BA412=1,BN412-(Monitors!$B$17*Data!BZ412),Data!BN412)</f>
        <v>21.49</v>
      </c>
      <c r="BX412" s="32">
        <f>IF($AR412=1,$BW412-(Monitors!$C$17*BZ412),Data!$BW412)</f>
        <v>21.49</v>
      </c>
      <c r="BY412" s="32">
        <f>BX412-(AA412*Monitors!$C$13)</f>
        <v>17.341999999999999</v>
      </c>
      <c r="BZ412" s="86">
        <f>(Monitors!$C$13*Data!AA412)+(Monitors!$C$6*TANH(Monitors!$C$7*(Data!V412+Monitors!$C$8)+Monitors!$C$9)+Monitors!$C$10)</f>
        <v>16.479607297418255</v>
      </c>
      <c r="CA412" s="9">
        <f>BN412-(Signage!$C$13*AI412)</f>
        <v>18.294939999999997</v>
      </c>
      <c r="CB412" s="86">
        <f>(Signage!$C$13*Data!AI412)+(Signage!$C$6*TANH(Signage!$C$7*(Data!V412+Signage!$C$8)+Signage!$C$9)+Signage!$C$10)</f>
        <v>19.521151506306261</v>
      </c>
    </row>
    <row r="413" spans="1:80" s="4" customFormat="1" ht="12" customHeight="1">
      <c r="A413" s="83">
        <v>412</v>
      </c>
      <c r="B413" s="15" t="s">
        <v>2064</v>
      </c>
      <c r="C413" s="83" t="s">
        <v>1343</v>
      </c>
      <c r="D413" s="16">
        <v>41900</v>
      </c>
      <c r="E413" s="18" t="s">
        <v>77</v>
      </c>
      <c r="F413" s="15"/>
      <c r="G413" s="17">
        <v>6</v>
      </c>
      <c r="H413" s="15" t="s">
        <v>72</v>
      </c>
      <c r="I413" s="15" t="s">
        <v>90</v>
      </c>
      <c r="J413" s="18"/>
      <c r="K413" s="18" t="s">
        <v>74</v>
      </c>
      <c r="L413" s="18"/>
      <c r="M413" s="18" t="s">
        <v>78</v>
      </c>
      <c r="N413" s="18" t="s">
        <v>78</v>
      </c>
      <c r="O413" s="18" t="s">
        <v>82</v>
      </c>
      <c r="P413" s="18"/>
      <c r="Q413" s="18" t="s">
        <v>77</v>
      </c>
      <c r="R413" s="19">
        <v>1.78</v>
      </c>
      <c r="S413" s="19">
        <v>13.2</v>
      </c>
      <c r="T413" s="19">
        <v>23.5</v>
      </c>
      <c r="U413" s="19">
        <v>27</v>
      </c>
      <c r="V413" s="19">
        <v>311.7</v>
      </c>
      <c r="W413" s="19">
        <v>1080</v>
      </c>
      <c r="X413" s="19">
        <v>1920</v>
      </c>
      <c r="Y413" s="18" t="s">
        <v>147</v>
      </c>
      <c r="Z413" s="69">
        <v>6653</v>
      </c>
      <c r="AA413" s="19">
        <v>2.0739999999999998</v>
      </c>
      <c r="AB413" s="21">
        <v>300</v>
      </c>
      <c r="AC413" s="19">
        <v>0</v>
      </c>
      <c r="AD413" s="19">
        <v>289.3</v>
      </c>
      <c r="AE413" s="19">
        <v>300</v>
      </c>
      <c r="AF413" s="19">
        <v>188.4</v>
      </c>
      <c r="AG413" s="8">
        <f>AF413/AD413</f>
        <v>0.65122709989630145</v>
      </c>
      <c r="AH413" s="19">
        <v>200.1</v>
      </c>
      <c r="AI413" s="85">
        <f>(AF413*V413)/1000000</f>
        <v>5.8724279999999997E-2</v>
      </c>
      <c r="AJ413" s="18" t="s">
        <v>78</v>
      </c>
      <c r="AK413" s="18" t="s">
        <v>437</v>
      </c>
      <c r="AL413" s="18" t="s">
        <v>159</v>
      </c>
      <c r="AM413" s="18"/>
      <c r="AN413" s="18" t="s">
        <v>121</v>
      </c>
      <c r="AO413" s="18"/>
      <c r="AP413" s="18" t="s">
        <v>81</v>
      </c>
      <c r="AQ413" s="18"/>
      <c r="AR413" s="19">
        <v>0</v>
      </c>
      <c r="AS413" s="18"/>
      <c r="AT413" s="72">
        <v>60</v>
      </c>
      <c r="AU413" s="19">
        <v>178</v>
      </c>
      <c r="AV413" s="19">
        <v>178</v>
      </c>
      <c r="AW413" s="18" t="s">
        <v>78</v>
      </c>
      <c r="AX413" s="18" t="s">
        <v>109</v>
      </c>
      <c r="AY413" s="18"/>
      <c r="AZ413" s="18"/>
      <c r="BA413" s="19">
        <v>0</v>
      </c>
      <c r="BB413" s="20" t="s">
        <v>121</v>
      </c>
      <c r="BC413" s="18" t="s">
        <v>144</v>
      </c>
      <c r="BD413" s="18"/>
      <c r="BE413" s="18" t="s">
        <v>84</v>
      </c>
      <c r="BF413" s="18"/>
      <c r="BG413" s="19">
        <v>5</v>
      </c>
      <c r="BH413" s="21">
        <v>0</v>
      </c>
      <c r="BI413" s="19">
        <v>0.2</v>
      </c>
      <c r="BJ413" s="19">
        <v>0.16</v>
      </c>
      <c r="BK413" s="19">
        <v>0.15</v>
      </c>
      <c r="BL413" s="18"/>
      <c r="BM413" s="18"/>
      <c r="BN413" s="19">
        <v>17.2</v>
      </c>
      <c r="BO413" s="21">
        <v>0.56999999999999995</v>
      </c>
      <c r="BP413" s="20"/>
      <c r="BQ413" s="21">
        <v>0.22</v>
      </c>
      <c r="BR413" s="21">
        <v>0.2</v>
      </c>
      <c r="BS413" s="21">
        <v>0.18</v>
      </c>
      <c r="BT413" s="20"/>
      <c r="BU413" s="20"/>
      <c r="BV413" s="21">
        <v>17.260000000000002</v>
      </c>
      <c r="BW413" s="9">
        <f>IF(BA413=1,BN413-(Monitors!$B$17*Data!BZ413),Data!BN413)</f>
        <v>17.2</v>
      </c>
      <c r="BX413" s="32">
        <f>IF($AR413=1,$BW413-(Monitors!$C$17*BZ413),Data!$BW413)</f>
        <v>17.2</v>
      </c>
      <c r="BY413" s="32">
        <f>BX413-(AA413*Monitors!$C$13)</f>
        <v>13.052</v>
      </c>
      <c r="BZ413" s="86">
        <f>(Monitors!$C$13*Data!AA413)+(Monitors!$C$6*TANH(Monitors!$C$7*(Data!V413+Monitors!$C$8)+Monitors!$C$9)+Monitors!$C$10)</f>
        <v>18.779741917256199</v>
      </c>
      <c r="CA413" s="9">
        <f>BN413-(Signage!$C$13*AI413)</f>
        <v>12.795679</v>
      </c>
      <c r="CB413" s="86">
        <f>(Signage!$C$13*Data!AI413)+(Signage!$C$6*TANH(Signage!$C$7*(Data!V413+Signage!$C$8)+Signage!$C$9)+Signage!$C$10)</f>
        <v>27.508955702489082</v>
      </c>
    </row>
    <row r="414" spans="1:80" s="4" customFormat="1" ht="12" customHeight="1">
      <c r="A414" s="82">
        <v>413</v>
      </c>
      <c r="B414" s="15" t="s">
        <v>2079</v>
      </c>
      <c r="C414" s="82" t="s">
        <v>1344</v>
      </c>
      <c r="D414" s="16">
        <v>41480</v>
      </c>
      <c r="E414" s="18" t="s">
        <v>77</v>
      </c>
      <c r="F414" s="15" t="s">
        <v>70</v>
      </c>
      <c r="G414" s="17">
        <v>6</v>
      </c>
      <c r="H414" s="15" t="s">
        <v>72</v>
      </c>
      <c r="I414" s="15" t="s">
        <v>73</v>
      </c>
      <c r="J414" s="18" t="s">
        <v>73</v>
      </c>
      <c r="K414" s="18" t="s">
        <v>74</v>
      </c>
      <c r="L414" s="18" t="s">
        <v>71</v>
      </c>
      <c r="M414" s="18" t="s">
        <v>78</v>
      </c>
      <c r="N414" s="18" t="s">
        <v>78</v>
      </c>
      <c r="O414" s="18" t="s">
        <v>82</v>
      </c>
      <c r="P414" s="18" t="s">
        <v>71</v>
      </c>
      <c r="Q414" s="18" t="s">
        <v>77</v>
      </c>
      <c r="R414" s="19">
        <v>1.78</v>
      </c>
      <c r="S414" s="19">
        <v>11.7</v>
      </c>
      <c r="T414" s="19">
        <v>20.7</v>
      </c>
      <c r="U414" s="19">
        <v>23.8</v>
      </c>
      <c r="V414" s="19">
        <v>242.18</v>
      </c>
      <c r="W414" s="19">
        <v>1080</v>
      </c>
      <c r="X414" s="19">
        <v>1920</v>
      </c>
      <c r="Y414" s="18" t="s">
        <v>147</v>
      </c>
      <c r="Z414" s="69">
        <v>8562</v>
      </c>
      <c r="AA414" s="19">
        <v>2.0739999999999998</v>
      </c>
      <c r="AB414" s="21">
        <v>250</v>
      </c>
      <c r="AC414" s="19">
        <v>11.2</v>
      </c>
      <c r="AD414" s="19">
        <v>298</v>
      </c>
      <c r="AE414" s="19">
        <v>250</v>
      </c>
      <c r="AF414" s="19">
        <v>189</v>
      </c>
      <c r="AG414" s="8">
        <f>AF414/AD414</f>
        <v>0.63422818791946312</v>
      </c>
      <c r="AH414" s="19">
        <v>200</v>
      </c>
      <c r="AI414" s="85">
        <f>(AF414*V414)/1000000</f>
        <v>4.5772020000000004E-2</v>
      </c>
      <c r="AJ414" s="18" t="s">
        <v>78</v>
      </c>
      <c r="AK414" s="18" t="s">
        <v>262</v>
      </c>
      <c r="AL414" s="18" t="s">
        <v>88</v>
      </c>
      <c r="AM414" s="18" t="s">
        <v>71</v>
      </c>
      <c r="AN414" s="18" t="s">
        <v>81</v>
      </c>
      <c r="AO414" s="18" t="s">
        <v>71</v>
      </c>
      <c r="AP414" s="18" t="s">
        <v>94</v>
      </c>
      <c r="AQ414" s="18" t="s">
        <v>71</v>
      </c>
      <c r="AR414" s="19">
        <v>0</v>
      </c>
      <c r="AS414" s="18"/>
      <c r="AT414" s="72">
        <v>60</v>
      </c>
      <c r="AU414" s="19">
        <v>178</v>
      </c>
      <c r="AV414" s="19">
        <v>178</v>
      </c>
      <c r="AW414" s="18" t="s">
        <v>77</v>
      </c>
      <c r="AX414" s="18" t="s">
        <v>126</v>
      </c>
      <c r="AY414" s="18" t="s">
        <v>71</v>
      </c>
      <c r="AZ414" s="18" t="s">
        <v>71</v>
      </c>
      <c r="BA414" s="19">
        <v>0</v>
      </c>
      <c r="BB414" s="20" t="s">
        <v>81</v>
      </c>
      <c r="BC414" s="18" t="s">
        <v>81</v>
      </c>
      <c r="BD414" s="18" t="s">
        <v>71</v>
      </c>
      <c r="BE414" s="18" t="s">
        <v>84</v>
      </c>
      <c r="BF414" s="18" t="s">
        <v>71</v>
      </c>
      <c r="BG414" s="18"/>
      <c r="BH414" s="21">
        <v>0</v>
      </c>
      <c r="BI414" s="19">
        <v>0.44</v>
      </c>
      <c r="BJ414" s="18"/>
      <c r="BK414" s="19">
        <v>0.25</v>
      </c>
      <c r="BL414" s="18"/>
      <c r="BM414" s="18"/>
      <c r="BN414" s="19">
        <v>19.68</v>
      </c>
      <c r="BO414" s="21">
        <v>0.5</v>
      </c>
      <c r="BP414" s="20"/>
      <c r="BQ414" s="21">
        <v>0.41</v>
      </c>
      <c r="BR414" s="20"/>
      <c r="BS414" s="21">
        <v>0.25</v>
      </c>
      <c r="BT414" s="20"/>
      <c r="BU414" s="20"/>
      <c r="BV414" s="21">
        <v>19.7</v>
      </c>
      <c r="BW414" s="9">
        <f>IF(BA414=1,BN414-(Monitors!$B$17*Data!BZ414),Data!BN414)</f>
        <v>19.68</v>
      </c>
      <c r="BX414" s="32">
        <f>IF($AR414=1,$BW414-(Monitors!$C$17*BZ414),Data!$BW414)</f>
        <v>19.68</v>
      </c>
      <c r="BY414" s="32">
        <f>BX414-(AA414*Monitors!$C$13)</f>
        <v>15.532</v>
      </c>
      <c r="BZ414" s="86">
        <f>(Monitors!$C$13*Data!AA414)+(Monitors!$C$6*TANH(Monitors!$C$7*(Data!V414+Monitors!$C$8)+Monitors!$C$9)+Monitors!$C$10)</f>
        <v>16.994468790702783</v>
      </c>
      <c r="CA414" s="9">
        <f>BN414-(Signage!$C$13*AI414)</f>
        <v>16.2470985</v>
      </c>
      <c r="CB414" s="86">
        <f>(Signage!$C$13*Data!AI414)+(Signage!$C$6*TANH(Signage!$C$7*(Data!V414+Signage!$C$8)+Signage!$C$9)+Signage!$C$10)</f>
        <v>21.013730391688156</v>
      </c>
    </row>
    <row r="415" spans="1:80" s="4" customFormat="1" ht="12" customHeight="1">
      <c r="A415" s="83">
        <v>414</v>
      </c>
      <c r="B415" s="15" t="s">
        <v>2075</v>
      </c>
      <c r="C415" s="83" t="s">
        <v>1345</v>
      </c>
      <c r="D415" s="16">
        <v>41609</v>
      </c>
      <c r="E415" s="18" t="s">
        <v>78</v>
      </c>
      <c r="F415" s="15" t="s">
        <v>70</v>
      </c>
      <c r="G415" s="17">
        <v>6</v>
      </c>
      <c r="H415" s="15" t="s">
        <v>72</v>
      </c>
      <c r="I415" s="15" t="s">
        <v>90</v>
      </c>
      <c r="J415" s="18"/>
      <c r="K415" s="18" t="s">
        <v>74</v>
      </c>
      <c r="L415" s="18"/>
      <c r="M415" s="18" t="s">
        <v>78</v>
      </c>
      <c r="N415" s="18" t="s">
        <v>78</v>
      </c>
      <c r="O415" s="18" t="s">
        <v>82</v>
      </c>
      <c r="P415" s="18" t="s">
        <v>440</v>
      </c>
      <c r="Q415" s="18" t="s">
        <v>78</v>
      </c>
      <c r="R415" s="19">
        <v>1.78</v>
      </c>
      <c r="S415" s="19">
        <v>11.3</v>
      </c>
      <c r="T415" s="19">
        <v>20</v>
      </c>
      <c r="U415" s="19">
        <v>23</v>
      </c>
      <c r="V415" s="19">
        <v>225.7</v>
      </c>
      <c r="W415" s="19">
        <v>1080</v>
      </c>
      <c r="X415" s="19">
        <v>1920</v>
      </c>
      <c r="Y415" s="18" t="s">
        <v>147</v>
      </c>
      <c r="Z415" s="69">
        <v>9187</v>
      </c>
      <c r="AA415" s="19">
        <v>2.0739999999999998</v>
      </c>
      <c r="AB415" s="21">
        <v>250</v>
      </c>
      <c r="AC415" s="19">
        <v>17.8</v>
      </c>
      <c r="AD415" s="19">
        <v>215</v>
      </c>
      <c r="AE415" s="19">
        <v>250</v>
      </c>
      <c r="AF415" s="19">
        <v>189</v>
      </c>
      <c r="AG415" s="8">
        <f>AF415/AD415</f>
        <v>0.87906976744186049</v>
      </c>
      <c r="AH415" s="19">
        <v>200.4</v>
      </c>
      <c r="AI415" s="85">
        <f>(AF415*V415)/1000000</f>
        <v>4.2657299999999995E-2</v>
      </c>
      <c r="AJ415" s="18" t="s">
        <v>78</v>
      </c>
      <c r="AK415" s="18" t="s">
        <v>556</v>
      </c>
      <c r="AL415" s="18" t="s">
        <v>115</v>
      </c>
      <c r="AM415" s="18"/>
      <c r="AN415" s="18" t="s">
        <v>81</v>
      </c>
      <c r="AO415" s="18"/>
      <c r="AP415" s="18" t="s">
        <v>81</v>
      </c>
      <c r="AQ415" s="18"/>
      <c r="AR415" s="19">
        <v>0</v>
      </c>
      <c r="AS415" s="18"/>
      <c r="AT415" s="72">
        <v>60</v>
      </c>
      <c r="AU415" s="19">
        <v>170</v>
      </c>
      <c r="AV415" s="19">
        <v>160</v>
      </c>
      <c r="AW415" s="18" t="s">
        <v>78</v>
      </c>
      <c r="AX415" s="18" t="s">
        <v>109</v>
      </c>
      <c r="AY415" s="18"/>
      <c r="AZ415" s="18"/>
      <c r="BA415" s="19">
        <v>0</v>
      </c>
      <c r="BB415" s="20" t="s">
        <v>81</v>
      </c>
      <c r="BC415" s="18" t="s">
        <v>81</v>
      </c>
      <c r="BD415" s="18"/>
      <c r="BE415" s="18" t="s">
        <v>84</v>
      </c>
      <c r="BF415" s="18"/>
      <c r="BG415" s="19">
        <v>15</v>
      </c>
      <c r="BH415" s="21">
        <v>0</v>
      </c>
      <c r="BI415" s="19">
        <v>0.42</v>
      </c>
      <c r="BJ415" s="18"/>
      <c r="BK415" s="19">
        <v>0.28000000000000003</v>
      </c>
      <c r="BL415" s="18"/>
      <c r="BM415" s="18"/>
      <c r="BN415" s="19">
        <v>19.8</v>
      </c>
      <c r="BO415" s="21">
        <v>0.48</v>
      </c>
      <c r="BP415" s="20"/>
      <c r="BQ415" s="21">
        <v>0.43</v>
      </c>
      <c r="BR415" s="20"/>
      <c r="BS415" s="21">
        <v>0.28000000000000003</v>
      </c>
      <c r="BT415" s="20"/>
      <c r="BU415" s="20"/>
      <c r="BV415" s="21">
        <v>19.829999999999998</v>
      </c>
      <c r="BW415" s="9">
        <f>IF(BA415=1,BN415-(Monitors!$B$17*Data!BZ415),Data!BN415)</f>
        <v>19.8</v>
      </c>
      <c r="BX415" s="32">
        <f>IF($AR415=1,$BW415-(Monitors!$C$17*BZ415),Data!$BW415)</f>
        <v>19.8</v>
      </c>
      <c r="BY415" s="32">
        <f>BX415-(AA415*Monitors!$C$13)</f>
        <v>15.652000000000001</v>
      </c>
      <c r="BZ415" s="86">
        <f>(Monitors!$C$13*Data!AA415)+(Monitors!$C$6*TANH(Monitors!$C$7*(Data!V415+Monitors!$C$8)+Monitors!$C$9)+Monitors!$C$10)</f>
        <v>16.448444196667761</v>
      </c>
      <c r="CA415" s="9">
        <f>BN415-(Signage!$C$13*AI415)</f>
        <v>16.600702500000001</v>
      </c>
      <c r="CB415" s="86">
        <f>(Signage!$C$13*Data!AI415)+(Signage!$C$6*TANH(Signage!$C$7*(Data!V415+Signage!$C$8)+Signage!$C$9)+Signage!$C$10)</f>
        <v>19.452751102627531</v>
      </c>
    </row>
    <row r="416" spans="1:80" s="4" customFormat="1" ht="12" customHeight="1">
      <c r="A416" s="82">
        <v>415</v>
      </c>
      <c r="B416" s="15" t="s">
        <v>2075</v>
      </c>
      <c r="C416" s="82" t="s">
        <v>1346</v>
      </c>
      <c r="D416" s="16">
        <v>41649</v>
      </c>
      <c r="E416" s="18" t="s">
        <v>78</v>
      </c>
      <c r="F416" s="15" t="s">
        <v>70</v>
      </c>
      <c r="G416" s="17">
        <v>6</v>
      </c>
      <c r="H416" s="15" t="s">
        <v>72</v>
      </c>
      <c r="I416" s="15" t="s">
        <v>90</v>
      </c>
      <c r="J416" s="18"/>
      <c r="K416" s="18" t="s">
        <v>74</v>
      </c>
      <c r="L416" s="18"/>
      <c r="M416" s="18" t="s">
        <v>78</v>
      </c>
      <c r="N416" s="18" t="s">
        <v>78</v>
      </c>
      <c r="O416" s="18" t="s">
        <v>82</v>
      </c>
      <c r="P416" s="18" t="s">
        <v>440</v>
      </c>
      <c r="Q416" s="18" t="s">
        <v>78</v>
      </c>
      <c r="R416" s="19">
        <v>1.78</v>
      </c>
      <c r="S416" s="19">
        <v>10.5</v>
      </c>
      <c r="T416" s="19">
        <v>18.7</v>
      </c>
      <c r="U416" s="19">
        <v>21.5</v>
      </c>
      <c r="V416" s="19">
        <v>197.6</v>
      </c>
      <c r="W416" s="19">
        <v>1080</v>
      </c>
      <c r="X416" s="19">
        <v>1920</v>
      </c>
      <c r="Y416" s="18" t="s">
        <v>147</v>
      </c>
      <c r="Z416" s="69">
        <v>10494</v>
      </c>
      <c r="AA416" s="19">
        <v>2.0739999999999998</v>
      </c>
      <c r="AB416" s="21">
        <v>250</v>
      </c>
      <c r="AC416" s="19">
        <v>1.2</v>
      </c>
      <c r="AD416" s="19">
        <v>257</v>
      </c>
      <c r="AE416" s="19">
        <v>250</v>
      </c>
      <c r="AF416" s="19">
        <v>190</v>
      </c>
      <c r="AG416" s="8">
        <f>AF416/AD416</f>
        <v>0.73929961089494167</v>
      </c>
      <c r="AH416" s="19">
        <v>200.4</v>
      </c>
      <c r="AI416" s="85">
        <f>(AF416*V416)/1000000</f>
        <v>3.7544000000000001E-2</v>
      </c>
      <c r="AJ416" s="18" t="s">
        <v>78</v>
      </c>
      <c r="AK416" s="18" t="s">
        <v>549</v>
      </c>
      <c r="AL416" s="18" t="s">
        <v>115</v>
      </c>
      <c r="AM416" s="18"/>
      <c r="AN416" s="18" t="s">
        <v>81</v>
      </c>
      <c r="AO416" s="18" t="s">
        <v>81</v>
      </c>
      <c r="AP416" s="18" t="s">
        <v>81</v>
      </c>
      <c r="AQ416" s="18"/>
      <c r="AR416" s="19">
        <v>0</v>
      </c>
      <c r="AS416" s="18"/>
      <c r="AT416" s="72">
        <v>60</v>
      </c>
      <c r="AU416" s="19">
        <v>170</v>
      </c>
      <c r="AV416" s="19">
        <v>160</v>
      </c>
      <c r="AW416" s="18" t="s">
        <v>78</v>
      </c>
      <c r="AX416" s="18" t="s">
        <v>109</v>
      </c>
      <c r="AY416" s="18"/>
      <c r="AZ416" s="18"/>
      <c r="BA416" s="19">
        <v>0</v>
      </c>
      <c r="BB416" s="20" t="s">
        <v>81</v>
      </c>
      <c r="BC416" s="18" t="s">
        <v>81</v>
      </c>
      <c r="BD416" s="18"/>
      <c r="BE416" s="18" t="s">
        <v>84</v>
      </c>
      <c r="BF416" s="18"/>
      <c r="BG416" s="19">
        <v>15</v>
      </c>
      <c r="BH416" s="21">
        <v>0</v>
      </c>
      <c r="BI416" s="19">
        <v>0.16</v>
      </c>
      <c r="BJ416" s="18"/>
      <c r="BK416" s="19">
        <v>0.1</v>
      </c>
      <c r="BL416" s="18"/>
      <c r="BM416" s="18"/>
      <c r="BN416" s="19">
        <v>17.98</v>
      </c>
      <c r="BO416" s="21">
        <v>0.52</v>
      </c>
      <c r="BP416" s="20"/>
      <c r="BQ416" s="21">
        <v>0.18</v>
      </c>
      <c r="BR416" s="20"/>
      <c r="BS416" s="21">
        <v>0.12</v>
      </c>
      <c r="BT416" s="20"/>
      <c r="BU416" s="20"/>
      <c r="BV416" s="21">
        <v>18.03</v>
      </c>
      <c r="BW416" s="9">
        <f>IF(BA416=1,BN416-(Monitors!$B$17*Data!BZ416),Data!BN416)</f>
        <v>17.98</v>
      </c>
      <c r="BX416" s="32">
        <f>IF($AR416=1,$BW416-(Monitors!$C$17*BZ416),Data!$BW416)</f>
        <v>17.98</v>
      </c>
      <c r="BY416" s="32">
        <f>BX416-(AA416*Monitors!$C$13)</f>
        <v>13.832000000000001</v>
      </c>
      <c r="BZ416" s="86">
        <f>(Monitors!$C$13*Data!AA416)+(Monitors!$C$6*TANH(Monitors!$C$7*(Data!V416+Monitors!$C$8)+Monitors!$C$9)+Monitors!$C$10)</f>
        <v>15.394283906712607</v>
      </c>
      <c r="CA416" s="9">
        <f>BN416-(Signage!$C$13*AI416)</f>
        <v>15.164200000000001</v>
      </c>
      <c r="CB416" s="86">
        <f>(Signage!$C$13*Data!AI416)+(Signage!$C$6*TANH(Signage!$C$7*(Data!V416+Signage!$C$8)+Signage!$C$9)+Signage!$C$10)</f>
        <v>16.793684268780918</v>
      </c>
    </row>
    <row r="417" spans="1:80" s="4" customFormat="1" ht="12" customHeight="1">
      <c r="A417" s="83">
        <v>416</v>
      </c>
      <c r="B417" s="15" t="s">
        <v>2075</v>
      </c>
      <c r="C417" s="83" t="s">
        <v>1347</v>
      </c>
      <c r="D417" s="16">
        <v>40961</v>
      </c>
      <c r="E417" s="18" t="s">
        <v>77</v>
      </c>
      <c r="F417" s="15" t="s">
        <v>70</v>
      </c>
      <c r="G417" s="17">
        <v>6</v>
      </c>
      <c r="H417" s="15" t="s">
        <v>72</v>
      </c>
      <c r="I417" s="15" t="s">
        <v>90</v>
      </c>
      <c r="J417" s="18"/>
      <c r="K417" s="18" t="s">
        <v>74</v>
      </c>
      <c r="L417" s="18"/>
      <c r="M417" s="18" t="s">
        <v>78</v>
      </c>
      <c r="N417" s="18" t="s">
        <v>78</v>
      </c>
      <c r="O417" s="18" t="s">
        <v>82</v>
      </c>
      <c r="P417" s="18"/>
      <c r="Q417" s="18" t="s">
        <v>78</v>
      </c>
      <c r="R417" s="19">
        <v>1.78</v>
      </c>
      <c r="S417" s="19">
        <v>10.5</v>
      </c>
      <c r="T417" s="19">
        <v>18.8</v>
      </c>
      <c r="U417" s="19">
        <v>21.5</v>
      </c>
      <c r="V417" s="19">
        <v>197.7</v>
      </c>
      <c r="W417" s="19">
        <v>1920</v>
      </c>
      <c r="X417" s="19">
        <v>1080</v>
      </c>
      <c r="Y417" s="18" t="s">
        <v>167</v>
      </c>
      <c r="Z417" s="69">
        <v>10490</v>
      </c>
      <c r="AA417" s="19">
        <v>2.0739999999999998</v>
      </c>
      <c r="AB417" s="21">
        <v>250</v>
      </c>
      <c r="AC417" s="19">
        <v>5.4</v>
      </c>
      <c r="AD417" s="19">
        <v>213.6</v>
      </c>
      <c r="AE417" s="19">
        <v>250</v>
      </c>
      <c r="AF417" s="19">
        <v>190.2</v>
      </c>
      <c r="AG417" s="8">
        <f>AF417/AD417</f>
        <v>0.8904494382022472</v>
      </c>
      <c r="AH417" s="19">
        <v>200.1</v>
      </c>
      <c r="AI417" s="85">
        <f>(AF417*V417)/1000000</f>
        <v>3.7602539999999997E-2</v>
      </c>
      <c r="AJ417" s="18" t="s">
        <v>78</v>
      </c>
      <c r="AK417" s="18" t="s">
        <v>163</v>
      </c>
      <c r="AL417" s="18" t="s">
        <v>152</v>
      </c>
      <c r="AM417" s="18"/>
      <c r="AN417" s="18" t="s">
        <v>81</v>
      </c>
      <c r="AO417" s="18"/>
      <c r="AP417" s="18" t="s">
        <v>81</v>
      </c>
      <c r="AQ417" s="18"/>
      <c r="AR417" s="19">
        <v>0</v>
      </c>
      <c r="AS417" s="18"/>
      <c r="AT417" s="72">
        <v>60</v>
      </c>
      <c r="AU417" s="19">
        <v>170</v>
      </c>
      <c r="AV417" s="19">
        <v>160</v>
      </c>
      <c r="AW417" s="18" t="s">
        <v>78</v>
      </c>
      <c r="AX417" s="18" t="s">
        <v>109</v>
      </c>
      <c r="AY417" s="18"/>
      <c r="AZ417" s="18"/>
      <c r="BA417" s="19">
        <v>0</v>
      </c>
      <c r="BB417" s="20" t="s">
        <v>81</v>
      </c>
      <c r="BC417" s="18" t="s">
        <v>81</v>
      </c>
      <c r="BD417" s="18"/>
      <c r="BE417" s="18" t="s">
        <v>84</v>
      </c>
      <c r="BF417" s="18"/>
      <c r="BG417" s="19">
        <v>1</v>
      </c>
      <c r="BH417" s="21">
        <v>0</v>
      </c>
      <c r="BI417" s="19">
        <v>0.37</v>
      </c>
      <c r="BJ417" s="18"/>
      <c r="BK417" s="19">
        <v>0.28999999999999998</v>
      </c>
      <c r="BL417" s="18"/>
      <c r="BM417" s="18"/>
      <c r="BN417" s="19">
        <v>20.56</v>
      </c>
      <c r="BO417" s="21">
        <v>0.5</v>
      </c>
      <c r="BP417" s="20"/>
      <c r="BQ417" s="21">
        <v>0.42</v>
      </c>
      <c r="BR417" s="20"/>
      <c r="BS417" s="21">
        <v>0.36</v>
      </c>
      <c r="BT417" s="20"/>
      <c r="BU417" s="20"/>
      <c r="BV417" s="21">
        <v>20.83</v>
      </c>
      <c r="BW417" s="9">
        <f>IF(BA417=1,BN417-(Monitors!$B$17*Data!BZ417),Data!BN417)</f>
        <v>20.56</v>
      </c>
      <c r="BX417" s="32">
        <f>IF($AR417=1,$BW417-(Monitors!$C$17*BZ417),Data!$BW417)</f>
        <v>20.56</v>
      </c>
      <c r="BY417" s="32">
        <f>BX417-(AA417*Monitors!$C$13)</f>
        <v>16.411999999999999</v>
      </c>
      <c r="BZ417" s="86">
        <f>(Monitors!$C$13*Data!AA417)+(Monitors!$C$6*TANH(Monitors!$C$7*(Data!V417+Monitors!$C$8)+Monitors!$C$9)+Monitors!$C$10)</f>
        <v>15.398320039549457</v>
      </c>
      <c r="CA417" s="9">
        <f>BN417-(Signage!$C$13*AI417)</f>
        <v>17.7398095</v>
      </c>
      <c r="CB417" s="86">
        <f>(Signage!$C$13*Data!AI417)+(Signage!$C$6*TANH(Signage!$C$7*(Data!V417+Signage!$C$8)+Signage!$C$9)+Signage!$C$10)</f>
        <v>16.80619707188043</v>
      </c>
    </row>
    <row r="418" spans="1:80" s="4" customFormat="1" ht="12" customHeight="1">
      <c r="A418" s="82">
        <v>417</v>
      </c>
      <c r="B418" s="15" t="s">
        <v>2068</v>
      </c>
      <c r="C418" s="82" t="s">
        <v>1348</v>
      </c>
      <c r="D418" s="16">
        <v>41820</v>
      </c>
      <c r="E418" s="18" t="s">
        <v>78</v>
      </c>
      <c r="F418" s="15" t="s">
        <v>70</v>
      </c>
      <c r="G418" s="17">
        <v>6</v>
      </c>
      <c r="H418" s="15" t="s">
        <v>72</v>
      </c>
      <c r="I418" s="15" t="s">
        <v>90</v>
      </c>
      <c r="J418" s="18"/>
      <c r="K418" s="18" t="s">
        <v>74</v>
      </c>
      <c r="L418" s="18"/>
      <c r="M418" s="18" t="s">
        <v>78</v>
      </c>
      <c r="N418" s="18" t="s">
        <v>78</v>
      </c>
      <c r="O418" s="18" t="s">
        <v>82</v>
      </c>
      <c r="P418" s="18"/>
      <c r="Q418" s="18" t="s">
        <v>78</v>
      </c>
      <c r="R418" s="19">
        <v>1.78</v>
      </c>
      <c r="S418" s="19">
        <v>11.8</v>
      </c>
      <c r="T418" s="19">
        <v>20.9</v>
      </c>
      <c r="U418" s="19">
        <v>24</v>
      </c>
      <c r="V418" s="19">
        <v>246.17</v>
      </c>
      <c r="W418" s="19">
        <v>1080</v>
      </c>
      <c r="X418" s="19">
        <v>1920</v>
      </c>
      <c r="Y418" s="18" t="s">
        <v>147</v>
      </c>
      <c r="Z418" s="69">
        <v>8423</v>
      </c>
      <c r="AA418" s="19">
        <v>2.0739999999999998</v>
      </c>
      <c r="AB418" s="21">
        <v>250</v>
      </c>
      <c r="AC418" s="19">
        <v>7.3</v>
      </c>
      <c r="AD418" s="19">
        <v>200.6</v>
      </c>
      <c r="AE418" s="19">
        <v>250</v>
      </c>
      <c r="AF418" s="19">
        <v>190.6</v>
      </c>
      <c r="AG418" s="8">
        <f>AF418/AD418</f>
        <v>0.95014955134596213</v>
      </c>
      <c r="AH418" s="19">
        <v>200.6</v>
      </c>
      <c r="AI418" s="85">
        <f>(AF418*V418)/1000000</f>
        <v>4.6920001999999995E-2</v>
      </c>
      <c r="AJ418" s="18" t="s">
        <v>78</v>
      </c>
      <c r="AK418" s="18" t="s">
        <v>265</v>
      </c>
      <c r="AL418" s="18" t="s">
        <v>88</v>
      </c>
      <c r="AM418" s="18"/>
      <c r="AN418" s="18" t="s">
        <v>81</v>
      </c>
      <c r="AO418" s="18"/>
      <c r="AP418" s="18" t="s">
        <v>81</v>
      </c>
      <c r="AQ418" s="18"/>
      <c r="AR418" s="19">
        <v>0</v>
      </c>
      <c r="AS418" s="18"/>
      <c r="AT418" s="72">
        <v>60</v>
      </c>
      <c r="AU418" s="19">
        <v>170</v>
      </c>
      <c r="AV418" s="19">
        <v>160</v>
      </c>
      <c r="AW418" s="18" t="s">
        <v>78</v>
      </c>
      <c r="AX418" s="18" t="s">
        <v>264</v>
      </c>
      <c r="AY418" s="18"/>
      <c r="AZ418" s="18"/>
      <c r="BA418" s="19">
        <v>0</v>
      </c>
      <c r="BB418" s="20" t="s">
        <v>81</v>
      </c>
      <c r="BC418" s="18" t="s">
        <v>81</v>
      </c>
      <c r="BD418" s="18"/>
      <c r="BE418" s="18" t="s">
        <v>84</v>
      </c>
      <c r="BF418" s="18"/>
      <c r="BG418" s="18"/>
      <c r="BH418" s="21">
        <v>0</v>
      </c>
      <c r="BI418" s="19">
        <v>0.32</v>
      </c>
      <c r="BJ418" s="18"/>
      <c r="BK418" s="19">
        <v>0.18</v>
      </c>
      <c r="BL418" s="18"/>
      <c r="BM418" s="18"/>
      <c r="BN418" s="19">
        <v>17.79</v>
      </c>
      <c r="BO418" s="21">
        <v>0.48</v>
      </c>
      <c r="BP418" s="20"/>
      <c r="BQ418" s="21">
        <v>0.33</v>
      </c>
      <c r="BR418" s="20"/>
      <c r="BS418" s="21">
        <v>0.18</v>
      </c>
      <c r="BT418" s="20"/>
      <c r="BU418" s="20"/>
      <c r="BV418" s="21">
        <v>17.77</v>
      </c>
      <c r="BW418" s="9">
        <f>IF(BA418=1,BN418-(Monitors!$B$17*Data!BZ418),Data!BN418)</f>
        <v>17.79</v>
      </c>
      <c r="BX418" s="32">
        <f>IF($AR418=1,$BW418-(Monitors!$C$17*BZ418),Data!$BW418)</f>
        <v>17.79</v>
      </c>
      <c r="BY418" s="32">
        <f>BX418-(AA418*Monitors!$C$13)</f>
        <v>13.641999999999999</v>
      </c>
      <c r="BZ418" s="86">
        <f>(Monitors!$C$13*Data!AA418)+(Monitors!$C$6*TANH(Monitors!$C$7*(Data!V418+Monitors!$C$8)+Monitors!$C$9)+Monitors!$C$10)</f>
        <v>17.118996374405853</v>
      </c>
      <c r="CA418" s="9">
        <f>BN418-(Signage!$C$13*AI418)</f>
        <v>14.270999849999999</v>
      </c>
      <c r="CB418" s="86">
        <f>(Signage!$C$13*Data!AI418)+(Signage!$C$6*TANH(Signage!$C$7*(Data!V418+Signage!$C$8)+Signage!$C$9)+Signage!$C$10)</f>
        <v>21.420300884452967</v>
      </c>
    </row>
    <row r="419" spans="1:80" s="4" customFormat="1" ht="12" customHeight="1">
      <c r="A419" s="83">
        <v>418</v>
      </c>
      <c r="B419" s="15" t="s">
        <v>2075</v>
      </c>
      <c r="C419" s="83" t="s">
        <v>1349</v>
      </c>
      <c r="D419" s="16">
        <v>41348</v>
      </c>
      <c r="E419" s="18" t="s">
        <v>77</v>
      </c>
      <c r="F419" s="15" t="s">
        <v>70</v>
      </c>
      <c r="G419" s="17">
        <v>6</v>
      </c>
      <c r="H419" s="15" t="s">
        <v>72</v>
      </c>
      <c r="I419" s="15" t="s">
        <v>73</v>
      </c>
      <c r="J419" s="18" t="s">
        <v>73</v>
      </c>
      <c r="K419" s="18" t="s">
        <v>74</v>
      </c>
      <c r="L419" s="18"/>
      <c r="M419" s="18" t="s">
        <v>78</v>
      </c>
      <c r="N419" s="18" t="s">
        <v>78</v>
      </c>
      <c r="O419" s="18" t="s">
        <v>82</v>
      </c>
      <c r="P419" s="18"/>
      <c r="Q419" s="18" t="s">
        <v>78</v>
      </c>
      <c r="R419" s="19">
        <v>1.78</v>
      </c>
      <c r="S419" s="19">
        <v>11.3</v>
      </c>
      <c r="T419" s="19">
        <v>20</v>
      </c>
      <c r="U419" s="19">
        <v>23</v>
      </c>
      <c r="V419" s="19">
        <v>225.71</v>
      </c>
      <c r="W419" s="19">
        <v>1080</v>
      </c>
      <c r="X419" s="19">
        <v>1920</v>
      </c>
      <c r="Y419" s="18" t="s">
        <v>147</v>
      </c>
      <c r="Z419" s="69">
        <v>9187</v>
      </c>
      <c r="AA419" s="19">
        <v>2.0739999999999998</v>
      </c>
      <c r="AB419" s="21">
        <v>250</v>
      </c>
      <c r="AC419" s="19">
        <v>5</v>
      </c>
      <c r="AD419" s="19">
        <v>238</v>
      </c>
      <c r="AE419" s="19">
        <v>250</v>
      </c>
      <c r="AF419" s="19">
        <v>191</v>
      </c>
      <c r="AG419" s="8">
        <f>AF419/AD419</f>
        <v>0.80252100840336138</v>
      </c>
      <c r="AH419" s="19">
        <v>200.1</v>
      </c>
      <c r="AI419" s="85">
        <f>(AF419*V419)/1000000</f>
        <v>4.3110610000000001E-2</v>
      </c>
      <c r="AJ419" s="18" t="s">
        <v>78</v>
      </c>
      <c r="AK419" s="18" t="s">
        <v>423</v>
      </c>
      <c r="AL419" s="18" t="s">
        <v>181</v>
      </c>
      <c r="AM419" s="18"/>
      <c r="AN419" s="18" t="s">
        <v>81</v>
      </c>
      <c r="AO419" s="18"/>
      <c r="AP419" s="18" t="s">
        <v>81</v>
      </c>
      <c r="AQ419" s="18"/>
      <c r="AR419" s="19">
        <v>0</v>
      </c>
      <c r="AS419" s="18"/>
      <c r="AT419" s="72">
        <v>60</v>
      </c>
      <c r="AU419" s="19">
        <v>170</v>
      </c>
      <c r="AV419" s="19">
        <v>160</v>
      </c>
      <c r="AW419" s="18" t="s">
        <v>78</v>
      </c>
      <c r="AX419" s="18" t="s">
        <v>109</v>
      </c>
      <c r="AY419" s="18"/>
      <c r="AZ419" s="18"/>
      <c r="BA419" s="19">
        <v>0</v>
      </c>
      <c r="BB419" s="20" t="s">
        <v>81</v>
      </c>
      <c r="BC419" s="18" t="s">
        <v>81</v>
      </c>
      <c r="BD419" s="18"/>
      <c r="BE419" s="18" t="s">
        <v>84</v>
      </c>
      <c r="BF419" s="18"/>
      <c r="BG419" s="19">
        <v>1</v>
      </c>
      <c r="BH419" s="21">
        <v>0</v>
      </c>
      <c r="BI419" s="19">
        <v>0.2</v>
      </c>
      <c r="BJ419" s="19">
        <v>0.2</v>
      </c>
      <c r="BK419" s="19">
        <v>0.1</v>
      </c>
      <c r="BL419" s="18"/>
      <c r="BM419" s="18"/>
      <c r="BN419" s="19">
        <v>21.1</v>
      </c>
      <c r="BO419" s="21">
        <v>0.5</v>
      </c>
      <c r="BP419" s="20"/>
      <c r="BQ419" s="21">
        <v>0.2</v>
      </c>
      <c r="BR419" s="21">
        <v>0.41</v>
      </c>
      <c r="BS419" s="21">
        <v>0.1</v>
      </c>
      <c r="BT419" s="20"/>
      <c r="BU419" s="20"/>
      <c r="BV419" s="21">
        <v>21.1</v>
      </c>
      <c r="BW419" s="9">
        <f>IF(BA419=1,BN419-(Monitors!$B$17*Data!BZ419),Data!BN419)</f>
        <v>21.1</v>
      </c>
      <c r="BX419" s="32">
        <f>IF($AR419=1,$BW419-(Monitors!$C$17*BZ419),Data!$BW419)</f>
        <v>21.1</v>
      </c>
      <c r="BY419" s="32">
        <f>BX419-(AA419*Monitors!$C$13)</f>
        <v>16.952000000000002</v>
      </c>
      <c r="BZ419" s="86">
        <f>(Monitors!$C$13*Data!AA419)+(Monitors!$C$6*TANH(Monitors!$C$7*(Data!V419+Monitors!$C$8)+Monitors!$C$9)+Monitors!$C$10)</f>
        <v>16.448791319880328</v>
      </c>
      <c r="CA419" s="9">
        <f>BN419-(Signage!$C$13*AI419)</f>
        <v>17.866704250000002</v>
      </c>
      <c r="CB419" s="86">
        <f>(Signage!$C$13*Data!AI419)+(Signage!$C$6*TANH(Signage!$C$7*(Data!V419+Signage!$C$8)+Signage!$C$9)+Signage!$C$10)</f>
        <v>19.487556530482731</v>
      </c>
    </row>
    <row r="420" spans="1:80" s="4" customFormat="1" ht="12" customHeight="1">
      <c r="A420" s="82">
        <v>419</v>
      </c>
      <c r="B420" s="15" t="s">
        <v>2071</v>
      </c>
      <c r="C420" s="82" t="s">
        <v>1350</v>
      </c>
      <c r="D420" s="16">
        <v>41424</v>
      </c>
      <c r="E420" s="18" t="s">
        <v>78</v>
      </c>
      <c r="F420" s="15" t="s">
        <v>70</v>
      </c>
      <c r="G420" s="17">
        <v>6</v>
      </c>
      <c r="H420" s="15" t="s">
        <v>72</v>
      </c>
      <c r="I420" s="15" t="s">
        <v>113</v>
      </c>
      <c r="J420" s="18"/>
      <c r="K420" s="18" t="s">
        <v>74</v>
      </c>
      <c r="L420" s="18"/>
      <c r="M420" s="18" t="s">
        <v>78</v>
      </c>
      <c r="N420" s="18" t="s">
        <v>78</v>
      </c>
      <c r="O420" s="18" t="s">
        <v>82</v>
      </c>
      <c r="P420" s="18"/>
      <c r="Q420" s="18" t="s">
        <v>78</v>
      </c>
      <c r="R420" s="19">
        <v>1.78</v>
      </c>
      <c r="S420" s="19">
        <v>10.5</v>
      </c>
      <c r="T420" s="19">
        <v>18.7</v>
      </c>
      <c r="U420" s="19">
        <v>21.5</v>
      </c>
      <c r="V420" s="19">
        <v>197.6</v>
      </c>
      <c r="W420" s="19">
        <v>1080</v>
      </c>
      <c r="X420" s="19">
        <v>1920</v>
      </c>
      <c r="Y420" s="18" t="s">
        <v>147</v>
      </c>
      <c r="Z420" s="69">
        <v>10494</v>
      </c>
      <c r="AA420" s="19">
        <v>2.0739999999999998</v>
      </c>
      <c r="AB420" s="21">
        <v>220</v>
      </c>
      <c r="AC420" s="19">
        <v>0.4</v>
      </c>
      <c r="AD420" s="19">
        <v>233.9</v>
      </c>
      <c r="AE420" s="19">
        <v>220</v>
      </c>
      <c r="AF420" s="19">
        <v>191.3</v>
      </c>
      <c r="AG420" s="8">
        <f>AF420/AD420</f>
        <v>0.81787088499358707</v>
      </c>
      <c r="AH420" s="19">
        <v>200.4</v>
      </c>
      <c r="AI420" s="85">
        <f>(AF420*V420)/1000000</f>
        <v>3.7800880000000002E-2</v>
      </c>
      <c r="AJ420" s="18" t="s">
        <v>77</v>
      </c>
      <c r="AK420" s="18" t="s">
        <v>300</v>
      </c>
      <c r="AL420" s="18" t="s">
        <v>120</v>
      </c>
      <c r="AM420" s="18"/>
      <c r="AN420" s="18" t="s">
        <v>550</v>
      </c>
      <c r="AO420" s="18"/>
      <c r="AP420" s="18" t="s">
        <v>81</v>
      </c>
      <c r="AQ420" s="18"/>
      <c r="AR420" s="19">
        <v>0</v>
      </c>
      <c r="AS420" s="18"/>
      <c r="AT420" s="72">
        <v>60</v>
      </c>
      <c r="AU420" s="19">
        <v>178</v>
      </c>
      <c r="AV420" s="19">
        <v>178</v>
      </c>
      <c r="AW420" s="18" t="s">
        <v>78</v>
      </c>
      <c r="AX420" s="18" t="s">
        <v>609</v>
      </c>
      <c r="AY420" s="18"/>
      <c r="AZ420" s="18"/>
      <c r="BA420" s="19">
        <v>0</v>
      </c>
      <c r="BB420" s="20" t="s">
        <v>550</v>
      </c>
      <c r="BC420" s="18" t="s">
        <v>81</v>
      </c>
      <c r="BD420" s="18"/>
      <c r="BE420" s="18" t="s">
        <v>84</v>
      </c>
      <c r="BF420" s="18"/>
      <c r="BG420" s="18"/>
      <c r="BH420" s="21">
        <v>0</v>
      </c>
      <c r="BI420" s="19">
        <v>0.4</v>
      </c>
      <c r="BJ420" s="18"/>
      <c r="BK420" s="19">
        <v>0.16</v>
      </c>
      <c r="BL420" s="18"/>
      <c r="BM420" s="18"/>
      <c r="BN420" s="19">
        <v>20.62</v>
      </c>
      <c r="BO420" s="21">
        <v>0.53</v>
      </c>
      <c r="BP420" s="20"/>
      <c r="BQ420" s="21">
        <v>0.44</v>
      </c>
      <c r="BR420" s="20"/>
      <c r="BS420" s="21">
        <v>0.18</v>
      </c>
      <c r="BT420" s="20"/>
      <c r="BU420" s="20"/>
      <c r="BV420" s="21">
        <v>20.399999999999999</v>
      </c>
      <c r="BW420" s="9">
        <f>IF(BA420=1,BN420-(Monitors!$B$17*Data!BZ420),Data!BN420)</f>
        <v>20.62</v>
      </c>
      <c r="BX420" s="32">
        <f>IF($AR420=1,$BW420-(Monitors!$C$17*BZ420),Data!$BW420)</f>
        <v>20.62</v>
      </c>
      <c r="BY420" s="32">
        <f>BX420-(AA420*Monitors!$C$13)</f>
        <v>16.472000000000001</v>
      </c>
      <c r="BZ420" s="86">
        <f>(Monitors!$C$13*Data!AA420)+(Monitors!$C$6*TANH(Monitors!$C$7*(Data!V420+Monitors!$C$8)+Monitors!$C$9)+Monitors!$C$10)</f>
        <v>15.394283906712607</v>
      </c>
      <c r="CA420" s="9">
        <f>BN420-(Signage!$C$13*AI420)</f>
        <v>17.784934</v>
      </c>
      <c r="CB420" s="86">
        <f>(Signage!$C$13*Data!AI420)+(Signage!$C$6*TANH(Signage!$C$7*(Data!V420+Signage!$C$8)+Signage!$C$9)+Signage!$C$10)</f>
        <v>16.81295026878092</v>
      </c>
    </row>
    <row r="421" spans="1:80" s="4" customFormat="1" ht="12" customHeight="1">
      <c r="A421" s="83">
        <v>420</v>
      </c>
      <c r="B421" s="15" t="s">
        <v>2075</v>
      </c>
      <c r="C421" s="83" t="s">
        <v>1351</v>
      </c>
      <c r="D421" s="16">
        <v>41570</v>
      </c>
      <c r="E421" s="18" t="s">
        <v>77</v>
      </c>
      <c r="F421" s="15" t="s">
        <v>70</v>
      </c>
      <c r="G421" s="17">
        <v>6</v>
      </c>
      <c r="H421" s="15" t="s">
        <v>72</v>
      </c>
      <c r="I421" s="15" t="s">
        <v>90</v>
      </c>
      <c r="J421" s="18"/>
      <c r="K421" s="18" t="s">
        <v>74</v>
      </c>
      <c r="L421" s="18"/>
      <c r="M421" s="18" t="s">
        <v>78</v>
      </c>
      <c r="N421" s="18" t="s">
        <v>78</v>
      </c>
      <c r="O421" s="18" t="s">
        <v>82</v>
      </c>
      <c r="P421" s="18"/>
      <c r="Q421" s="18" t="s">
        <v>78</v>
      </c>
      <c r="R421" s="19">
        <v>1.78</v>
      </c>
      <c r="S421" s="19">
        <v>10.5</v>
      </c>
      <c r="T421" s="19">
        <v>18.7</v>
      </c>
      <c r="U421" s="19">
        <v>21.5</v>
      </c>
      <c r="V421" s="19">
        <v>197.6</v>
      </c>
      <c r="W421" s="19">
        <v>1080</v>
      </c>
      <c r="X421" s="19">
        <v>1920</v>
      </c>
      <c r="Y421" s="18" t="s">
        <v>147</v>
      </c>
      <c r="Z421" s="69">
        <v>10494</v>
      </c>
      <c r="AA421" s="19">
        <v>2.0739999999999998</v>
      </c>
      <c r="AB421" s="21">
        <v>200</v>
      </c>
      <c r="AC421" s="19">
        <v>7.2</v>
      </c>
      <c r="AD421" s="19">
        <v>262.39999999999998</v>
      </c>
      <c r="AE421" s="19">
        <v>200</v>
      </c>
      <c r="AF421" s="19">
        <v>191.4</v>
      </c>
      <c r="AG421" s="8">
        <f>AF421/AD421</f>
        <v>0.72942073170731714</v>
      </c>
      <c r="AH421" s="19">
        <v>200.5</v>
      </c>
      <c r="AI421" s="85">
        <f>(AF421*V421)/1000000</f>
        <v>3.7820640000000003E-2</v>
      </c>
      <c r="AJ421" s="18" t="s">
        <v>78</v>
      </c>
      <c r="AK421" s="18" t="s">
        <v>328</v>
      </c>
      <c r="AL421" s="18" t="s">
        <v>127</v>
      </c>
      <c r="AM421" s="18"/>
      <c r="AN421" s="18" t="s">
        <v>81</v>
      </c>
      <c r="AO421" s="18"/>
      <c r="AP421" s="18" t="s">
        <v>81</v>
      </c>
      <c r="AQ421" s="18"/>
      <c r="AR421" s="19">
        <v>0</v>
      </c>
      <c r="AS421" s="18"/>
      <c r="AT421" s="72">
        <v>60</v>
      </c>
      <c r="AU421" s="19">
        <v>90</v>
      </c>
      <c r="AV421" s="19">
        <v>65</v>
      </c>
      <c r="AW421" s="18" t="s">
        <v>78</v>
      </c>
      <c r="AX421" s="18" t="s">
        <v>109</v>
      </c>
      <c r="AY421" s="18"/>
      <c r="AZ421" s="18"/>
      <c r="BA421" s="19">
        <v>0</v>
      </c>
      <c r="BB421" s="20" t="s">
        <v>81</v>
      </c>
      <c r="BC421" s="18" t="s">
        <v>81</v>
      </c>
      <c r="BD421" s="18"/>
      <c r="BE421" s="18" t="s">
        <v>84</v>
      </c>
      <c r="BF421" s="18"/>
      <c r="BG421" s="19">
        <v>1</v>
      </c>
      <c r="BH421" s="21">
        <v>0</v>
      </c>
      <c r="BI421" s="19">
        <v>0.25</v>
      </c>
      <c r="BJ421" s="18"/>
      <c r="BK421" s="19">
        <v>0.21</v>
      </c>
      <c r="BL421" s="18"/>
      <c r="BM421" s="18"/>
      <c r="BN421" s="19">
        <v>17.04</v>
      </c>
      <c r="BO421" s="21">
        <v>0.55000000000000004</v>
      </c>
      <c r="BP421" s="20"/>
      <c r="BQ421" s="21">
        <v>0.28000000000000003</v>
      </c>
      <c r="BR421" s="20"/>
      <c r="BS421" s="21">
        <v>0.24</v>
      </c>
      <c r="BT421" s="20"/>
      <c r="BU421" s="20"/>
      <c r="BV421" s="21">
        <v>17.09</v>
      </c>
      <c r="BW421" s="9">
        <f>IF(BA421=1,BN421-(Monitors!$B$17*Data!BZ421),Data!BN421)</f>
        <v>17.04</v>
      </c>
      <c r="BX421" s="32">
        <f>IF($AR421=1,$BW421-(Monitors!$C$17*BZ421),Data!$BW421)</f>
        <v>17.04</v>
      </c>
      <c r="BY421" s="32">
        <f>BX421-(AA421*Monitors!$C$13)</f>
        <v>12.891999999999999</v>
      </c>
      <c r="BZ421" s="86">
        <f>(Monitors!$C$13*Data!AA421)+(Monitors!$C$6*TANH(Monitors!$C$7*(Data!V421+Monitors!$C$8)+Monitors!$C$9)+Monitors!$C$10)</f>
        <v>15.394283906712607</v>
      </c>
      <c r="CA421" s="9">
        <f>BN421-(Signage!$C$13*AI421)</f>
        <v>14.203451999999999</v>
      </c>
      <c r="CB421" s="86">
        <f>(Signage!$C$13*Data!AI421)+(Signage!$C$6*TANH(Signage!$C$7*(Data!V421+Signage!$C$8)+Signage!$C$9)+Signage!$C$10)</f>
        <v>16.814432268780919</v>
      </c>
    </row>
    <row r="422" spans="1:80" s="4" customFormat="1" ht="12" customHeight="1">
      <c r="A422" s="82">
        <v>421</v>
      </c>
      <c r="B422" s="15" t="s">
        <v>2100</v>
      </c>
      <c r="C422" s="82" t="s">
        <v>1352</v>
      </c>
      <c r="D422" s="16">
        <v>41517</v>
      </c>
      <c r="E422" s="18" t="s">
        <v>78</v>
      </c>
      <c r="F422" s="15" t="s">
        <v>70</v>
      </c>
      <c r="G422" s="17">
        <v>6</v>
      </c>
      <c r="H422" s="15" t="s">
        <v>72</v>
      </c>
      <c r="I422" s="15" t="s">
        <v>90</v>
      </c>
      <c r="J422" s="18"/>
      <c r="K422" s="18" t="s">
        <v>74</v>
      </c>
      <c r="L422" s="18"/>
      <c r="M422" s="18" t="s">
        <v>78</v>
      </c>
      <c r="N422" s="18" t="s">
        <v>78</v>
      </c>
      <c r="O422" s="18" t="s">
        <v>82</v>
      </c>
      <c r="P422" s="18"/>
      <c r="Q422" s="18" t="s">
        <v>78</v>
      </c>
      <c r="R422" s="19">
        <v>1.78</v>
      </c>
      <c r="S422" s="19">
        <v>10.6</v>
      </c>
      <c r="T422" s="19">
        <v>18.8</v>
      </c>
      <c r="U422" s="19">
        <v>21.5</v>
      </c>
      <c r="V422" s="19">
        <v>198.08</v>
      </c>
      <c r="W422" s="19">
        <v>1080</v>
      </c>
      <c r="X422" s="19">
        <v>1920</v>
      </c>
      <c r="Y422" s="18" t="s">
        <v>147</v>
      </c>
      <c r="Z422" s="69">
        <v>10469</v>
      </c>
      <c r="AA422" s="19">
        <v>2.0739999999999998</v>
      </c>
      <c r="AB422" s="21">
        <v>250</v>
      </c>
      <c r="AC422" s="19">
        <v>0.4</v>
      </c>
      <c r="AD422" s="19">
        <v>236.3</v>
      </c>
      <c r="AE422" s="19">
        <v>250</v>
      </c>
      <c r="AF422" s="19">
        <v>192.9</v>
      </c>
      <c r="AG422" s="8">
        <f>AF422/AD422</f>
        <v>0.81633516716038934</v>
      </c>
      <c r="AH422" s="19">
        <v>200.4</v>
      </c>
      <c r="AI422" s="85">
        <f>(AF422*V422)/1000000</f>
        <v>3.8209632000000007E-2</v>
      </c>
      <c r="AJ422" s="18" t="s">
        <v>77</v>
      </c>
      <c r="AK422" s="18" t="s">
        <v>421</v>
      </c>
      <c r="AL422" s="18" t="s">
        <v>88</v>
      </c>
      <c r="AM422" s="18"/>
      <c r="AN422" s="18" t="s">
        <v>81</v>
      </c>
      <c r="AO422" s="18"/>
      <c r="AP422" s="18" t="s">
        <v>81</v>
      </c>
      <c r="AQ422" s="18"/>
      <c r="AR422" s="19">
        <v>0</v>
      </c>
      <c r="AS422" s="18"/>
      <c r="AT422" s="72">
        <v>60</v>
      </c>
      <c r="AU422" s="19">
        <v>170</v>
      </c>
      <c r="AV422" s="19">
        <v>160</v>
      </c>
      <c r="AW422" s="18" t="s">
        <v>78</v>
      </c>
      <c r="AX422" s="18" t="s">
        <v>123</v>
      </c>
      <c r="AY422" s="18"/>
      <c r="AZ422" s="18"/>
      <c r="BA422" s="19">
        <v>0</v>
      </c>
      <c r="BB422" s="20" t="s">
        <v>81</v>
      </c>
      <c r="BC422" s="18" t="s">
        <v>81</v>
      </c>
      <c r="BD422" s="18"/>
      <c r="BE422" s="18" t="s">
        <v>84</v>
      </c>
      <c r="BF422" s="18"/>
      <c r="BG422" s="18"/>
      <c r="BH422" s="21">
        <v>0</v>
      </c>
      <c r="BI422" s="19">
        <v>0.14000000000000001</v>
      </c>
      <c r="BJ422" s="18"/>
      <c r="BK422" s="19">
        <v>0.12</v>
      </c>
      <c r="BL422" s="18"/>
      <c r="BM422" s="18"/>
      <c r="BN422" s="19">
        <v>16.61</v>
      </c>
      <c r="BO422" s="21">
        <v>0.54</v>
      </c>
      <c r="BP422" s="20"/>
      <c r="BQ422" s="21">
        <v>0.18</v>
      </c>
      <c r="BR422" s="20"/>
      <c r="BS422" s="21">
        <v>0.16</v>
      </c>
      <c r="BT422" s="20"/>
      <c r="BU422" s="20"/>
      <c r="BV422" s="21">
        <v>16.579999999999998</v>
      </c>
      <c r="BW422" s="9">
        <f>IF(BA422=1,BN422-(Monitors!$B$17*Data!BZ422),Data!BN422)</f>
        <v>16.61</v>
      </c>
      <c r="BX422" s="32">
        <f>IF($AR422=1,$BW422-(Monitors!$C$17*BZ422),Data!$BW422)</f>
        <v>16.61</v>
      </c>
      <c r="BY422" s="32">
        <f>BX422-(AA422*Monitors!$C$13)</f>
        <v>12.462</v>
      </c>
      <c r="BZ422" s="86">
        <f>(Monitors!$C$13*Data!AA422)+(Monitors!$C$6*TANH(Monitors!$C$7*(Data!V422+Monitors!$C$8)+Monitors!$C$9)+Monitors!$C$10)</f>
        <v>15.413638494334341</v>
      </c>
      <c r="CA422" s="9">
        <f>BN422-(Signage!$C$13*AI422)</f>
        <v>13.744277599999998</v>
      </c>
      <c r="CB422" s="86">
        <f>(Signage!$C$13*Data!AI422)+(Signage!$C$6*TANH(Signage!$C$7*(Data!V422+Signage!$C$8)+Signage!$C$9)+Signage!$C$10)</f>
        <v>16.88259227948382</v>
      </c>
    </row>
    <row r="423" spans="1:80" s="4" customFormat="1" ht="12" customHeight="1">
      <c r="A423" s="83">
        <v>422</v>
      </c>
      <c r="B423" s="15" t="s">
        <v>2064</v>
      </c>
      <c r="C423" s="83" t="s">
        <v>1353</v>
      </c>
      <c r="D423" s="16">
        <v>41718</v>
      </c>
      <c r="E423" s="18" t="s">
        <v>77</v>
      </c>
      <c r="F423" s="15" t="s">
        <v>70</v>
      </c>
      <c r="G423" s="17">
        <v>6</v>
      </c>
      <c r="H423" s="15" t="s">
        <v>72</v>
      </c>
      <c r="I423" s="15" t="s">
        <v>90</v>
      </c>
      <c r="J423" s="18" t="s">
        <v>71</v>
      </c>
      <c r="K423" s="18" t="s">
        <v>74</v>
      </c>
      <c r="L423" s="18" t="s">
        <v>71</v>
      </c>
      <c r="M423" s="18" t="s">
        <v>78</v>
      </c>
      <c r="N423" s="18" t="s">
        <v>78</v>
      </c>
      <c r="O423" s="18" t="s">
        <v>82</v>
      </c>
      <c r="P423" s="18" t="s">
        <v>71</v>
      </c>
      <c r="Q423" s="18" t="s">
        <v>77</v>
      </c>
      <c r="R423" s="19">
        <v>1.78</v>
      </c>
      <c r="S423" s="19">
        <v>10.5</v>
      </c>
      <c r="T423" s="19">
        <v>18.7</v>
      </c>
      <c r="U423" s="19">
        <v>21.5</v>
      </c>
      <c r="V423" s="19">
        <v>197.52</v>
      </c>
      <c r="W423" s="19">
        <v>1080</v>
      </c>
      <c r="X423" s="19">
        <v>1920</v>
      </c>
      <c r="Y423" s="18" t="s">
        <v>147</v>
      </c>
      <c r="Z423" s="69">
        <v>10498</v>
      </c>
      <c r="AA423" s="19">
        <v>2.0739999999999998</v>
      </c>
      <c r="AB423" s="21">
        <v>250</v>
      </c>
      <c r="AC423" s="19">
        <v>0.1</v>
      </c>
      <c r="AD423" s="19">
        <v>294</v>
      </c>
      <c r="AE423" s="19">
        <v>250</v>
      </c>
      <c r="AF423" s="19">
        <v>193</v>
      </c>
      <c r="AG423" s="8">
        <f>AF423/AD423</f>
        <v>0.65646258503401356</v>
      </c>
      <c r="AH423" s="19">
        <v>200</v>
      </c>
      <c r="AI423" s="85">
        <f>(AF423*V423)/1000000</f>
        <v>3.812136E-2</v>
      </c>
      <c r="AJ423" s="18" t="s">
        <v>78</v>
      </c>
      <c r="AK423" s="18" t="s">
        <v>300</v>
      </c>
      <c r="AL423" s="18" t="s">
        <v>304</v>
      </c>
      <c r="AM423" s="18" t="s">
        <v>71</v>
      </c>
      <c r="AN423" s="18" t="s">
        <v>121</v>
      </c>
      <c r="AO423" s="18" t="s">
        <v>71</v>
      </c>
      <c r="AP423" s="18" t="s">
        <v>81</v>
      </c>
      <c r="AQ423" s="18" t="s">
        <v>71</v>
      </c>
      <c r="AR423" s="19">
        <v>0</v>
      </c>
      <c r="AS423" s="18"/>
      <c r="AT423" s="72">
        <v>60</v>
      </c>
      <c r="AU423" s="19">
        <v>178</v>
      </c>
      <c r="AV423" s="19">
        <v>178</v>
      </c>
      <c r="AW423" s="18" t="s">
        <v>77</v>
      </c>
      <c r="AX423" s="18" t="s">
        <v>98</v>
      </c>
      <c r="AY423" s="18" t="s">
        <v>71</v>
      </c>
      <c r="AZ423" s="18" t="s">
        <v>71</v>
      </c>
      <c r="BA423" s="19">
        <v>0</v>
      </c>
      <c r="BB423" s="20" t="s">
        <v>121</v>
      </c>
      <c r="BC423" s="18" t="s">
        <v>154</v>
      </c>
      <c r="BD423" s="18" t="s">
        <v>71</v>
      </c>
      <c r="BE423" s="18" t="s">
        <v>84</v>
      </c>
      <c r="BF423" s="18" t="s">
        <v>71</v>
      </c>
      <c r="BG423" s="18"/>
      <c r="BH423" s="21">
        <v>0</v>
      </c>
      <c r="BI423" s="19">
        <v>1.05</v>
      </c>
      <c r="BJ423" s="18"/>
      <c r="BK423" s="19">
        <v>0.22</v>
      </c>
      <c r="BL423" s="18"/>
      <c r="BM423" s="18"/>
      <c r="BN423" s="19">
        <v>16.64</v>
      </c>
      <c r="BO423" s="21">
        <v>0.5</v>
      </c>
      <c r="BP423" s="20"/>
      <c r="BQ423" s="21">
        <v>1.1100000000000001</v>
      </c>
      <c r="BR423" s="20"/>
      <c r="BS423" s="21">
        <v>0.25</v>
      </c>
      <c r="BT423" s="20"/>
      <c r="BU423" s="20"/>
      <c r="BV423" s="21">
        <v>16.8</v>
      </c>
      <c r="BW423" s="9">
        <f>IF(BA423=1,BN423-(Monitors!$B$17*Data!BZ423),Data!BN423)</f>
        <v>16.64</v>
      </c>
      <c r="BX423" s="32">
        <f>IF($AR423=1,$BW423-(Monitors!$C$17*BZ423),Data!$BW423)</f>
        <v>16.64</v>
      </c>
      <c r="BY423" s="32">
        <f>BX423-(AA423*Monitors!$C$13)</f>
        <v>12.492000000000001</v>
      </c>
      <c r="BZ423" s="86">
        <f>(Monitors!$C$13*Data!AA423)+(Monitors!$C$6*TANH(Monitors!$C$7*(Data!V423+Monitors!$C$8)+Monitors!$C$9)+Monitors!$C$10)</f>
        <v>15.391053511885746</v>
      </c>
      <c r="CA423" s="9">
        <f>BN423-(Signage!$C$13*AI423)</f>
        <v>13.780898000000001</v>
      </c>
      <c r="CB423" s="86">
        <f>(Signage!$C$13*Data!AI423)+(Signage!$C$6*TANH(Signage!$C$7*(Data!V423+Signage!$C$8)+Signage!$C$9)+Signage!$C$10)</f>
        <v>16.830488312499622</v>
      </c>
    </row>
    <row r="424" spans="1:80" s="4" customFormat="1" ht="12" customHeight="1">
      <c r="A424" s="82">
        <v>423</v>
      </c>
      <c r="B424" s="15" t="s">
        <v>2075</v>
      </c>
      <c r="C424" s="82" t="s">
        <v>1354</v>
      </c>
      <c r="D424" s="16">
        <v>41640</v>
      </c>
      <c r="E424" s="18" t="s">
        <v>78</v>
      </c>
      <c r="F424" s="15" t="s">
        <v>70</v>
      </c>
      <c r="G424" s="17">
        <v>6</v>
      </c>
      <c r="H424" s="15" t="s">
        <v>72</v>
      </c>
      <c r="I424" s="15" t="s">
        <v>90</v>
      </c>
      <c r="J424" s="18"/>
      <c r="K424" s="18" t="s">
        <v>74</v>
      </c>
      <c r="L424" s="18"/>
      <c r="M424" s="18" t="s">
        <v>78</v>
      </c>
      <c r="N424" s="18" t="s">
        <v>78</v>
      </c>
      <c r="O424" s="18" t="s">
        <v>82</v>
      </c>
      <c r="P424" s="18" t="s">
        <v>440</v>
      </c>
      <c r="Q424" s="18" t="s">
        <v>78</v>
      </c>
      <c r="R424" s="19">
        <v>1.78</v>
      </c>
      <c r="S424" s="19">
        <v>11.3</v>
      </c>
      <c r="T424" s="19">
        <v>20</v>
      </c>
      <c r="U424" s="19">
        <v>23</v>
      </c>
      <c r="V424" s="19">
        <v>226.1</v>
      </c>
      <c r="W424" s="19">
        <v>1080</v>
      </c>
      <c r="X424" s="19">
        <v>1920</v>
      </c>
      <c r="Y424" s="18" t="s">
        <v>147</v>
      </c>
      <c r="Z424" s="69">
        <v>9173</v>
      </c>
      <c r="AA424" s="19">
        <v>2.0739999999999998</v>
      </c>
      <c r="AB424" s="21">
        <v>250</v>
      </c>
      <c r="AC424" s="19">
        <v>4</v>
      </c>
      <c r="AD424" s="19">
        <v>260</v>
      </c>
      <c r="AE424" s="19">
        <v>250</v>
      </c>
      <c r="AF424" s="19">
        <v>193</v>
      </c>
      <c r="AG424" s="8">
        <f>AF424/AD424</f>
        <v>0.74230769230769234</v>
      </c>
      <c r="AH424" s="19">
        <v>200.4</v>
      </c>
      <c r="AI424" s="85">
        <f>(AF424*V424)/1000000</f>
        <v>4.3637299999999997E-2</v>
      </c>
      <c r="AJ424" s="18" t="s">
        <v>78</v>
      </c>
      <c r="AK424" s="18" t="s">
        <v>556</v>
      </c>
      <c r="AL424" s="18" t="s">
        <v>115</v>
      </c>
      <c r="AM424" s="18"/>
      <c r="AN424" s="18" t="s">
        <v>81</v>
      </c>
      <c r="AO424" s="18"/>
      <c r="AP424" s="18" t="s">
        <v>81</v>
      </c>
      <c r="AQ424" s="18"/>
      <c r="AR424" s="19">
        <v>0</v>
      </c>
      <c r="AS424" s="18"/>
      <c r="AT424" s="72">
        <v>60</v>
      </c>
      <c r="AU424" s="19">
        <v>170</v>
      </c>
      <c r="AV424" s="19">
        <v>160</v>
      </c>
      <c r="AW424" s="18" t="s">
        <v>78</v>
      </c>
      <c r="AX424" s="18" t="s">
        <v>109</v>
      </c>
      <c r="AY424" s="18"/>
      <c r="AZ424" s="18"/>
      <c r="BA424" s="19">
        <v>0</v>
      </c>
      <c r="BB424" s="20" t="s">
        <v>81</v>
      </c>
      <c r="BC424" s="18" t="s">
        <v>81</v>
      </c>
      <c r="BD424" s="18"/>
      <c r="BE424" s="18" t="s">
        <v>84</v>
      </c>
      <c r="BF424" s="18"/>
      <c r="BG424" s="19">
        <v>15</v>
      </c>
      <c r="BH424" s="21">
        <v>0</v>
      </c>
      <c r="BI424" s="19">
        <v>0.15</v>
      </c>
      <c r="BJ424" s="18"/>
      <c r="BK424" s="19">
        <v>0.11</v>
      </c>
      <c r="BL424" s="18"/>
      <c r="BM424" s="18"/>
      <c r="BN424" s="19">
        <v>19.41</v>
      </c>
      <c r="BO424" s="21">
        <v>0.52</v>
      </c>
      <c r="BP424" s="20"/>
      <c r="BQ424" s="21">
        <v>0.18</v>
      </c>
      <c r="BR424" s="20"/>
      <c r="BS424" s="21">
        <v>0.13</v>
      </c>
      <c r="BT424" s="20"/>
      <c r="BU424" s="20"/>
      <c r="BV424" s="21">
        <v>19.420000000000002</v>
      </c>
      <c r="BW424" s="9">
        <f>IF(BA424=1,BN424-(Monitors!$B$17*Data!BZ424),Data!BN424)</f>
        <v>19.41</v>
      </c>
      <c r="BX424" s="32">
        <f>IF($AR424=1,$BW424-(Monitors!$C$17*BZ424),Data!$BW424)</f>
        <v>19.41</v>
      </c>
      <c r="BY424" s="32">
        <f>BX424-(AA424*Monitors!$C$13)</f>
        <v>15.262</v>
      </c>
      <c r="BZ424" s="86">
        <f>(Monitors!$C$13*Data!AA424)+(Monitors!$C$6*TANH(Monitors!$C$7*(Data!V424+Monitors!$C$8)+Monitors!$C$9)+Monitors!$C$10)</f>
        <v>16.462313929499189</v>
      </c>
      <c r="CA424" s="9">
        <f>BN424-(Signage!$C$13*AI424)</f>
        <v>16.137202500000001</v>
      </c>
      <c r="CB424" s="86">
        <f>(Signage!$C$13*Data!AI424)+(Signage!$C$6*TANH(Signage!$C$7*(Data!V424+Signage!$C$8)+Signage!$C$9)+Signage!$C$10)</f>
        <v>19.558536640666375</v>
      </c>
    </row>
    <row r="425" spans="1:80" s="4" customFormat="1" ht="12" customHeight="1">
      <c r="A425" s="83">
        <v>424</v>
      </c>
      <c r="B425" s="15" t="s">
        <v>2075</v>
      </c>
      <c r="C425" s="83" t="s">
        <v>1355</v>
      </c>
      <c r="D425" s="16">
        <v>41044</v>
      </c>
      <c r="E425" s="18" t="s">
        <v>77</v>
      </c>
      <c r="F425" s="15" t="s">
        <v>70</v>
      </c>
      <c r="G425" s="17">
        <v>6</v>
      </c>
      <c r="H425" s="15" t="s">
        <v>72</v>
      </c>
      <c r="I425" s="15" t="s">
        <v>90</v>
      </c>
      <c r="J425" s="18"/>
      <c r="K425" s="18" t="s">
        <v>74</v>
      </c>
      <c r="L425" s="18"/>
      <c r="M425" s="18" t="s">
        <v>78</v>
      </c>
      <c r="N425" s="18" t="s">
        <v>78</v>
      </c>
      <c r="O425" s="18" t="s">
        <v>82</v>
      </c>
      <c r="P425" s="18"/>
      <c r="Q425" s="18" t="s">
        <v>78</v>
      </c>
      <c r="R425" s="19">
        <v>1.78</v>
      </c>
      <c r="S425" s="19">
        <v>11.3</v>
      </c>
      <c r="T425" s="19">
        <v>20.100000000000001</v>
      </c>
      <c r="U425" s="19">
        <v>23</v>
      </c>
      <c r="V425" s="19">
        <v>226.05</v>
      </c>
      <c r="W425" s="19">
        <v>1920</v>
      </c>
      <c r="X425" s="19">
        <v>1080</v>
      </c>
      <c r="Y425" s="18" t="s">
        <v>167</v>
      </c>
      <c r="Z425" s="69">
        <v>9173</v>
      </c>
      <c r="AA425" s="19">
        <v>2.0739999999999998</v>
      </c>
      <c r="AB425" s="21">
        <v>300</v>
      </c>
      <c r="AC425" s="19">
        <v>18.7</v>
      </c>
      <c r="AD425" s="19">
        <v>260</v>
      </c>
      <c r="AE425" s="19">
        <v>300</v>
      </c>
      <c r="AF425" s="19">
        <v>193</v>
      </c>
      <c r="AG425" s="8">
        <f>AF425/AD425</f>
        <v>0.74230769230769234</v>
      </c>
      <c r="AH425" s="19">
        <v>200</v>
      </c>
      <c r="AI425" s="85">
        <f>(AF425*V425)/1000000</f>
        <v>4.3627650000000004E-2</v>
      </c>
      <c r="AJ425" s="18" t="s">
        <v>78</v>
      </c>
      <c r="AK425" s="18" t="s">
        <v>426</v>
      </c>
      <c r="AL425" s="18" t="s">
        <v>350</v>
      </c>
      <c r="AM425" s="18"/>
      <c r="AN425" s="18" t="s">
        <v>81</v>
      </c>
      <c r="AO425" s="18"/>
      <c r="AP425" s="18" t="s">
        <v>81</v>
      </c>
      <c r="AQ425" s="18"/>
      <c r="AR425" s="19">
        <v>0</v>
      </c>
      <c r="AS425" s="18"/>
      <c r="AT425" s="72">
        <v>60</v>
      </c>
      <c r="AU425" s="19">
        <v>178</v>
      </c>
      <c r="AV425" s="19">
        <v>178</v>
      </c>
      <c r="AW425" s="18" t="s">
        <v>78</v>
      </c>
      <c r="AX425" s="18" t="s">
        <v>109</v>
      </c>
      <c r="AY425" s="18"/>
      <c r="AZ425" s="18"/>
      <c r="BA425" s="19">
        <v>0</v>
      </c>
      <c r="BB425" s="20" t="s">
        <v>81</v>
      </c>
      <c r="BC425" s="18" t="s">
        <v>81</v>
      </c>
      <c r="BD425" s="18"/>
      <c r="BE425" s="18" t="s">
        <v>84</v>
      </c>
      <c r="BF425" s="18"/>
      <c r="BG425" s="19">
        <v>1</v>
      </c>
      <c r="BH425" s="21">
        <v>0</v>
      </c>
      <c r="BI425" s="19">
        <v>0.37</v>
      </c>
      <c r="BJ425" s="19">
        <v>0.28999999999999998</v>
      </c>
      <c r="BK425" s="19">
        <v>0.12</v>
      </c>
      <c r="BL425" s="18"/>
      <c r="BM425" s="18"/>
      <c r="BN425" s="19">
        <v>20.41</v>
      </c>
      <c r="BO425" s="21">
        <v>0.55000000000000004</v>
      </c>
      <c r="BP425" s="20"/>
      <c r="BQ425" s="21">
        <v>0.37</v>
      </c>
      <c r="BR425" s="21">
        <v>0.38</v>
      </c>
      <c r="BS425" s="21">
        <v>0.1</v>
      </c>
      <c r="BT425" s="20"/>
      <c r="BU425" s="20"/>
      <c r="BV425" s="21">
        <v>20.39</v>
      </c>
      <c r="BW425" s="9">
        <f>IF(BA425=1,BN425-(Monitors!$B$17*Data!BZ425),Data!BN425)</f>
        <v>20.41</v>
      </c>
      <c r="BX425" s="32">
        <f>IF($AR425=1,$BW425-(Monitors!$C$17*BZ425),Data!$BW425)</f>
        <v>20.41</v>
      </c>
      <c r="BY425" s="32">
        <f>BX425-(AA425*Monitors!$C$13)</f>
        <v>16.262</v>
      </c>
      <c r="BZ425" s="86">
        <f>(Monitors!$C$13*Data!AA425)+(Monitors!$C$6*TANH(Monitors!$C$7*(Data!V425+Monitors!$C$8)+Monitors!$C$9)+Monitors!$C$10)</f>
        <v>16.460581917010643</v>
      </c>
      <c r="CA425" s="9">
        <f>BN425-(Signage!$C$13*AI425)</f>
        <v>17.13792625</v>
      </c>
      <c r="CB425" s="86">
        <f>(Signage!$C$13*Data!AI425)+(Signage!$C$6*TANH(Signage!$C$7*(Data!V425+Signage!$C$8)+Signage!$C$9)+Signage!$C$10)</f>
        <v>19.553777375377923</v>
      </c>
    </row>
    <row r="426" spans="1:80" s="4" customFormat="1" ht="12" customHeight="1">
      <c r="A426" s="82">
        <v>425</v>
      </c>
      <c r="B426" s="15" t="s">
        <v>2052</v>
      </c>
      <c r="C426" s="82" t="s">
        <v>1356</v>
      </c>
      <c r="D426" s="16">
        <v>41684</v>
      </c>
      <c r="E426" s="18" t="s">
        <v>78</v>
      </c>
      <c r="F426" s="15" t="s">
        <v>70</v>
      </c>
      <c r="G426" s="17">
        <v>6</v>
      </c>
      <c r="H426" s="15" t="s">
        <v>72</v>
      </c>
      <c r="I426" s="15" t="s">
        <v>90</v>
      </c>
      <c r="J426" s="18"/>
      <c r="K426" s="18" t="s">
        <v>74</v>
      </c>
      <c r="L426" s="18"/>
      <c r="M426" s="18" t="s">
        <v>78</v>
      </c>
      <c r="N426" s="18" t="s">
        <v>78</v>
      </c>
      <c r="O426" s="18" t="s">
        <v>82</v>
      </c>
      <c r="P426" s="18"/>
      <c r="Q426" s="18" t="s">
        <v>77</v>
      </c>
      <c r="R426" s="19">
        <v>1.78</v>
      </c>
      <c r="S426" s="19">
        <v>11.8</v>
      </c>
      <c r="T426" s="19">
        <v>20.9</v>
      </c>
      <c r="U426" s="19">
        <v>24</v>
      </c>
      <c r="V426" s="19">
        <v>246.17</v>
      </c>
      <c r="W426" s="19">
        <v>1080</v>
      </c>
      <c r="X426" s="19">
        <v>1920</v>
      </c>
      <c r="Y426" s="18" t="s">
        <v>147</v>
      </c>
      <c r="Z426" s="69">
        <v>8423</v>
      </c>
      <c r="AA426" s="19">
        <v>2.0739999999999998</v>
      </c>
      <c r="AB426" s="21">
        <v>300</v>
      </c>
      <c r="AC426" s="19">
        <v>0.4</v>
      </c>
      <c r="AD426" s="19">
        <v>252.4</v>
      </c>
      <c r="AE426" s="19">
        <v>300</v>
      </c>
      <c r="AF426" s="19">
        <v>193.4</v>
      </c>
      <c r="AG426" s="8">
        <f>AF426/AD426</f>
        <v>0.76624405705229792</v>
      </c>
      <c r="AH426" s="19">
        <v>200.6</v>
      </c>
      <c r="AI426" s="85">
        <f>(AF426*V426)/1000000</f>
        <v>4.7609277999999998E-2</v>
      </c>
      <c r="AJ426" s="18" t="s">
        <v>78</v>
      </c>
      <c r="AK426" s="18" t="s">
        <v>314</v>
      </c>
      <c r="AL426" s="18" t="s">
        <v>88</v>
      </c>
      <c r="AM426" s="18"/>
      <c r="AN426" s="18" t="s">
        <v>81</v>
      </c>
      <c r="AO426" s="18"/>
      <c r="AP426" s="18" t="s">
        <v>81</v>
      </c>
      <c r="AQ426" s="18"/>
      <c r="AR426" s="19">
        <v>0</v>
      </c>
      <c r="AS426" s="18"/>
      <c r="AT426" s="72">
        <v>60</v>
      </c>
      <c r="AU426" s="19">
        <v>178</v>
      </c>
      <c r="AV426" s="19">
        <v>178</v>
      </c>
      <c r="AW426" s="18" t="s">
        <v>77</v>
      </c>
      <c r="AX426" s="18" t="s">
        <v>420</v>
      </c>
      <c r="AY426" s="18"/>
      <c r="AZ426" s="18"/>
      <c r="BA426" s="19">
        <v>0</v>
      </c>
      <c r="BB426" s="20" t="s">
        <v>81</v>
      </c>
      <c r="BC426" s="18" t="s">
        <v>81</v>
      </c>
      <c r="BD426" s="18"/>
      <c r="BE426" s="18" t="s">
        <v>84</v>
      </c>
      <c r="BF426" s="18"/>
      <c r="BG426" s="18"/>
      <c r="BH426" s="21">
        <v>0</v>
      </c>
      <c r="BI426" s="19">
        <v>0.24</v>
      </c>
      <c r="BJ426" s="18"/>
      <c r="BK426" s="19">
        <v>0.09</v>
      </c>
      <c r="BL426" s="18"/>
      <c r="BM426" s="18"/>
      <c r="BN426" s="19">
        <v>21.96</v>
      </c>
      <c r="BO426" s="21">
        <v>0.46</v>
      </c>
      <c r="BP426" s="20"/>
      <c r="BQ426" s="21">
        <v>0.25</v>
      </c>
      <c r="BR426" s="20"/>
      <c r="BS426" s="21">
        <v>0.1</v>
      </c>
      <c r="BT426" s="20"/>
      <c r="BU426" s="20"/>
      <c r="BV426" s="21">
        <v>22</v>
      </c>
      <c r="BW426" s="9">
        <f>IF(BA426=1,BN426-(Monitors!$B$17*Data!BZ426),Data!BN426)</f>
        <v>21.96</v>
      </c>
      <c r="BX426" s="32">
        <f>IF($AR426=1,$BW426-(Monitors!$C$17*BZ426),Data!$BW426)</f>
        <v>21.96</v>
      </c>
      <c r="BY426" s="32">
        <f>BX426-(AA426*Monitors!$C$13)</f>
        <v>17.812000000000001</v>
      </c>
      <c r="BZ426" s="86">
        <f>(Monitors!$C$13*Data!AA426)+(Monitors!$C$6*TANH(Monitors!$C$7*(Data!V426+Monitors!$C$8)+Monitors!$C$9)+Monitors!$C$10)</f>
        <v>17.118996374405853</v>
      </c>
      <c r="CA426" s="9">
        <f>BN426-(Signage!$C$13*AI426)</f>
        <v>18.389304150000001</v>
      </c>
      <c r="CB426" s="86">
        <f>(Signage!$C$13*Data!AI426)+(Signage!$C$6*TANH(Signage!$C$7*(Data!V426+Signage!$C$8)+Signage!$C$9)+Signage!$C$10)</f>
        <v>21.471996584452967</v>
      </c>
    </row>
    <row r="427" spans="1:80" s="4" customFormat="1" ht="12" customHeight="1">
      <c r="A427" s="83">
        <v>426</v>
      </c>
      <c r="B427" s="15" t="s">
        <v>2079</v>
      </c>
      <c r="C427" s="83" t="s">
        <v>1357</v>
      </c>
      <c r="D427" s="25">
        <v>41869</v>
      </c>
      <c r="E427" s="27" t="s">
        <v>77</v>
      </c>
      <c r="F427" s="24" t="s">
        <v>70</v>
      </c>
      <c r="G427" s="26">
        <v>6</v>
      </c>
      <c r="H427" s="24" t="s">
        <v>72</v>
      </c>
      <c r="I427" s="24" t="s">
        <v>90</v>
      </c>
      <c r="J427" s="27" t="s">
        <v>71</v>
      </c>
      <c r="K427" s="27" t="s">
        <v>74</v>
      </c>
      <c r="L427" s="27" t="s">
        <v>71</v>
      </c>
      <c r="M427" s="27" t="s">
        <v>78</v>
      </c>
      <c r="N427" s="27" t="s">
        <v>78</v>
      </c>
      <c r="O427" s="27" t="s">
        <v>82</v>
      </c>
      <c r="P427" s="27" t="s">
        <v>81</v>
      </c>
      <c r="Q427" s="27" t="s">
        <v>78</v>
      </c>
      <c r="R427" s="28">
        <v>1.78</v>
      </c>
      <c r="S427" s="28">
        <v>10.6</v>
      </c>
      <c r="T427" s="28">
        <v>18.8</v>
      </c>
      <c r="U427" s="28">
        <v>21.5</v>
      </c>
      <c r="V427" s="28">
        <v>198.38</v>
      </c>
      <c r="W427" s="28">
        <v>1080</v>
      </c>
      <c r="X427" s="28">
        <v>1920</v>
      </c>
      <c r="Y427" s="27" t="s">
        <v>147</v>
      </c>
      <c r="Z427" s="70">
        <v>9565</v>
      </c>
      <c r="AA427" s="28">
        <v>2.0739999999999998</v>
      </c>
      <c r="AB427" s="30">
        <v>250</v>
      </c>
      <c r="AC427" s="28">
        <v>13.3</v>
      </c>
      <c r="AD427" s="28">
        <v>236.2</v>
      </c>
      <c r="AE427" s="28">
        <v>250</v>
      </c>
      <c r="AF427" s="28">
        <v>194.6</v>
      </c>
      <c r="AG427" s="8">
        <f>AF427/AD427</f>
        <v>0.82387806943268416</v>
      </c>
      <c r="AH427" s="28">
        <v>200</v>
      </c>
      <c r="AI427" s="85">
        <f>(AF427*V427)/1000000</f>
        <v>3.8604748000000001E-2</v>
      </c>
      <c r="AJ427" s="27" t="s">
        <v>78</v>
      </c>
      <c r="AK427" s="27" t="s">
        <v>250</v>
      </c>
      <c r="AL427" s="27" t="s">
        <v>79</v>
      </c>
      <c r="AM427" s="27" t="s">
        <v>81</v>
      </c>
      <c r="AN427" s="27" t="s">
        <v>81</v>
      </c>
      <c r="AO427" s="27" t="s">
        <v>81</v>
      </c>
      <c r="AP427" s="27" t="s">
        <v>81</v>
      </c>
      <c r="AQ427" s="27" t="s">
        <v>81</v>
      </c>
      <c r="AR427" s="28">
        <v>0</v>
      </c>
      <c r="AS427" s="27"/>
      <c r="AT427" s="74">
        <v>60</v>
      </c>
      <c r="AU427" s="28">
        <v>170</v>
      </c>
      <c r="AV427" s="28">
        <v>160</v>
      </c>
      <c r="AW427" s="31"/>
      <c r="AX427" s="27" t="s">
        <v>98</v>
      </c>
      <c r="AY427" s="27" t="s">
        <v>71</v>
      </c>
      <c r="AZ427" s="27" t="s">
        <v>71</v>
      </c>
      <c r="BA427" s="28">
        <v>0</v>
      </c>
      <c r="BB427" s="29" t="s">
        <v>81</v>
      </c>
      <c r="BC427" s="29" t="s">
        <v>81</v>
      </c>
      <c r="BD427" s="27" t="s">
        <v>81</v>
      </c>
      <c r="BE427" s="27" t="s">
        <v>84</v>
      </c>
      <c r="BF427" s="27" t="s">
        <v>81</v>
      </c>
      <c r="BG427" s="27"/>
      <c r="BH427" s="30">
        <v>0</v>
      </c>
      <c r="BI427" s="28">
        <v>0.28000000000000003</v>
      </c>
      <c r="BJ427" s="27"/>
      <c r="BK427" s="28">
        <v>0.22</v>
      </c>
      <c r="BL427" s="27"/>
      <c r="BM427" s="27"/>
      <c r="BN427" s="28">
        <v>18.93</v>
      </c>
      <c r="BO427" s="30">
        <v>0.9</v>
      </c>
      <c r="BP427" s="29"/>
      <c r="BQ427" s="29"/>
      <c r="BR427" s="30">
        <v>0.31</v>
      </c>
      <c r="BS427" s="30">
        <v>0.24</v>
      </c>
      <c r="BT427" s="29"/>
      <c r="BU427" s="29"/>
      <c r="BV427" s="30">
        <v>19.29</v>
      </c>
      <c r="BW427" s="9">
        <f>IF(BA427=1,BN427-(Monitors!$B$17*Data!BZ427),Data!BN427)</f>
        <v>18.93</v>
      </c>
      <c r="BX427" s="32">
        <f>IF($AR427=1,$BW427-(Monitors!$C$17*BZ427),Data!$BW427)</f>
        <v>18.93</v>
      </c>
      <c r="BY427" s="32">
        <f>BX427-(AA427*Monitors!$C$13)</f>
        <v>14.782</v>
      </c>
      <c r="BZ427" s="86">
        <f>(Monitors!$C$13*Data!AA427)+(Monitors!$C$6*TANH(Monitors!$C$7*(Data!V427+Monitors!$C$8)+Monitors!$C$9)+Monitors!$C$10)</f>
        <v>15.425710936986567</v>
      </c>
      <c r="CA427" s="9">
        <f>BN427-(Signage!$C$13*AI427)</f>
        <v>16.034643899999999</v>
      </c>
      <c r="CB427" s="86">
        <f>(Signage!$C$13*Data!AI427)+(Signage!$C$6*TANH(Signage!$C$7*(Data!V427+Signage!$C$8)+Signage!$C$9)+Signage!$C$10)</f>
        <v>16.936590129264296</v>
      </c>
    </row>
    <row r="428" spans="1:80" s="4" customFormat="1" ht="12" customHeight="1">
      <c r="A428" s="82">
        <v>427</v>
      </c>
      <c r="B428" s="15" t="s">
        <v>2075</v>
      </c>
      <c r="C428" s="82" t="s">
        <v>1358</v>
      </c>
      <c r="D428" s="16">
        <v>41334</v>
      </c>
      <c r="E428" s="18" t="s">
        <v>77</v>
      </c>
      <c r="F428" s="15" t="s">
        <v>70</v>
      </c>
      <c r="G428" s="17">
        <v>6</v>
      </c>
      <c r="H428" s="15" t="s">
        <v>72</v>
      </c>
      <c r="I428" s="15" t="s">
        <v>73</v>
      </c>
      <c r="J428" s="18" t="s">
        <v>73</v>
      </c>
      <c r="K428" s="18" t="s">
        <v>74</v>
      </c>
      <c r="L428" s="18"/>
      <c r="M428" s="18" t="s">
        <v>78</v>
      </c>
      <c r="N428" s="18" t="s">
        <v>78</v>
      </c>
      <c r="O428" s="18" t="s">
        <v>82</v>
      </c>
      <c r="P428" s="18"/>
      <c r="Q428" s="18" t="s">
        <v>78</v>
      </c>
      <c r="R428" s="19">
        <v>1.78</v>
      </c>
      <c r="S428" s="19">
        <v>11.3</v>
      </c>
      <c r="T428" s="19">
        <v>20</v>
      </c>
      <c r="U428" s="19">
        <v>23</v>
      </c>
      <c r="V428" s="19">
        <v>225.71</v>
      </c>
      <c r="W428" s="19">
        <v>1080</v>
      </c>
      <c r="X428" s="19">
        <v>1920</v>
      </c>
      <c r="Y428" s="18" t="s">
        <v>147</v>
      </c>
      <c r="Z428" s="69">
        <v>9187</v>
      </c>
      <c r="AA428" s="19">
        <v>2.0739999999999998</v>
      </c>
      <c r="AB428" s="21">
        <v>250</v>
      </c>
      <c r="AC428" s="19">
        <v>6</v>
      </c>
      <c r="AD428" s="19">
        <v>240</v>
      </c>
      <c r="AE428" s="19">
        <v>250</v>
      </c>
      <c r="AF428" s="19">
        <v>195</v>
      </c>
      <c r="AG428" s="8">
        <f>AF428/AD428</f>
        <v>0.8125</v>
      </c>
      <c r="AH428" s="19">
        <v>199.9</v>
      </c>
      <c r="AI428" s="85">
        <f>(AF428*V428)/1000000</f>
        <v>4.4013450000000003E-2</v>
      </c>
      <c r="AJ428" s="18" t="s">
        <v>78</v>
      </c>
      <c r="AK428" s="18" t="s">
        <v>423</v>
      </c>
      <c r="AL428" s="18" t="s">
        <v>88</v>
      </c>
      <c r="AM428" s="18"/>
      <c r="AN428" s="18" t="s">
        <v>81</v>
      </c>
      <c r="AO428" s="18"/>
      <c r="AP428" s="18" t="s">
        <v>81</v>
      </c>
      <c r="AQ428" s="18"/>
      <c r="AR428" s="19">
        <v>0</v>
      </c>
      <c r="AS428" s="18"/>
      <c r="AT428" s="72">
        <v>60</v>
      </c>
      <c r="AU428" s="19">
        <v>170</v>
      </c>
      <c r="AV428" s="19">
        <v>160</v>
      </c>
      <c r="AW428" s="18" t="s">
        <v>78</v>
      </c>
      <c r="AX428" s="18" t="s">
        <v>109</v>
      </c>
      <c r="AY428" s="18"/>
      <c r="AZ428" s="18"/>
      <c r="BA428" s="19">
        <v>0</v>
      </c>
      <c r="BB428" s="20" t="s">
        <v>81</v>
      </c>
      <c r="BC428" s="18" t="s">
        <v>81</v>
      </c>
      <c r="BD428" s="18"/>
      <c r="BE428" s="18" t="s">
        <v>84</v>
      </c>
      <c r="BF428" s="18"/>
      <c r="BG428" s="19">
        <v>1</v>
      </c>
      <c r="BH428" s="21">
        <v>0</v>
      </c>
      <c r="BI428" s="19">
        <v>0.2</v>
      </c>
      <c r="BJ428" s="18"/>
      <c r="BK428" s="19">
        <v>0.12</v>
      </c>
      <c r="BL428" s="18"/>
      <c r="BM428" s="18"/>
      <c r="BN428" s="19">
        <v>21.44</v>
      </c>
      <c r="BO428" s="21">
        <v>0.5</v>
      </c>
      <c r="BP428" s="20"/>
      <c r="BQ428" s="21">
        <v>0.2</v>
      </c>
      <c r="BR428" s="20"/>
      <c r="BS428" s="21">
        <v>0.12</v>
      </c>
      <c r="BT428" s="20"/>
      <c r="BU428" s="20"/>
      <c r="BV428" s="21">
        <v>21.44</v>
      </c>
      <c r="BW428" s="9">
        <f>IF(BA428=1,BN428-(Monitors!$B$17*Data!BZ428),Data!BN428)</f>
        <v>21.44</v>
      </c>
      <c r="BX428" s="32">
        <f>IF($AR428=1,$BW428-(Monitors!$C$17*BZ428),Data!$BW428)</f>
        <v>21.44</v>
      </c>
      <c r="BY428" s="32">
        <f>BX428-(AA428*Monitors!$C$13)</f>
        <v>17.292000000000002</v>
      </c>
      <c r="BZ428" s="86">
        <f>(Monitors!$C$13*Data!AA428)+(Monitors!$C$6*TANH(Monitors!$C$7*(Data!V428+Monitors!$C$8)+Monitors!$C$9)+Monitors!$C$10)</f>
        <v>16.448791319880328</v>
      </c>
      <c r="CA428" s="9">
        <f>BN428-(Signage!$C$13*AI428)</f>
        <v>18.13899125</v>
      </c>
      <c r="CB428" s="86">
        <f>(Signage!$C$13*Data!AI428)+(Signage!$C$6*TANH(Signage!$C$7*(Data!V428+Signage!$C$8)+Signage!$C$9)+Signage!$C$10)</f>
        <v>19.555269530482732</v>
      </c>
    </row>
    <row r="429" spans="1:80" s="4" customFormat="1" ht="12" customHeight="1">
      <c r="A429" s="83">
        <v>428</v>
      </c>
      <c r="B429" s="15" t="s">
        <v>2100</v>
      </c>
      <c r="C429" s="83" t="s">
        <v>1359</v>
      </c>
      <c r="D429" s="16">
        <v>41418</v>
      </c>
      <c r="E429" s="18" t="s">
        <v>78</v>
      </c>
      <c r="F429" s="15" t="s">
        <v>322</v>
      </c>
      <c r="G429" s="17">
        <v>6</v>
      </c>
      <c r="H429" s="15" t="s">
        <v>72</v>
      </c>
      <c r="I429" s="15" t="s">
        <v>142</v>
      </c>
      <c r="J429" s="18"/>
      <c r="K429" s="18" t="s">
        <v>74</v>
      </c>
      <c r="L429" s="18"/>
      <c r="M429" s="18" t="s">
        <v>78</v>
      </c>
      <c r="N429" s="18" t="s">
        <v>78</v>
      </c>
      <c r="O429" s="18" t="s">
        <v>82</v>
      </c>
      <c r="P429" s="18"/>
      <c r="Q429" s="18" t="s">
        <v>77</v>
      </c>
      <c r="R429" s="19">
        <v>1.78</v>
      </c>
      <c r="S429" s="19">
        <v>11.3</v>
      </c>
      <c r="T429" s="19">
        <v>20</v>
      </c>
      <c r="U429" s="19">
        <v>23</v>
      </c>
      <c r="V429" s="19">
        <v>226.05</v>
      </c>
      <c r="W429" s="19">
        <v>1080</v>
      </c>
      <c r="X429" s="19">
        <v>1920</v>
      </c>
      <c r="Y429" s="18" t="s">
        <v>147</v>
      </c>
      <c r="Z429" s="69">
        <v>9175</v>
      </c>
      <c r="AA429" s="19">
        <v>2.0739999999999998</v>
      </c>
      <c r="AB429" s="21">
        <v>230</v>
      </c>
      <c r="AC429" s="19">
        <v>8</v>
      </c>
      <c r="AD429" s="19">
        <v>238.5</v>
      </c>
      <c r="AE429" s="19">
        <v>230</v>
      </c>
      <c r="AF429" s="19">
        <v>195.2</v>
      </c>
      <c r="AG429" s="8">
        <f>AF429/AD429</f>
        <v>0.81844863731656181</v>
      </c>
      <c r="AH429" s="19">
        <v>200.5</v>
      </c>
      <c r="AI429" s="85">
        <f>(AF429*V429)/1000000</f>
        <v>4.4124959999999998E-2</v>
      </c>
      <c r="AJ429" s="18" t="s">
        <v>78</v>
      </c>
      <c r="AK429" s="18" t="s">
        <v>564</v>
      </c>
      <c r="AL429" s="18" t="s">
        <v>127</v>
      </c>
      <c r="AM429" s="18"/>
      <c r="AN429" s="18" t="s">
        <v>81</v>
      </c>
      <c r="AO429" s="18"/>
      <c r="AP429" s="18" t="s">
        <v>81</v>
      </c>
      <c r="AQ429" s="18"/>
      <c r="AR429" s="19">
        <v>0</v>
      </c>
      <c r="AS429" s="18"/>
      <c r="AT429" s="72">
        <v>60</v>
      </c>
      <c r="AU429" s="19">
        <v>178</v>
      </c>
      <c r="AV429" s="19">
        <v>178</v>
      </c>
      <c r="AW429" s="18" t="s">
        <v>78</v>
      </c>
      <c r="AX429" s="18" t="s">
        <v>323</v>
      </c>
      <c r="AY429" s="18"/>
      <c r="AZ429" s="18"/>
      <c r="BA429" s="19">
        <v>0</v>
      </c>
      <c r="BB429" s="20" t="s">
        <v>81</v>
      </c>
      <c r="BC429" s="18" t="s">
        <v>81</v>
      </c>
      <c r="BD429" s="18"/>
      <c r="BE429" s="18" t="s">
        <v>84</v>
      </c>
      <c r="BF429" s="18"/>
      <c r="BG429" s="19">
        <v>3</v>
      </c>
      <c r="BH429" s="21">
        <v>0</v>
      </c>
      <c r="BI429" s="19">
        <v>0.25</v>
      </c>
      <c r="BJ429" s="18"/>
      <c r="BK429" s="19">
        <v>0.21</v>
      </c>
      <c r="BL429" s="18"/>
      <c r="BM429" s="18"/>
      <c r="BN429" s="19">
        <v>19.600000000000001</v>
      </c>
      <c r="BO429" s="21">
        <v>0.35</v>
      </c>
      <c r="BP429" s="20"/>
      <c r="BQ429" s="21">
        <v>0.26</v>
      </c>
      <c r="BR429" s="20"/>
      <c r="BS429" s="21">
        <v>0.22</v>
      </c>
      <c r="BT429" s="20"/>
      <c r="BU429" s="20"/>
      <c r="BV429" s="21">
        <v>19.760000000000002</v>
      </c>
      <c r="BW429" s="9">
        <f>IF(BA429=1,BN429-(Monitors!$B$17*Data!BZ429),Data!BN429)</f>
        <v>19.600000000000001</v>
      </c>
      <c r="BX429" s="32">
        <f>IF($AR429=1,$BW429-(Monitors!$C$17*BZ429),Data!$BW429)</f>
        <v>19.600000000000001</v>
      </c>
      <c r="BY429" s="32">
        <f>BX429-(AA429*Monitors!$C$13)</f>
        <v>15.452000000000002</v>
      </c>
      <c r="BZ429" s="86">
        <f>(Monitors!$C$13*Data!AA429)+(Monitors!$C$6*TANH(Monitors!$C$7*(Data!V429+Monitors!$C$8)+Monitors!$C$9)+Monitors!$C$10)</f>
        <v>16.460581917010643</v>
      </c>
      <c r="CA429" s="9">
        <f>BN429-(Signage!$C$13*AI429)</f>
        <v>16.290628000000002</v>
      </c>
      <c r="CB429" s="86">
        <f>(Signage!$C$13*Data!AI429)+(Signage!$C$6*TANH(Signage!$C$7*(Data!V429+Signage!$C$8)+Signage!$C$9)+Signage!$C$10)</f>
        <v>19.591075625377922</v>
      </c>
    </row>
    <row r="430" spans="1:80" s="4" customFormat="1" ht="12" customHeight="1">
      <c r="A430" s="82">
        <v>429</v>
      </c>
      <c r="B430" s="15" t="s">
        <v>2070</v>
      </c>
      <c r="C430" s="82" t="s">
        <v>1360</v>
      </c>
      <c r="D430" s="16">
        <v>41522</v>
      </c>
      <c r="E430" s="18" t="s">
        <v>78</v>
      </c>
      <c r="F430" s="15" t="s">
        <v>70</v>
      </c>
      <c r="G430" s="17">
        <v>6</v>
      </c>
      <c r="H430" s="15" t="s">
        <v>72</v>
      </c>
      <c r="I430" s="15" t="s">
        <v>90</v>
      </c>
      <c r="J430" s="18"/>
      <c r="K430" s="18" t="s">
        <v>74</v>
      </c>
      <c r="L430" s="18"/>
      <c r="M430" s="18" t="s">
        <v>78</v>
      </c>
      <c r="N430" s="18" t="s">
        <v>78</v>
      </c>
      <c r="O430" s="18" t="s">
        <v>82</v>
      </c>
      <c r="P430" s="18"/>
      <c r="Q430" s="18" t="s">
        <v>77</v>
      </c>
      <c r="R430" s="19">
        <v>1.78</v>
      </c>
      <c r="S430" s="19">
        <v>11.3</v>
      </c>
      <c r="T430" s="19">
        <v>20</v>
      </c>
      <c r="U430" s="19">
        <v>23</v>
      </c>
      <c r="V430" s="19">
        <v>225.7</v>
      </c>
      <c r="W430" s="19">
        <v>1080</v>
      </c>
      <c r="X430" s="19">
        <v>1920</v>
      </c>
      <c r="Y430" s="18" t="s">
        <v>147</v>
      </c>
      <c r="Z430" s="69">
        <v>9187</v>
      </c>
      <c r="AA430" s="19">
        <v>2.0739999999999998</v>
      </c>
      <c r="AB430" s="21">
        <v>250</v>
      </c>
      <c r="AC430" s="19">
        <v>14.2</v>
      </c>
      <c r="AD430" s="19">
        <v>211.5</v>
      </c>
      <c r="AE430" s="19">
        <v>250</v>
      </c>
      <c r="AF430" s="19">
        <v>196.1</v>
      </c>
      <c r="AG430" s="8">
        <f>AF430/AD430</f>
        <v>0.92718676122931443</v>
      </c>
      <c r="AH430" s="19">
        <v>200.2</v>
      </c>
      <c r="AI430" s="85">
        <f>(AF430*V430)/1000000</f>
        <v>4.4259769999999997E-2</v>
      </c>
      <c r="AJ430" s="18" t="s">
        <v>78</v>
      </c>
      <c r="AK430" s="18" t="s">
        <v>556</v>
      </c>
      <c r="AL430" s="18" t="s">
        <v>181</v>
      </c>
      <c r="AM430" s="18"/>
      <c r="AN430" s="18" t="s">
        <v>81</v>
      </c>
      <c r="AO430" s="18"/>
      <c r="AP430" s="18" t="s">
        <v>81</v>
      </c>
      <c r="AQ430" s="18"/>
      <c r="AR430" s="19">
        <v>0</v>
      </c>
      <c r="AS430" s="18"/>
      <c r="AT430" s="72">
        <v>60</v>
      </c>
      <c r="AU430" s="19">
        <v>170</v>
      </c>
      <c r="AV430" s="19">
        <v>160</v>
      </c>
      <c r="AW430" s="18" t="s">
        <v>78</v>
      </c>
      <c r="AX430" s="18" t="s">
        <v>109</v>
      </c>
      <c r="AY430" s="18"/>
      <c r="AZ430" s="18"/>
      <c r="BA430" s="19">
        <v>0</v>
      </c>
      <c r="BB430" s="20" t="s">
        <v>81</v>
      </c>
      <c r="BC430" s="18" t="s">
        <v>81</v>
      </c>
      <c r="BD430" s="18"/>
      <c r="BE430" s="18" t="s">
        <v>84</v>
      </c>
      <c r="BF430" s="18"/>
      <c r="BG430" s="19">
        <v>1</v>
      </c>
      <c r="BH430" s="21">
        <v>0</v>
      </c>
      <c r="BI430" s="19">
        <v>0.38</v>
      </c>
      <c r="BJ430" s="18"/>
      <c r="BK430" s="19">
        <v>0.28000000000000003</v>
      </c>
      <c r="BL430" s="18"/>
      <c r="BM430" s="18"/>
      <c r="BN430" s="19">
        <v>21.34</v>
      </c>
      <c r="BO430" s="21">
        <v>0.46</v>
      </c>
      <c r="BP430" s="20"/>
      <c r="BQ430" s="21">
        <v>0.41</v>
      </c>
      <c r="BR430" s="20"/>
      <c r="BS430" s="21">
        <v>0.31</v>
      </c>
      <c r="BT430" s="20"/>
      <c r="BU430" s="20"/>
      <c r="BV430" s="21">
        <v>21.52</v>
      </c>
      <c r="BW430" s="9">
        <f>IF(BA430=1,BN430-(Monitors!$B$17*Data!BZ430),Data!BN430)</f>
        <v>21.34</v>
      </c>
      <c r="BX430" s="32">
        <f>IF($AR430=1,$BW430-(Monitors!$C$17*BZ430),Data!$BW430)</f>
        <v>21.34</v>
      </c>
      <c r="BY430" s="32">
        <f>BX430-(AA430*Monitors!$C$13)</f>
        <v>17.192</v>
      </c>
      <c r="BZ430" s="86">
        <f>(Monitors!$C$13*Data!AA430)+(Monitors!$C$6*TANH(Monitors!$C$7*(Data!V430+Monitors!$C$8)+Monitors!$C$9)+Monitors!$C$10)</f>
        <v>16.448444196667761</v>
      </c>
      <c r="CA430" s="9">
        <f>BN430-(Signage!$C$13*AI430)</f>
        <v>18.020517250000001</v>
      </c>
      <c r="CB430" s="86">
        <f>(Signage!$C$13*Data!AI430)+(Signage!$C$6*TANH(Signage!$C$7*(Data!V430+Signage!$C$8)+Signage!$C$9)+Signage!$C$10)</f>
        <v>19.572936352627529</v>
      </c>
    </row>
    <row r="431" spans="1:80" s="4" customFormat="1" ht="12" customHeight="1">
      <c r="A431" s="83">
        <v>430</v>
      </c>
      <c r="B431" s="15" t="s">
        <v>2072</v>
      </c>
      <c r="C431" s="83" t="s">
        <v>1361</v>
      </c>
      <c r="D431" s="16">
        <v>41214</v>
      </c>
      <c r="E431" s="18" t="s">
        <v>78</v>
      </c>
      <c r="F431" s="15" t="s">
        <v>70</v>
      </c>
      <c r="G431" s="17">
        <v>6</v>
      </c>
      <c r="H431" s="15" t="s">
        <v>72</v>
      </c>
      <c r="I431" s="15" t="s">
        <v>90</v>
      </c>
      <c r="J431" s="18"/>
      <c r="K431" s="18" t="s">
        <v>74</v>
      </c>
      <c r="L431" s="18"/>
      <c r="M431" s="18" t="s">
        <v>78</v>
      </c>
      <c r="N431" s="18" t="s">
        <v>77</v>
      </c>
      <c r="O431" s="18" t="s">
        <v>82</v>
      </c>
      <c r="P431" s="18"/>
      <c r="Q431" s="18" t="s">
        <v>78</v>
      </c>
      <c r="R431" s="19">
        <v>1.78</v>
      </c>
      <c r="S431" s="19">
        <v>11.8</v>
      </c>
      <c r="T431" s="19">
        <v>20.9</v>
      </c>
      <c r="U431" s="19">
        <v>24</v>
      </c>
      <c r="V431" s="19">
        <v>246.2</v>
      </c>
      <c r="W431" s="19">
        <v>1080</v>
      </c>
      <c r="X431" s="19">
        <v>1920</v>
      </c>
      <c r="Y431" s="18" t="s">
        <v>147</v>
      </c>
      <c r="Z431" s="69">
        <v>8424</v>
      </c>
      <c r="AA431" s="19">
        <v>2.0739999999999998</v>
      </c>
      <c r="AB431" s="21">
        <v>250</v>
      </c>
      <c r="AC431" s="19">
        <v>196.5</v>
      </c>
      <c r="AD431" s="19">
        <v>238.4</v>
      </c>
      <c r="AE431" s="19">
        <v>250</v>
      </c>
      <c r="AF431" s="19">
        <v>196.5</v>
      </c>
      <c r="AG431" s="8">
        <f>AF431/AD431</f>
        <v>0.82424496644295298</v>
      </c>
      <c r="AH431" s="19">
        <v>199.9</v>
      </c>
      <c r="AI431" s="85">
        <f>(AF431*V431)/1000000</f>
        <v>4.8378299999999999E-2</v>
      </c>
      <c r="AJ431" s="18" t="s">
        <v>78</v>
      </c>
      <c r="AK431" s="18" t="s">
        <v>311</v>
      </c>
      <c r="AL431" s="18" t="s">
        <v>339</v>
      </c>
      <c r="AM431" s="18"/>
      <c r="AN431" s="18" t="s">
        <v>121</v>
      </c>
      <c r="AO431" s="18"/>
      <c r="AP431" s="18" t="s">
        <v>94</v>
      </c>
      <c r="AQ431" s="18"/>
      <c r="AR431" s="19">
        <v>0</v>
      </c>
      <c r="AS431" s="18"/>
      <c r="AT431" s="72">
        <v>60</v>
      </c>
      <c r="AU431" s="19">
        <v>170</v>
      </c>
      <c r="AV431" s="19">
        <v>170</v>
      </c>
      <c r="AW431" s="18" t="s">
        <v>77</v>
      </c>
      <c r="AX431" s="18" t="s">
        <v>264</v>
      </c>
      <c r="AY431" s="18"/>
      <c r="AZ431" s="18"/>
      <c r="BA431" s="19">
        <v>0</v>
      </c>
      <c r="BB431" s="20" t="s">
        <v>121</v>
      </c>
      <c r="BC431" s="18" t="s">
        <v>144</v>
      </c>
      <c r="BD431" s="18"/>
      <c r="BE431" s="18" t="s">
        <v>84</v>
      </c>
      <c r="BF431" s="18"/>
      <c r="BG431" s="18"/>
      <c r="BH431" s="21">
        <v>0</v>
      </c>
      <c r="BI431" s="19">
        <v>0.25</v>
      </c>
      <c r="BJ431" s="18"/>
      <c r="BK431" s="19">
        <v>0.14000000000000001</v>
      </c>
      <c r="BL431" s="18"/>
      <c r="BM431" s="18"/>
      <c r="BN431" s="19">
        <v>22.6</v>
      </c>
      <c r="BO431" s="21">
        <v>0.49</v>
      </c>
      <c r="BP431" s="20"/>
      <c r="BQ431" s="21">
        <v>0.34</v>
      </c>
      <c r="BR431" s="20"/>
      <c r="BS431" s="21">
        <v>0.26</v>
      </c>
      <c r="BT431" s="20"/>
      <c r="BU431" s="20"/>
      <c r="BV431" s="21">
        <v>22.52</v>
      </c>
      <c r="BW431" s="9">
        <f>IF(BA431=1,BN431-(Monitors!$B$17*Data!BZ431),Data!BN431)</f>
        <v>22.6</v>
      </c>
      <c r="BX431" s="32">
        <f>IF($AR431=1,$BW431-(Monitors!$C$17*BZ431),Data!$BW431)</f>
        <v>22.6</v>
      </c>
      <c r="BY431" s="32">
        <f>BX431-(AA431*Monitors!$C$13)</f>
        <v>18.452000000000002</v>
      </c>
      <c r="BZ431" s="86">
        <f>(Monitors!$C$13*Data!AA431)+(Monitors!$C$6*TANH(Monitors!$C$7*(Data!V431+Monitors!$C$8)+Monitors!$C$9)+Monitors!$C$10)</f>
        <v>17.11992159634805</v>
      </c>
      <c r="CA431" s="9">
        <f>BN431-(Signage!$C$13*AI431)</f>
        <v>18.9716275</v>
      </c>
      <c r="CB431" s="86">
        <f>(Signage!$C$13*Data!AI431)+(Signage!$C$6*TANH(Signage!$C$7*(Data!V431+Signage!$C$8)+Signage!$C$9)+Signage!$C$10)</f>
        <v>21.532081404103639</v>
      </c>
    </row>
    <row r="432" spans="1:80" s="4" customFormat="1" ht="12" customHeight="1">
      <c r="A432" s="82">
        <v>431</v>
      </c>
      <c r="B432" s="15" t="s">
        <v>2070</v>
      </c>
      <c r="C432" s="82" t="s">
        <v>1362</v>
      </c>
      <c r="D432" s="16">
        <v>41435</v>
      </c>
      <c r="E432" s="18" t="s">
        <v>78</v>
      </c>
      <c r="F432" s="15" t="s">
        <v>187</v>
      </c>
      <c r="G432" s="17">
        <v>6</v>
      </c>
      <c r="H432" s="15" t="s">
        <v>72</v>
      </c>
      <c r="I432" s="15" t="s">
        <v>90</v>
      </c>
      <c r="J432" s="18"/>
      <c r="K432" s="18" t="s">
        <v>74</v>
      </c>
      <c r="L432" s="18"/>
      <c r="M432" s="18" t="s">
        <v>78</v>
      </c>
      <c r="N432" s="18" t="s">
        <v>78</v>
      </c>
      <c r="O432" s="18" t="s">
        <v>82</v>
      </c>
      <c r="P432" s="18"/>
      <c r="Q432" s="18" t="s">
        <v>78</v>
      </c>
      <c r="R432" s="19">
        <v>1.78</v>
      </c>
      <c r="S432" s="19">
        <v>11.6</v>
      </c>
      <c r="T432" s="19">
        <v>20.6</v>
      </c>
      <c r="U432" s="19">
        <v>23.6</v>
      </c>
      <c r="V432" s="19">
        <v>238.9</v>
      </c>
      <c r="W432" s="19">
        <v>1080</v>
      </c>
      <c r="X432" s="19">
        <v>1920</v>
      </c>
      <c r="Y432" s="18" t="s">
        <v>147</v>
      </c>
      <c r="Z432" s="69">
        <v>8678</v>
      </c>
      <c r="AA432" s="19">
        <v>2.0739999999999998</v>
      </c>
      <c r="AB432" s="21">
        <v>226</v>
      </c>
      <c r="AC432" s="19">
        <v>0.1</v>
      </c>
      <c r="AD432" s="19">
        <v>226</v>
      </c>
      <c r="AE432" s="19">
        <v>226</v>
      </c>
      <c r="AF432" s="19">
        <v>197</v>
      </c>
      <c r="AG432" s="8">
        <f>AF432/AD432</f>
        <v>0.87168141592920356</v>
      </c>
      <c r="AH432" s="19">
        <v>200</v>
      </c>
      <c r="AI432" s="85">
        <f>(AF432*V432)/1000000</f>
        <v>4.7063300000000002E-2</v>
      </c>
      <c r="AJ432" s="18" t="s">
        <v>78</v>
      </c>
      <c r="AK432" s="18" t="s">
        <v>310</v>
      </c>
      <c r="AL432" s="18" t="s">
        <v>115</v>
      </c>
      <c r="AM432" s="18"/>
      <c r="AN432" s="18" t="s">
        <v>81</v>
      </c>
      <c r="AO432" s="18"/>
      <c r="AP432" s="18" t="s">
        <v>94</v>
      </c>
      <c r="AQ432" s="18"/>
      <c r="AR432" s="19">
        <v>0</v>
      </c>
      <c r="AS432" s="18"/>
      <c r="AT432" s="72">
        <v>60</v>
      </c>
      <c r="AU432" s="19">
        <v>170</v>
      </c>
      <c r="AV432" s="19">
        <v>160</v>
      </c>
      <c r="AW432" s="18" t="s">
        <v>77</v>
      </c>
      <c r="AX432" s="18" t="s">
        <v>91</v>
      </c>
      <c r="AY432" s="18"/>
      <c r="AZ432" s="18"/>
      <c r="BA432" s="19">
        <v>0</v>
      </c>
      <c r="BB432" s="20" t="s">
        <v>81</v>
      </c>
      <c r="BC432" s="18" t="s">
        <v>81</v>
      </c>
      <c r="BD432" s="18"/>
      <c r="BE432" s="18" t="s">
        <v>84</v>
      </c>
      <c r="BF432" s="18"/>
      <c r="BG432" s="18"/>
      <c r="BH432" s="21">
        <v>0</v>
      </c>
      <c r="BI432" s="19">
        <v>0.22</v>
      </c>
      <c r="BJ432" s="18"/>
      <c r="BK432" s="19">
        <v>0.13</v>
      </c>
      <c r="BL432" s="18"/>
      <c r="BM432" s="18"/>
      <c r="BN432" s="19">
        <v>17.43</v>
      </c>
      <c r="BO432" s="21">
        <v>0.4</v>
      </c>
      <c r="BP432" s="20"/>
      <c r="BQ432" s="21">
        <v>0.3</v>
      </c>
      <c r="BR432" s="20"/>
      <c r="BS432" s="21">
        <v>0.21</v>
      </c>
      <c r="BT432" s="20"/>
      <c r="BU432" s="20"/>
      <c r="BV432" s="21">
        <v>17.55</v>
      </c>
      <c r="BW432" s="9">
        <f>IF(BA432=1,BN432-(Monitors!$B$17*Data!BZ432),Data!BN432)</f>
        <v>17.43</v>
      </c>
      <c r="BX432" s="32">
        <f>IF($AR432=1,$BW432-(Monitors!$C$17*BZ432),Data!$BW432)</f>
        <v>17.43</v>
      </c>
      <c r="BY432" s="32">
        <f>BX432-(AA432*Monitors!$C$13)</f>
        <v>13.282</v>
      </c>
      <c r="BZ432" s="86">
        <f>(Monitors!$C$13*Data!AA432)+(Monitors!$C$6*TANH(Monitors!$C$7*(Data!V432+Monitors!$C$8)+Monitors!$C$9)+Monitors!$C$10)</f>
        <v>16.889892134029875</v>
      </c>
      <c r="CA432" s="9">
        <f>BN432-(Signage!$C$13*AI432)</f>
        <v>13.900252500000001</v>
      </c>
      <c r="CB432" s="86">
        <f>(Signage!$C$13*Data!AI432)+(Signage!$C$6*TANH(Signage!$C$7*(Data!V432+Signage!$C$8)+Signage!$C$9)+Signage!$C$10)</f>
        <v>20.846859799053675</v>
      </c>
    </row>
    <row r="433" spans="1:80" s="4" customFormat="1" ht="12" customHeight="1">
      <c r="A433" s="83">
        <v>432</v>
      </c>
      <c r="B433" s="15" t="s">
        <v>2068</v>
      </c>
      <c r="C433" s="83" t="s">
        <v>1363</v>
      </c>
      <c r="D433" s="16">
        <v>41487</v>
      </c>
      <c r="E433" s="18" t="s">
        <v>77</v>
      </c>
      <c r="F433" s="15" t="s">
        <v>70</v>
      </c>
      <c r="G433" s="17">
        <v>6</v>
      </c>
      <c r="H433" s="15" t="s">
        <v>72</v>
      </c>
      <c r="I433" s="15" t="s">
        <v>142</v>
      </c>
      <c r="J433" s="18"/>
      <c r="K433" s="18" t="s">
        <v>74</v>
      </c>
      <c r="L433" s="18"/>
      <c r="M433" s="18" t="s">
        <v>78</v>
      </c>
      <c r="N433" s="18" t="s">
        <v>78</v>
      </c>
      <c r="O433" s="18" t="s">
        <v>82</v>
      </c>
      <c r="P433" s="18"/>
      <c r="Q433" s="18" t="s">
        <v>78</v>
      </c>
      <c r="R433" s="19">
        <v>1.78</v>
      </c>
      <c r="S433" s="19">
        <v>13.2</v>
      </c>
      <c r="T433" s="19">
        <v>23.5</v>
      </c>
      <c r="U433" s="19">
        <v>27</v>
      </c>
      <c r="V433" s="19">
        <v>311.7</v>
      </c>
      <c r="W433" s="19">
        <v>1080</v>
      </c>
      <c r="X433" s="19">
        <v>1920</v>
      </c>
      <c r="Y433" s="18" t="s">
        <v>147</v>
      </c>
      <c r="Z433" s="69">
        <v>6653</v>
      </c>
      <c r="AA433" s="19">
        <v>2.0739999999999998</v>
      </c>
      <c r="AB433" s="21">
        <v>250</v>
      </c>
      <c r="AC433" s="19">
        <v>21.2</v>
      </c>
      <c r="AD433" s="19">
        <v>246.5</v>
      </c>
      <c r="AE433" s="19">
        <v>250</v>
      </c>
      <c r="AF433" s="19">
        <v>199</v>
      </c>
      <c r="AG433" s="8">
        <f>AF433/AD433</f>
        <v>0.80730223123732248</v>
      </c>
      <c r="AH433" s="19">
        <v>200.3</v>
      </c>
      <c r="AI433" s="85">
        <f>(AF433*V433)/1000000</f>
        <v>6.2028299999999995E-2</v>
      </c>
      <c r="AJ433" s="18" t="s">
        <v>78</v>
      </c>
      <c r="AK433" s="18" t="s">
        <v>198</v>
      </c>
      <c r="AL433" s="18" t="s">
        <v>134</v>
      </c>
      <c r="AM433" s="18"/>
      <c r="AN433" s="18" t="s">
        <v>121</v>
      </c>
      <c r="AO433" s="18"/>
      <c r="AP433" s="18" t="s">
        <v>81</v>
      </c>
      <c r="AQ433" s="18"/>
      <c r="AR433" s="19">
        <v>0</v>
      </c>
      <c r="AS433" s="18"/>
      <c r="AT433" s="72">
        <v>60</v>
      </c>
      <c r="AU433" s="19">
        <v>178</v>
      </c>
      <c r="AV433" s="19">
        <v>178</v>
      </c>
      <c r="AW433" s="18" t="s">
        <v>78</v>
      </c>
      <c r="AX433" s="18" t="s">
        <v>109</v>
      </c>
      <c r="AY433" s="18"/>
      <c r="AZ433" s="18"/>
      <c r="BA433" s="19">
        <v>0</v>
      </c>
      <c r="BB433" s="20" t="s">
        <v>121</v>
      </c>
      <c r="BC433" s="18" t="s">
        <v>144</v>
      </c>
      <c r="BD433" s="18"/>
      <c r="BE433" s="18" t="s">
        <v>84</v>
      </c>
      <c r="BF433" s="18"/>
      <c r="BG433" s="19">
        <v>1</v>
      </c>
      <c r="BH433" s="21">
        <v>0</v>
      </c>
      <c r="BI433" s="19">
        <v>0.25</v>
      </c>
      <c r="BJ433" s="19">
        <v>0.24</v>
      </c>
      <c r="BK433" s="19">
        <v>0.17</v>
      </c>
      <c r="BL433" s="18"/>
      <c r="BM433" s="18"/>
      <c r="BN433" s="19">
        <v>22.46</v>
      </c>
      <c r="BO433" s="21">
        <v>0.5</v>
      </c>
      <c r="BP433" s="20"/>
      <c r="BQ433" s="21">
        <v>0.31</v>
      </c>
      <c r="BR433" s="21">
        <v>0.28999999999999998</v>
      </c>
      <c r="BS433" s="21">
        <v>0.22</v>
      </c>
      <c r="BT433" s="20"/>
      <c r="BU433" s="20"/>
      <c r="BV433" s="21">
        <v>22.62</v>
      </c>
      <c r="BW433" s="9">
        <f>IF(BA433=1,BN433-(Monitors!$B$17*Data!BZ433),Data!BN433)</f>
        <v>22.46</v>
      </c>
      <c r="BX433" s="32">
        <f>IF($AR433=1,$BW433-(Monitors!$C$17*BZ433),Data!$BW433)</f>
        <v>22.46</v>
      </c>
      <c r="BY433" s="32">
        <f>BX433-(AA433*Monitors!$C$13)</f>
        <v>18.312000000000001</v>
      </c>
      <c r="BZ433" s="86">
        <f>(Monitors!$C$13*Data!AA433)+(Monitors!$C$6*TANH(Monitors!$C$7*(Data!V433+Monitors!$C$8)+Monitors!$C$9)+Monitors!$C$10)</f>
        <v>18.779741917256199</v>
      </c>
      <c r="CA433" s="9">
        <f>BN433-(Signage!$C$13*AI433)</f>
        <v>17.8078775</v>
      </c>
      <c r="CB433" s="86">
        <f>(Signage!$C$13*Data!AI433)+(Signage!$C$6*TANH(Signage!$C$7*(Data!V433+Signage!$C$8)+Signage!$C$9)+Signage!$C$10)</f>
        <v>27.756757202489084</v>
      </c>
    </row>
    <row r="434" spans="1:80" s="4" customFormat="1" ht="12" customHeight="1">
      <c r="A434" s="82">
        <v>433</v>
      </c>
      <c r="B434" s="15" t="s">
        <v>2075</v>
      </c>
      <c r="C434" s="82" t="s">
        <v>1364</v>
      </c>
      <c r="D434" s="16">
        <v>41608</v>
      </c>
      <c r="E434" s="18" t="s">
        <v>78</v>
      </c>
      <c r="F434" s="15" t="s">
        <v>70</v>
      </c>
      <c r="G434" s="17">
        <v>6</v>
      </c>
      <c r="H434" s="15" t="s">
        <v>72</v>
      </c>
      <c r="I434" s="15" t="s">
        <v>90</v>
      </c>
      <c r="J434" s="18"/>
      <c r="K434" s="18" t="s">
        <v>74</v>
      </c>
      <c r="L434" s="18"/>
      <c r="M434" s="18" t="s">
        <v>78</v>
      </c>
      <c r="N434" s="18" t="s">
        <v>78</v>
      </c>
      <c r="O434" s="18" t="s">
        <v>82</v>
      </c>
      <c r="P434" s="18"/>
      <c r="Q434" s="18" t="s">
        <v>78</v>
      </c>
      <c r="R434" s="19">
        <v>1.78</v>
      </c>
      <c r="S434" s="19">
        <v>105</v>
      </c>
      <c r="T434" s="19">
        <v>187</v>
      </c>
      <c r="U434" s="19">
        <v>21.5</v>
      </c>
      <c r="V434" s="19">
        <v>198</v>
      </c>
      <c r="W434" s="19">
        <v>1080</v>
      </c>
      <c r="X434" s="19">
        <v>1920</v>
      </c>
      <c r="Y434" s="18" t="s">
        <v>147</v>
      </c>
      <c r="Z434" s="69">
        <v>10494</v>
      </c>
      <c r="AA434" s="19">
        <v>2.0739999999999998</v>
      </c>
      <c r="AB434" s="21">
        <v>250</v>
      </c>
      <c r="AC434" s="19">
        <v>1.1000000000000001</v>
      </c>
      <c r="AD434" s="19">
        <v>230.4</v>
      </c>
      <c r="AE434" s="19">
        <v>250</v>
      </c>
      <c r="AF434" s="19">
        <v>199.7</v>
      </c>
      <c r="AG434" s="8">
        <f>AF434/AD434</f>
        <v>0.8667534722222221</v>
      </c>
      <c r="AH434" s="19">
        <v>200</v>
      </c>
      <c r="AI434" s="85">
        <f>(AF434*V434)/1000000</f>
        <v>3.9540599999999995E-2</v>
      </c>
      <c r="AJ434" s="18" t="s">
        <v>78</v>
      </c>
      <c r="AK434" s="18" t="s">
        <v>328</v>
      </c>
      <c r="AL434" s="18" t="s">
        <v>127</v>
      </c>
      <c r="AM434" s="18"/>
      <c r="AN434" s="18" t="s">
        <v>81</v>
      </c>
      <c r="AO434" s="18"/>
      <c r="AP434" s="18" t="s">
        <v>81</v>
      </c>
      <c r="AQ434" s="18"/>
      <c r="AR434" s="19">
        <v>0</v>
      </c>
      <c r="AS434" s="18"/>
      <c r="AT434" s="72">
        <v>60</v>
      </c>
      <c r="AU434" s="19">
        <v>170</v>
      </c>
      <c r="AV434" s="19">
        <v>160</v>
      </c>
      <c r="AW434" s="18" t="s">
        <v>78</v>
      </c>
      <c r="AX434" s="18" t="s">
        <v>109</v>
      </c>
      <c r="AY434" s="18"/>
      <c r="AZ434" s="18"/>
      <c r="BA434" s="19">
        <v>0</v>
      </c>
      <c r="BB434" s="20" t="s">
        <v>81</v>
      </c>
      <c r="BC434" s="18" t="s">
        <v>81</v>
      </c>
      <c r="BD434" s="18"/>
      <c r="BE434" s="18" t="s">
        <v>84</v>
      </c>
      <c r="BF434" s="18"/>
      <c r="BG434" s="19">
        <v>1</v>
      </c>
      <c r="BH434" s="21">
        <v>0</v>
      </c>
      <c r="BI434" s="19">
        <v>0.21</v>
      </c>
      <c r="BJ434" s="19">
        <v>0.14000000000000001</v>
      </c>
      <c r="BK434" s="19">
        <v>0.14000000000000001</v>
      </c>
      <c r="BL434" s="18"/>
      <c r="BM434" s="18"/>
      <c r="BN434" s="19">
        <v>20.6</v>
      </c>
      <c r="BO434" s="21">
        <v>0.52</v>
      </c>
      <c r="BP434" s="20"/>
      <c r="BQ434" s="21">
        <v>0.22</v>
      </c>
      <c r="BR434" s="21">
        <v>0.15</v>
      </c>
      <c r="BS434" s="21">
        <v>0.15</v>
      </c>
      <c r="BT434" s="20"/>
      <c r="BU434" s="20"/>
      <c r="BV434" s="21">
        <v>20.399999999999999</v>
      </c>
      <c r="BW434" s="9">
        <f>IF(BA434=1,BN434-(Monitors!$B$17*Data!BZ434),Data!BN434)</f>
        <v>20.6</v>
      </c>
      <c r="BX434" s="32">
        <f>IF($AR434=1,$BW434-(Monitors!$C$17*BZ434),Data!$BW434)</f>
        <v>20.6</v>
      </c>
      <c r="BY434" s="32">
        <f>BX434-(AA434*Monitors!$C$13)</f>
        <v>16.452000000000002</v>
      </c>
      <c r="BZ434" s="86">
        <f>(Monitors!$C$13*Data!AA434)+(Monitors!$C$6*TANH(Monitors!$C$7*(Data!V434+Monitors!$C$8)+Monitors!$C$9)+Monitors!$C$10)</f>
        <v>15.410416036269424</v>
      </c>
      <c r="CA434" s="9">
        <f>BN434-(Signage!$C$13*AI434)</f>
        <v>17.634455000000003</v>
      </c>
      <c r="CB434" s="86">
        <f>(Signage!$C$13*Data!AI434)+(Signage!$C$6*TANH(Signage!$C$7*(Data!V434+Signage!$C$8)+Signage!$C$9)+Signage!$C$10)</f>
        <v>16.97591753131648</v>
      </c>
    </row>
    <row r="435" spans="1:80" s="4" customFormat="1" ht="12" customHeight="1">
      <c r="A435" s="83">
        <v>434</v>
      </c>
      <c r="B435" s="15" t="s">
        <v>2072</v>
      </c>
      <c r="C435" s="83" t="s">
        <v>1365</v>
      </c>
      <c r="D435" s="16">
        <v>41214</v>
      </c>
      <c r="E435" s="18" t="s">
        <v>78</v>
      </c>
      <c r="F435" s="15" t="s">
        <v>70</v>
      </c>
      <c r="G435" s="17">
        <v>6</v>
      </c>
      <c r="H435" s="15" t="s">
        <v>72</v>
      </c>
      <c r="I435" s="15" t="s">
        <v>90</v>
      </c>
      <c r="J435" s="18"/>
      <c r="K435" s="18" t="s">
        <v>74</v>
      </c>
      <c r="L435" s="18"/>
      <c r="M435" s="18" t="s">
        <v>78</v>
      </c>
      <c r="N435" s="18" t="s">
        <v>77</v>
      </c>
      <c r="O435" s="18" t="s">
        <v>82</v>
      </c>
      <c r="P435" s="18"/>
      <c r="Q435" s="18" t="s">
        <v>78</v>
      </c>
      <c r="R435" s="19">
        <v>1.78</v>
      </c>
      <c r="S435" s="19">
        <v>10.6</v>
      </c>
      <c r="T435" s="19">
        <v>18.8</v>
      </c>
      <c r="U435" s="19">
        <v>21.5</v>
      </c>
      <c r="V435" s="19">
        <v>198.1</v>
      </c>
      <c r="W435" s="19">
        <v>1080</v>
      </c>
      <c r="X435" s="19">
        <v>1920</v>
      </c>
      <c r="Y435" s="18" t="s">
        <v>147</v>
      </c>
      <c r="Z435" s="69">
        <v>10469</v>
      </c>
      <c r="AA435" s="19">
        <v>2.0739999999999998</v>
      </c>
      <c r="AB435" s="21">
        <v>250</v>
      </c>
      <c r="AC435" s="19">
        <v>200</v>
      </c>
      <c r="AD435" s="19">
        <v>257</v>
      </c>
      <c r="AE435" s="19">
        <v>250</v>
      </c>
      <c r="AF435" s="19">
        <v>200</v>
      </c>
      <c r="AG435" s="8">
        <f>AF435/AD435</f>
        <v>0.77821011673151752</v>
      </c>
      <c r="AH435" s="19">
        <v>200</v>
      </c>
      <c r="AI435" s="85">
        <f>(AF435*V435)/1000000</f>
        <v>3.9620000000000002E-2</v>
      </c>
      <c r="AJ435" s="18" t="s">
        <v>78</v>
      </c>
      <c r="AK435" s="18" t="s">
        <v>165</v>
      </c>
      <c r="AL435" s="18" t="s">
        <v>339</v>
      </c>
      <c r="AM435" s="18"/>
      <c r="AN435" s="18" t="s">
        <v>121</v>
      </c>
      <c r="AO435" s="18"/>
      <c r="AP435" s="18" t="s">
        <v>94</v>
      </c>
      <c r="AQ435" s="18"/>
      <c r="AR435" s="19">
        <v>0</v>
      </c>
      <c r="AS435" s="18"/>
      <c r="AT435" s="72">
        <v>60</v>
      </c>
      <c r="AU435" s="19">
        <v>170</v>
      </c>
      <c r="AV435" s="19">
        <v>170</v>
      </c>
      <c r="AW435" s="18" t="s">
        <v>77</v>
      </c>
      <c r="AX435" s="18" t="s">
        <v>264</v>
      </c>
      <c r="AY435" s="18"/>
      <c r="AZ435" s="18"/>
      <c r="BA435" s="19">
        <v>0</v>
      </c>
      <c r="BB435" s="20" t="s">
        <v>121</v>
      </c>
      <c r="BC435" s="18" t="s">
        <v>144</v>
      </c>
      <c r="BD435" s="18"/>
      <c r="BE435" s="18" t="s">
        <v>84</v>
      </c>
      <c r="BF435" s="18"/>
      <c r="BG435" s="18"/>
      <c r="BH435" s="21">
        <v>0</v>
      </c>
      <c r="BI435" s="19">
        <v>0.24</v>
      </c>
      <c r="BJ435" s="18"/>
      <c r="BK435" s="19">
        <v>0.16</v>
      </c>
      <c r="BL435" s="18"/>
      <c r="BM435" s="18"/>
      <c r="BN435" s="19">
        <v>18.53</v>
      </c>
      <c r="BO435" s="21">
        <v>0.49</v>
      </c>
      <c r="BP435" s="20"/>
      <c r="BQ435" s="21">
        <v>0.42</v>
      </c>
      <c r="BR435" s="20"/>
      <c r="BS435" s="21">
        <v>0.27</v>
      </c>
      <c r="BT435" s="20"/>
      <c r="BU435" s="20"/>
      <c r="BV435" s="21">
        <v>18.53</v>
      </c>
      <c r="BW435" s="9">
        <f>IF(BA435=1,BN435-(Monitors!$B$17*Data!BZ435),Data!BN435)</f>
        <v>18.53</v>
      </c>
      <c r="BX435" s="32">
        <f>IF($AR435=1,$BW435-(Monitors!$C$17*BZ435),Data!$BW435)</f>
        <v>18.53</v>
      </c>
      <c r="BY435" s="32">
        <f>BX435-(AA435*Monitors!$C$13)</f>
        <v>14.382000000000001</v>
      </c>
      <c r="BZ435" s="86">
        <f>(Monitors!$C$13*Data!AA435)+(Monitors!$C$6*TANH(Monitors!$C$7*(Data!V435+Monitors!$C$8)+Monitors!$C$9)+Monitors!$C$10)</f>
        <v>15.414443902241858</v>
      </c>
      <c r="CA435" s="9">
        <f>BN435-(Signage!$C$13*AI435)</f>
        <v>15.5585</v>
      </c>
      <c r="CB435" s="86">
        <f>(Signage!$C$13*Data!AI435)+(Signage!$C$6*TANH(Signage!$C$7*(Data!V435+Signage!$C$8)+Signage!$C$9)+Signage!$C$10)</f>
        <v>16.989994200648326</v>
      </c>
    </row>
    <row r="436" spans="1:80" s="4" customFormat="1" ht="12" customHeight="1">
      <c r="A436" s="82">
        <v>435</v>
      </c>
      <c r="B436" s="15" t="s">
        <v>2079</v>
      </c>
      <c r="C436" s="82" t="s">
        <v>1366</v>
      </c>
      <c r="D436" s="16">
        <v>41323</v>
      </c>
      <c r="E436" s="18" t="s">
        <v>77</v>
      </c>
      <c r="F436" s="15" t="s">
        <v>70</v>
      </c>
      <c r="G436" s="17">
        <v>6</v>
      </c>
      <c r="H436" s="15" t="s">
        <v>72</v>
      </c>
      <c r="I436" s="15" t="s">
        <v>142</v>
      </c>
      <c r="J436" s="18" t="s">
        <v>71</v>
      </c>
      <c r="K436" s="18" t="s">
        <v>74</v>
      </c>
      <c r="L436" s="18" t="s">
        <v>71</v>
      </c>
      <c r="M436" s="18" t="s">
        <v>78</v>
      </c>
      <c r="N436" s="18" t="s">
        <v>78</v>
      </c>
      <c r="O436" s="18" t="s">
        <v>82</v>
      </c>
      <c r="P436" s="18" t="s">
        <v>71</v>
      </c>
      <c r="Q436" s="18" t="s">
        <v>77</v>
      </c>
      <c r="R436" s="19">
        <v>1.78</v>
      </c>
      <c r="S436" s="19">
        <v>10.5</v>
      </c>
      <c r="T436" s="19">
        <v>18.7</v>
      </c>
      <c r="U436" s="19">
        <v>21.5</v>
      </c>
      <c r="V436" s="19">
        <v>197.52</v>
      </c>
      <c r="W436" s="19">
        <v>1080</v>
      </c>
      <c r="X436" s="19">
        <v>1920</v>
      </c>
      <c r="Y436" s="18" t="s">
        <v>147</v>
      </c>
      <c r="Z436" s="69">
        <v>10498</v>
      </c>
      <c r="AA436" s="19">
        <v>2.0739999999999998</v>
      </c>
      <c r="AB436" s="21">
        <v>250</v>
      </c>
      <c r="AC436" s="19">
        <v>13.3</v>
      </c>
      <c r="AD436" s="19">
        <v>276</v>
      </c>
      <c r="AE436" s="19">
        <v>250</v>
      </c>
      <c r="AF436" s="19">
        <v>200</v>
      </c>
      <c r="AG436" s="8">
        <f>AF436/AD436</f>
        <v>0.72463768115942029</v>
      </c>
      <c r="AH436" s="19">
        <v>200</v>
      </c>
      <c r="AI436" s="85">
        <f>(AF436*V436)/1000000</f>
        <v>3.9503999999999997E-2</v>
      </c>
      <c r="AJ436" s="18" t="s">
        <v>78</v>
      </c>
      <c r="AK436" s="18" t="s">
        <v>418</v>
      </c>
      <c r="AL436" s="18" t="s">
        <v>88</v>
      </c>
      <c r="AM436" s="18" t="s">
        <v>429</v>
      </c>
      <c r="AN436" s="18" t="s">
        <v>81</v>
      </c>
      <c r="AO436" s="18" t="s">
        <v>71</v>
      </c>
      <c r="AP436" s="18" t="s">
        <v>94</v>
      </c>
      <c r="AQ436" s="18" t="s">
        <v>71</v>
      </c>
      <c r="AR436" s="19">
        <v>0</v>
      </c>
      <c r="AS436" s="18"/>
      <c r="AT436" s="72">
        <v>60</v>
      </c>
      <c r="AU436" s="19">
        <v>178</v>
      </c>
      <c r="AV436" s="19">
        <v>178</v>
      </c>
      <c r="AW436" s="18" t="s">
        <v>77</v>
      </c>
      <c r="AX436" s="18" t="s">
        <v>98</v>
      </c>
      <c r="AY436" s="18" t="s">
        <v>71</v>
      </c>
      <c r="AZ436" s="18" t="s">
        <v>71</v>
      </c>
      <c r="BA436" s="19">
        <v>0</v>
      </c>
      <c r="BB436" s="20" t="s">
        <v>81</v>
      </c>
      <c r="BC436" s="18" t="s">
        <v>81</v>
      </c>
      <c r="BD436" s="18" t="s">
        <v>71</v>
      </c>
      <c r="BE436" s="18" t="s">
        <v>84</v>
      </c>
      <c r="BF436" s="18" t="s">
        <v>71</v>
      </c>
      <c r="BG436" s="18"/>
      <c r="BH436" s="21">
        <v>0</v>
      </c>
      <c r="BI436" s="19">
        <v>0.31</v>
      </c>
      <c r="BJ436" s="18"/>
      <c r="BK436" s="19">
        <v>0.2</v>
      </c>
      <c r="BL436" s="18"/>
      <c r="BM436" s="18"/>
      <c r="BN436" s="19">
        <v>20.32</v>
      </c>
      <c r="BO436" s="21">
        <v>0.5</v>
      </c>
      <c r="BP436" s="20"/>
      <c r="BQ436" s="21">
        <v>0.32</v>
      </c>
      <c r="BR436" s="20"/>
      <c r="BS436" s="21">
        <v>0.2</v>
      </c>
      <c r="BT436" s="20"/>
      <c r="BU436" s="20"/>
      <c r="BV436" s="21">
        <v>20.37</v>
      </c>
      <c r="BW436" s="9">
        <f>IF(BA436=1,BN436-(Monitors!$B$17*Data!BZ436),Data!BN436)</f>
        <v>20.32</v>
      </c>
      <c r="BX436" s="32">
        <f>IF($AR436=1,$BW436-(Monitors!$C$17*BZ436),Data!$BW436)</f>
        <v>20.32</v>
      </c>
      <c r="BY436" s="32">
        <f>BX436-(AA436*Monitors!$C$13)</f>
        <v>16.172000000000001</v>
      </c>
      <c r="BZ436" s="86">
        <f>(Monitors!$C$13*Data!AA436)+(Monitors!$C$6*TANH(Monitors!$C$7*(Data!V436+Monitors!$C$8)+Monitors!$C$9)+Monitors!$C$10)</f>
        <v>15.391053511885746</v>
      </c>
      <c r="CA436" s="9">
        <f>BN436-(Signage!$C$13*AI436)</f>
        <v>17.357199999999999</v>
      </c>
      <c r="CB436" s="86">
        <f>(Signage!$C$13*Data!AI436)+(Signage!$C$6*TANH(Signage!$C$7*(Data!V436+Signage!$C$8)+Signage!$C$9)+Signage!$C$10)</f>
        <v>16.934186312499619</v>
      </c>
    </row>
    <row r="437" spans="1:80" s="4" customFormat="1" ht="12" customHeight="1">
      <c r="A437" s="83">
        <v>436</v>
      </c>
      <c r="B437" s="15" t="s">
        <v>2080</v>
      </c>
      <c r="C437" s="83" t="s">
        <v>1367</v>
      </c>
      <c r="D437" s="16">
        <v>41308</v>
      </c>
      <c r="E437" s="18" t="s">
        <v>77</v>
      </c>
      <c r="F437" s="15" t="s">
        <v>70</v>
      </c>
      <c r="G437" s="17">
        <v>6</v>
      </c>
      <c r="H437" s="15" t="s">
        <v>72</v>
      </c>
      <c r="I437" s="15" t="s">
        <v>73</v>
      </c>
      <c r="J437" s="18" t="s">
        <v>73</v>
      </c>
      <c r="K437" s="18" t="s">
        <v>74</v>
      </c>
      <c r="L437" s="18" t="s">
        <v>71</v>
      </c>
      <c r="M437" s="18" t="s">
        <v>78</v>
      </c>
      <c r="N437" s="18" t="s">
        <v>78</v>
      </c>
      <c r="O437" s="18" t="s">
        <v>82</v>
      </c>
      <c r="P437" s="18" t="s">
        <v>71</v>
      </c>
      <c r="Q437" s="18" t="s">
        <v>78</v>
      </c>
      <c r="R437" s="19">
        <v>1.78</v>
      </c>
      <c r="S437" s="19">
        <v>11.3</v>
      </c>
      <c r="T437" s="19">
        <v>20</v>
      </c>
      <c r="U437" s="19">
        <v>23</v>
      </c>
      <c r="V437" s="19">
        <v>226</v>
      </c>
      <c r="W437" s="19">
        <v>1080</v>
      </c>
      <c r="X437" s="19">
        <v>1920</v>
      </c>
      <c r="Y437" s="18" t="s">
        <v>147</v>
      </c>
      <c r="Z437" s="69">
        <v>9177</v>
      </c>
      <c r="AA437" s="19">
        <v>2.0739999999999998</v>
      </c>
      <c r="AB437" s="21">
        <v>250</v>
      </c>
      <c r="AC437" s="19">
        <v>20</v>
      </c>
      <c r="AD437" s="19">
        <v>250</v>
      </c>
      <c r="AE437" s="19">
        <v>250</v>
      </c>
      <c r="AF437" s="19">
        <v>200</v>
      </c>
      <c r="AG437" s="8">
        <f>AF437/AD437</f>
        <v>0.8</v>
      </c>
      <c r="AH437" s="19">
        <v>200</v>
      </c>
      <c r="AI437" s="85">
        <f>(AF437*V437)/1000000</f>
        <v>4.5199999999999997E-2</v>
      </c>
      <c r="AJ437" s="18" t="s">
        <v>78</v>
      </c>
      <c r="AK437" s="18" t="s">
        <v>560</v>
      </c>
      <c r="AL437" s="18" t="s">
        <v>115</v>
      </c>
      <c r="AM437" s="18" t="s">
        <v>71</v>
      </c>
      <c r="AN437" s="18" t="s">
        <v>81</v>
      </c>
      <c r="AO437" s="18" t="s">
        <v>71</v>
      </c>
      <c r="AP437" s="18" t="s">
        <v>81</v>
      </c>
      <c r="AQ437" s="18" t="s">
        <v>71</v>
      </c>
      <c r="AR437" s="19">
        <v>0</v>
      </c>
      <c r="AS437" s="18"/>
      <c r="AT437" s="72">
        <v>60</v>
      </c>
      <c r="AU437" s="19">
        <v>170</v>
      </c>
      <c r="AV437" s="19">
        <v>160</v>
      </c>
      <c r="AW437" s="18" t="s">
        <v>77</v>
      </c>
      <c r="AX437" s="18" t="s">
        <v>98</v>
      </c>
      <c r="AY437" s="18" t="s">
        <v>71</v>
      </c>
      <c r="AZ437" s="18" t="s">
        <v>71</v>
      </c>
      <c r="BA437" s="19">
        <v>0</v>
      </c>
      <c r="BB437" s="20" t="s">
        <v>81</v>
      </c>
      <c r="BC437" s="18" t="s">
        <v>81</v>
      </c>
      <c r="BD437" s="18" t="s">
        <v>71</v>
      </c>
      <c r="BE437" s="18" t="s">
        <v>84</v>
      </c>
      <c r="BF437" s="18" t="s">
        <v>71</v>
      </c>
      <c r="BG437" s="18"/>
      <c r="BH437" s="21">
        <v>0</v>
      </c>
      <c r="BI437" s="19">
        <v>0.33</v>
      </c>
      <c r="BJ437" s="18"/>
      <c r="BK437" s="19">
        <v>0.32</v>
      </c>
      <c r="BL437" s="18"/>
      <c r="BM437" s="18"/>
      <c r="BN437" s="19">
        <v>20.399999999999999</v>
      </c>
      <c r="BO437" s="21">
        <v>0.5</v>
      </c>
      <c r="BP437" s="20"/>
      <c r="BQ437" s="21">
        <v>0.35</v>
      </c>
      <c r="BR437" s="20"/>
      <c r="BS437" s="21">
        <v>0.33</v>
      </c>
      <c r="BT437" s="20"/>
      <c r="BU437" s="20"/>
      <c r="BV437" s="21">
        <v>20.5</v>
      </c>
      <c r="BW437" s="9">
        <f>IF(BA437=1,BN437-(Monitors!$B$17*Data!BZ437),Data!BN437)</f>
        <v>20.399999999999999</v>
      </c>
      <c r="BX437" s="32">
        <f>IF($AR437=1,$BW437-(Monitors!$C$17*BZ437),Data!$BW437)</f>
        <v>20.399999999999999</v>
      </c>
      <c r="BY437" s="32">
        <f>BX437-(AA437*Monitors!$C$13)</f>
        <v>16.251999999999999</v>
      </c>
      <c r="BZ437" s="86">
        <f>(Monitors!$C$13*Data!AA437)+(Monitors!$C$6*TANH(Monitors!$C$7*(Data!V437+Monitors!$C$8)+Monitors!$C$9)+Monitors!$C$10)</f>
        <v>16.458849417765016</v>
      </c>
      <c r="CA437" s="9">
        <f>BN437-(Signage!$C$13*AI437)</f>
        <v>17.009999999999998</v>
      </c>
      <c r="CB437" s="86">
        <f>(Signage!$C$13*Data!AI437)+(Signage!$C$6*TANH(Signage!$C$7*(Data!V437+Signage!$C$8)+Signage!$C$9)+Signage!$C$10)</f>
        <v>19.667668059489181</v>
      </c>
    </row>
    <row r="438" spans="1:80" s="4" customFormat="1" ht="12" customHeight="1">
      <c r="A438" s="82">
        <v>437</v>
      </c>
      <c r="B438" s="15" t="s">
        <v>2080</v>
      </c>
      <c r="C438" s="82" t="s">
        <v>1368</v>
      </c>
      <c r="D438" s="16">
        <v>40469</v>
      </c>
      <c r="E438" s="18" t="s">
        <v>77</v>
      </c>
      <c r="F438" s="15" t="s">
        <v>133</v>
      </c>
      <c r="G438" s="17">
        <v>6</v>
      </c>
      <c r="H438" s="15" t="s">
        <v>72</v>
      </c>
      <c r="I438" s="15" t="s">
        <v>73</v>
      </c>
      <c r="J438" s="18" t="s">
        <v>73</v>
      </c>
      <c r="K438" s="18" t="s">
        <v>74</v>
      </c>
      <c r="L438" s="18" t="s">
        <v>71</v>
      </c>
      <c r="M438" s="18" t="s">
        <v>78</v>
      </c>
      <c r="N438" s="18" t="s">
        <v>78</v>
      </c>
      <c r="O438" s="18" t="s">
        <v>82</v>
      </c>
      <c r="P438" s="18" t="s">
        <v>71</v>
      </c>
      <c r="Q438" s="18" t="s">
        <v>77</v>
      </c>
      <c r="R438" s="19">
        <v>1.78</v>
      </c>
      <c r="S438" s="19">
        <v>11.3</v>
      </c>
      <c r="T438" s="19">
        <v>20.100000000000001</v>
      </c>
      <c r="U438" s="19">
        <v>23</v>
      </c>
      <c r="V438" s="19">
        <v>226.1</v>
      </c>
      <c r="W438" s="19">
        <v>1080</v>
      </c>
      <c r="X438" s="19">
        <v>1920</v>
      </c>
      <c r="Y438" s="18" t="s">
        <v>147</v>
      </c>
      <c r="Z438" s="69">
        <v>9130</v>
      </c>
      <c r="AA438" s="19">
        <v>2.0739999999999998</v>
      </c>
      <c r="AB438" s="21">
        <v>250</v>
      </c>
      <c r="AC438" s="19">
        <v>50</v>
      </c>
      <c r="AD438" s="19">
        <v>250</v>
      </c>
      <c r="AE438" s="19">
        <v>250</v>
      </c>
      <c r="AF438" s="19">
        <v>200</v>
      </c>
      <c r="AG438" s="8">
        <f>AF438/AD438</f>
        <v>0.8</v>
      </c>
      <c r="AH438" s="19">
        <v>200</v>
      </c>
      <c r="AI438" s="85">
        <f>(AF438*V438)/1000000</f>
        <v>4.5220000000000003E-2</v>
      </c>
      <c r="AJ438" s="18" t="s">
        <v>78</v>
      </c>
      <c r="AK438" s="18" t="s">
        <v>171</v>
      </c>
      <c r="AL438" s="18" t="s">
        <v>410</v>
      </c>
      <c r="AM438" s="18" t="s">
        <v>71</v>
      </c>
      <c r="AN438" s="18" t="s">
        <v>121</v>
      </c>
      <c r="AO438" s="18" t="s">
        <v>71</v>
      </c>
      <c r="AP438" s="18" t="s">
        <v>81</v>
      </c>
      <c r="AQ438" s="18" t="s">
        <v>71</v>
      </c>
      <c r="AR438" s="19">
        <v>0</v>
      </c>
      <c r="AS438" s="18"/>
      <c r="AT438" s="72">
        <v>60</v>
      </c>
      <c r="AU438" s="19">
        <v>170</v>
      </c>
      <c r="AV438" s="19">
        <v>160</v>
      </c>
      <c r="AW438" s="18" t="s">
        <v>77</v>
      </c>
      <c r="AX438" s="18" t="s">
        <v>98</v>
      </c>
      <c r="AY438" s="18" t="s">
        <v>71</v>
      </c>
      <c r="AZ438" s="18" t="s">
        <v>71</v>
      </c>
      <c r="BA438" s="19">
        <v>0</v>
      </c>
      <c r="BB438" s="20" t="s">
        <v>121</v>
      </c>
      <c r="BC438" s="18" t="s">
        <v>144</v>
      </c>
      <c r="BD438" s="18" t="s">
        <v>71</v>
      </c>
      <c r="BE438" s="18" t="s">
        <v>84</v>
      </c>
      <c r="BF438" s="18" t="s">
        <v>71</v>
      </c>
      <c r="BG438" s="18"/>
      <c r="BH438" s="21">
        <v>0</v>
      </c>
      <c r="BI438" s="19">
        <v>0.3</v>
      </c>
      <c r="BJ438" s="18"/>
      <c r="BK438" s="19">
        <v>0.28999999999999998</v>
      </c>
      <c r="BL438" s="18"/>
      <c r="BM438" s="18"/>
      <c r="BN438" s="19">
        <v>21.25</v>
      </c>
      <c r="BO438" s="21">
        <v>0.5</v>
      </c>
      <c r="BP438" s="20"/>
      <c r="BQ438" s="21">
        <v>0.33</v>
      </c>
      <c r="BR438" s="20"/>
      <c r="BS438" s="21">
        <v>0.32</v>
      </c>
      <c r="BT438" s="20"/>
      <c r="BU438" s="20"/>
      <c r="BV438" s="21">
        <v>21.17</v>
      </c>
      <c r="BW438" s="9">
        <f>IF(BA438=1,BN438-(Monitors!$B$17*Data!BZ438),Data!BN438)</f>
        <v>21.25</v>
      </c>
      <c r="BX438" s="32">
        <f>IF($AR438=1,$BW438-(Monitors!$C$17*BZ438),Data!$BW438)</f>
        <v>21.25</v>
      </c>
      <c r="BY438" s="32">
        <f>BX438-(AA438*Monitors!$C$13)</f>
        <v>17.102</v>
      </c>
      <c r="BZ438" s="86">
        <f>(Monitors!$C$13*Data!AA438)+(Monitors!$C$6*TANH(Monitors!$C$7*(Data!V438+Monitors!$C$8)+Monitors!$C$9)+Monitors!$C$10)</f>
        <v>16.462313929499189</v>
      </c>
      <c r="CA438" s="9">
        <f>BN438-(Signage!$C$13*AI438)</f>
        <v>17.858499999999999</v>
      </c>
      <c r="CB438" s="86">
        <f>(Signage!$C$13*Data!AI438)+(Signage!$C$6*TANH(Signage!$C$7*(Data!V438+Signage!$C$8)+Signage!$C$9)+Signage!$C$10)</f>
        <v>19.677239140666376</v>
      </c>
    </row>
    <row r="439" spans="1:80" s="4" customFormat="1" ht="12" customHeight="1">
      <c r="A439" s="83">
        <v>438</v>
      </c>
      <c r="B439" s="15" t="s">
        <v>2079</v>
      </c>
      <c r="C439" s="83" t="s">
        <v>1369</v>
      </c>
      <c r="D439" s="16">
        <v>41325</v>
      </c>
      <c r="E439" s="18" t="s">
        <v>77</v>
      </c>
      <c r="F439" s="15" t="s">
        <v>70</v>
      </c>
      <c r="G439" s="17">
        <v>6</v>
      </c>
      <c r="H439" s="15" t="s">
        <v>72</v>
      </c>
      <c r="I439" s="15" t="s">
        <v>73</v>
      </c>
      <c r="J439" s="18" t="s">
        <v>73</v>
      </c>
      <c r="K439" s="18" t="s">
        <v>74</v>
      </c>
      <c r="L439" s="18" t="s">
        <v>71</v>
      </c>
      <c r="M439" s="18" t="s">
        <v>78</v>
      </c>
      <c r="N439" s="18" t="s">
        <v>78</v>
      </c>
      <c r="O439" s="18" t="s">
        <v>82</v>
      </c>
      <c r="P439" s="18" t="s">
        <v>71</v>
      </c>
      <c r="Q439" s="18" t="s">
        <v>77</v>
      </c>
      <c r="R439" s="19">
        <v>1.78</v>
      </c>
      <c r="S439" s="19">
        <v>11.3</v>
      </c>
      <c r="T439" s="19">
        <v>20</v>
      </c>
      <c r="U439" s="19">
        <v>23</v>
      </c>
      <c r="V439" s="19">
        <v>226.1</v>
      </c>
      <c r="W439" s="19">
        <v>1080</v>
      </c>
      <c r="X439" s="19">
        <v>1920</v>
      </c>
      <c r="Y439" s="18" t="s">
        <v>147</v>
      </c>
      <c r="Z439" s="69">
        <v>9175</v>
      </c>
      <c r="AA439" s="19">
        <v>2.0739999999999998</v>
      </c>
      <c r="AB439" s="21">
        <v>250</v>
      </c>
      <c r="AC439" s="19">
        <v>13</v>
      </c>
      <c r="AD439" s="19">
        <v>273</v>
      </c>
      <c r="AE439" s="19">
        <v>250</v>
      </c>
      <c r="AF439" s="19">
        <v>200</v>
      </c>
      <c r="AG439" s="8">
        <f>AF439/AD439</f>
        <v>0.73260073260073255</v>
      </c>
      <c r="AH439" s="19">
        <v>200</v>
      </c>
      <c r="AI439" s="85">
        <f>(AF439*V439)/1000000</f>
        <v>4.5220000000000003E-2</v>
      </c>
      <c r="AJ439" s="18" t="s">
        <v>78</v>
      </c>
      <c r="AK439" s="18" t="s">
        <v>366</v>
      </c>
      <c r="AL439" s="18" t="s">
        <v>181</v>
      </c>
      <c r="AM439" s="18" t="s">
        <v>71</v>
      </c>
      <c r="AN439" s="18" t="s">
        <v>81</v>
      </c>
      <c r="AO439" s="18" t="s">
        <v>71</v>
      </c>
      <c r="AP439" s="18" t="s">
        <v>81</v>
      </c>
      <c r="AQ439" s="18" t="s">
        <v>71</v>
      </c>
      <c r="AR439" s="19">
        <v>0</v>
      </c>
      <c r="AS439" s="18"/>
      <c r="AT439" s="72">
        <v>60</v>
      </c>
      <c r="AU439" s="19">
        <v>178</v>
      </c>
      <c r="AV439" s="19">
        <v>178</v>
      </c>
      <c r="AW439" s="18" t="s">
        <v>77</v>
      </c>
      <c r="AX439" s="18" t="s">
        <v>87</v>
      </c>
      <c r="AY439" s="18" t="s">
        <v>71</v>
      </c>
      <c r="AZ439" s="18" t="s">
        <v>71</v>
      </c>
      <c r="BA439" s="19">
        <v>0</v>
      </c>
      <c r="BB439" s="20" t="s">
        <v>81</v>
      </c>
      <c r="BC439" s="18" t="s">
        <v>81</v>
      </c>
      <c r="BD439" s="18" t="s">
        <v>71</v>
      </c>
      <c r="BE439" s="18" t="s">
        <v>84</v>
      </c>
      <c r="BF439" s="18" t="s">
        <v>71</v>
      </c>
      <c r="BG439" s="18"/>
      <c r="BH439" s="21">
        <v>0</v>
      </c>
      <c r="BI439" s="19">
        <v>0.3</v>
      </c>
      <c r="BJ439" s="18"/>
      <c r="BK439" s="19">
        <v>0.19</v>
      </c>
      <c r="BL439" s="18"/>
      <c r="BM439" s="18"/>
      <c r="BN439" s="19">
        <v>21.59</v>
      </c>
      <c r="BO439" s="21">
        <v>0.5</v>
      </c>
      <c r="BP439" s="20"/>
      <c r="BQ439" s="21">
        <v>0.32</v>
      </c>
      <c r="BR439" s="20"/>
      <c r="BS439" s="21">
        <v>0.21</v>
      </c>
      <c r="BT439" s="20"/>
      <c r="BU439" s="20"/>
      <c r="BV439" s="21">
        <v>21.68</v>
      </c>
      <c r="BW439" s="9">
        <f>IF(BA439=1,BN439-(Monitors!$B$17*Data!BZ439),Data!BN439)</f>
        <v>21.59</v>
      </c>
      <c r="BX439" s="32">
        <f>IF($AR439=1,$BW439-(Monitors!$C$17*BZ439),Data!$BW439)</f>
        <v>21.59</v>
      </c>
      <c r="BY439" s="32">
        <f>BX439-(AA439*Monitors!$C$13)</f>
        <v>17.442</v>
      </c>
      <c r="BZ439" s="86">
        <f>(Monitors!$C$13*Data!AA439)+(Monitors!$C$6*TANH(Monitors!$C$7*(Data!V439+Monitors!$C$8)+Monitors!$C$9)+Monitors!$C$10)</f>
        <v>16.462313929499189</v>
      </c>
      <c r="CA439" s="9">
        <f>BN439-(Signage!$C$13*AI439)</f>
        <v>18.198499999999999</v>
      </c>
      <c r="CB439" s="86">
        <f>(Signage!$C$13*Data!AI439)+(Signage!$C$6*TANH(Signage!$C$7*(Data!V439+Signage!$C$8)+Signage!$C$9)+Signage!$C$10)</f>
        <v>19.677239140666376</v>
      </c>
    </row>
    <row r="440" spans="1:80" s="4" customFormat="1" ht="12" customHeight="1">
      <c r="A440" s="82">
        <v>439</v>
      </c>
      <c r="B440" s="15" t="s">
        <v>2068</v>
      </c>
      <c r="C440" s="82" t="s">
        <v>1370</v>
      </c>
      <c r="D440" s="16">
        <v>41263</v>
      </c>
      <c r="E440" s="18" t="s">
        <v>77</v>
      </c>
      <c r="F440" s="15" t="s">
        <v>70</v>
      </c>
      <c r="G440" s="17">
        <v>6</v>
      </c>
      <c r="H440" s="15" t="s">
        <v>72</v>
      </c>
      <c r="I440" s="15" t="s">
        <v>73</v>
      </c>
      <c r="J440" s="18" t="s">
        <v>73</v>
      </c>
      <c r="K440" s="18" t="s">
        <v>74</v>
      </c>
      <c r="L440" s="18" t="s">
        <v>71</v>
      </c>
      <c r="M440" s="18" t="s">
        <v>78</v>
      </c>
      <c r="N440" s="18" t="s">
        <v>78</v>
      </c>
      <c r="O440" s="18" t="s">
        <v>82</v>
      </c>
      <c r="P440" s="18" t="s">
        <v>71</v>
      </c>
      <c r="Q440" s="18" t="s">
        <v>78</v>
      </c>
      <c r="R440" s="19">
        <v>1.78</v>
      </c>
      <c r="S440" s="19">
        <v>11.8</v>
      </c>
      <c r="T440" s="19">
        <v>20.9</v>
      </c>
      <c r="U440" s="19">
        <v>24</v>
      </c>
      <c r="V440" s="19">
        <v>246.35</v>
      </c>
      <c r="W440" s="19">
        <v>1080</v>
      </c>
      <c r="X440" s="19">
        <v>1920</v>
      </c>
      <c r="Y440" s="18" t="s">
        <v>147</v>
      </c>
      <c r="Z440" s="69">
        <v>8408</v>
      </c>
      <c r="AA440" s="19">
        <v>2.0739999999999998</v>
      </c>
      <c r="AB440" s="21">
        <v>273</v>
      </c>
      <c r="AC440" s="19">
        <v>14</v>
      </c>
      <c r="AD440" s="19">
        <v>273</v>
      </c>
      <c r="AE440" s="19">
        <v>273</v>
      </c>
      <c r="AF440" s="19">
        <v>201</v>
      </c>
      <c r="AG440" s="8">
        <f>AF440/AD440</f>
        <v>0.73626373626373631</v>
      </c>
      <c r="AH440" s="19">
        <v>200</v>
      </c>
      <c r="AI440" s="85">
        <f>(AF440*V440)/1000000</f>
        <v>4.9516350000000001E-2</v>
      </c>
      <c r="AJ440" s="18" t="s">
        <v>78</v>
      </c>
      <c r="AK440" s="18" t="s">
        <v>266</v>
      </c>
      <c r="AL440" s="18" t="s">
        <v>88</v>
      </c>
      <c r="AM440" s="18" t="s">
        <v>71</v>
      </c>
      <c r="AN440" s="18" t="s">
        <v>121</v>
      </c>
      <c r="AO440" s="18" t="s">
        <v>71</v>
      </c>
      <c r="AP440" s="18" t="s">
        <v>94</v>
      </c>
      <c r="AQ440" s="18" t="s">
        <v>71</v>
      </c>
      <c r="AR440" s="19">
        <v>0</v>
      </c>
      <c r="AS440" s="18"/>
      <c r="AT440" s="72">
        <v>60</v>
      </c>
      <c r="AU440" s="19">
        <v>170</v>
      </c>
      <c r="AV440" s="19">
        <v>160</v>
      </c>
      <c r="AW440" s="18" t="s">
        <v>77</v>
      </c>
      <c r="AX440" s="18" t="s">
        <v>98</v>
      </c>
      <c r="AY440" s="18" t="s">
        <v>71</v>
      </c>
      <c r="AZ440" s="18" t="s">
        <v>71</v>
      </c>
      <c r="BA440" s="19">
        <v>0</v>
      </c>
      <c r="BB440" s="20" t="s">
        <v>121</v>
      </c>
      <c r="BC440" s="18" t="s">
        <v>144</v>
      </c>
      <c r="BD440" s="18" t="s">
        <v>71</v>
      </c>
      <c r="BE440" s="18" t="s">
        <v>84</v>
      </c>
      <c r="BF440" s="18" t="s">
        <v>71</v>
      </c>
      <c r="BG440" s="18"/>
      <c r="BH440" s="21">
        <v>0</v>
      </c>
      <c r="BI440" s="19">
        <v>0.56000000000000005</v>
      </c>
      <c r="BJ440" s="18"/>
      <c r="BK440" s="19">
        <v>0.15</v>
      </c>
      <c r="BL440" s="18"/>
      <c r="BM440" s="18"/>
      <c r="BN440" s="19">
        <v>16.88</v>
      </c>
      <c r="BO440" s="21">
        <v>0.5</v>
      </c>
      <c r="BP440" s="20"/>
      <c r="BQ440" s="21">
        <v>0.67</v>
      </c>
      <c r="BR440" s="20"/>
      <c r="BS440" s="21">
        <v>0.24</v>
      </c>
      <c r="BT440" s="20"/>
      <c r="BU440" s="20"/>
      <c r="BV440" s="21">
        <v>16.91</v>
      </c>
      <c r="BW440" s="9">
        <f>IF(BA440=1,BN440-(Monitors!$B$17*Data!BZ440),Data!BN440)</f>
        <v>16.88</v>
      </c>
      <c r="BX440" s="32">
        <f>IF($AR440=1,$BW440-(Monitors!$C$17*BZ440),Data!$BW440)</f>
        <v>16.88</v>
      </c>
      <c r="BY440" s="32">
        <f>BX440-(AA440*Monitors!$C$13)</f>
        <v>12.731999999999999</v>
      </c>
      <c r="BZ440" s="86">
        <f>(Monitors!$C$13*Data!AA440)+(Monitors!$C$6*TANH(Monitors!$C$7*(Data!V440+Monitors!$C$8)+Monitors!$C$9)+Monitors!$C$10)</f>
        <v>17.124545238341533</v>
      </c>
      <c r="CA440" s="9">
        <f>BN440-(Signage!$C$13*AI440)</f>
        <v>13.166273749999998</v>
      </c>
      <c r="CB440" s="86">
        <f>(Signage!$C$13*Data!AI440)+(Signage!$C$6*TANH(Signage!$C$7*(Data!V440+Signage!$C$8)+Signage!$C$9)+Signage!$C$10)</f>
        <v>21.629475687648679</v>
      </c>
    </row>
    <row r="441" spans="1:80" s="4" customFormat="1" ht="12" customHeight="1">
      <c r="A441" s="83">
        <v>440</v>
      </c>
      <c r="B441" s="15" t="s">
        <v>2065</v>
      </c>
      <c r="C441" s="83" t="s">
        <v>1371</v>
      </c>
      <c r="D441" s="16">
        <v>41633</v>
      </c>
      <c r="E441" s="18" t="s">
        <v>78</v>
      </c>
      <c r="F441" s="15" t="s">
        <v>248</v>
      </c>
      <c r="G441" s="17">
        <v>6</v>
      </c>
      <c r="H441" s="15" t="s">
        <v>72</v>
      </c>
      <c r="I441" s="15" t="s">
        <v>90</v>
      </c>
      <c r="J441" s="18"/>
      <c r="K441" s="18" t="s">
        <v>74</v>
      </c>
      <c r="L441" s="18"/>
      <c r="M441" s="18" t="s">
        <v>78</v>
      </c>
      <c r="N441" s="18" t="s">
        <v>78</v>
      </c>
      <c r="O441" s="18" t="s">
        <v>82</v>
      </c>
      <c r="P441" s="18"/>
      <c r="Q441" s="18" t="s">
        <v>78</v>
      </c>
      <c r="R441" s="19">
        <v>1.76</v>
      </c>
      <c r="S441" s="19">
        <v>10.6</v>
      </c>
      <c r="T441" s="19">
        <v>18.7</v>
      </c>
      <c r="U441" s="19">
        <v>21.5</v>
      </c>
      <c r="V441" s="19">
        <v>198.2</v>
      </c>
      <c r="W441" s="19">
        <v>1920</v>
      </c>
      <c r="X441" s="19">
        <v>1080</v>
      </c>
      <c r="Y441" s="18" t="s">
        <v>167</v>
      </c>
      <c r="Z441" s="69">
        <v>10461</v>
      </c>
      <c r="AA441" s="19">
        <v>2.0739999999999998</v>
      </c>
      <c r="AB441" s="21">
        <v>266</v>
      </c>
      <c r="AC441" s="19">
        <v>0.1</v>
      </c>
      <c r="AD441" s="19">
        <v>266</v>
      </c>
      <c r="AE441" s="19">
        <v>266</v>
      </c>
      <c r="AF441" s="19">
        <v>201</v>
      </c>
      <c r="AG441" s="8">
        <f>AF441/AD441</f>
        <v>0.75563909774436089</v>
      </c>
      <c r="AH441" s="19">
        <v>201</v>
      </c>
      <c r="AI441" s="85">
        <f>(AF441*V441)/1000000</f>
        <v>3.9838199999999997E-2</v>
      </c>
      <c r="AJ441" s="18" t="s">
        <v>78</v>
      </c>
      <c r="AK441" s="18" t="s">
        <v>553</v>
      </c>
      <c r="AL441" s="18" t="s">
        <v>192</v>
      </c>
      <c r="AM441" s="18"/>
      <c r="AN441" s="18" t="s">
        <v>81</v>
      </c>
      <c r="AO441" s="18"/>
      <c r="AP441" s="18" t="s">
        <v>94</v>
      </c>
      <c r="AQ441" s="18"/>
      <c r="AR441" s="19">
        <v>0</v>
      </c>
      <c r="AS441" s="18"/>
      <c r="AT441" s="72">
        <v>60</v>
      </c>
      <c r="AU441" s="19">
        <v>178</v>
      </c>
      <c r="AV441" s="19">
        <v>178</v>
      </c>
      <c r="AW441" s="18" t="s">
        <v>77</v>
      </c>
      <c r="AX441" s="18" t="s">
        <v>91</v>
      </c>
      <c r="AY441" s="18"/>
      <c r="AZ441" s="18"/>
      <c r="BA441" s="19">
        <v>0</v>
      </c>
      <c r="BB441" s="20" t="s">
        <v>81</v>
      </c>
      <c r="BC441" s="18" t="s">
        <v>81</v>
      </c>
      <c r="BD441" s="18"/>
      <c r="BE441" s="18" t="s">
        <v>84</v>
      </c>
      <c r="BF441" s="18"/>
      <c r="BG441" s="18"/>
      <c r="BH441" s="21">
        <v>0</v>
      </c>
      <c r="BI441" s="19">
        <v>0.18</v>
      </c>
      <c r="BJ441" s="18"/>
      <c r="BK441" s="19">
        <v>0.14000000000000001</v>
      </c>
      <c r="BL441" s="18"/>
      <c r="BM441" s="18"/>
      <c r="BN441" s="19">
        <v>18.73</v>
      </c>
      <c r="BO441" s="21">
        <v>0.54</v>
      </c>
      <c r="BP441" s="20"/>
      <c r="BQ441" s="20"/>
      <c r="BR441" s="20"/>
      <c r="BS441" s="20"/>
      <c r="BT441" s="20"/>
      <c r="BU441" s="20"/>
      <c r="BV441" s="20"/>
      <c r="BW441" s="9">
        <f>IF(BA441=1,BN441-(Monitors!$B$17*Data!BZ441),Data!BN441)</f>
        <v>18.73</v>
      </c>
      <c r="BX441" s="32">
        <f>IF($AR441=1,$BW441-(Monitors!$C$17*BZ441),Data!$BW441)</f>
        <v>18.73</v>
      </c>
      <c r="BY441" s="32">
        <f>BX441-(AA441*Monitors!$C$13)</f>
        <v>14.582000000000001</v>
      </c>
      <c r="BZ441" s="86">
        <f>(Monitors!$C$13*Data!AA441)+(Monitors!$C$6*TANH(Monitors!$C$7*(Data!V441+Monitors!$C$8)+Monitors!$C$9)+Monitors!$C$10)</f>
        <v>15.418469702247712</v>
      </c>
      <c r="CA441" s="9">
        <f>BN441-(Signage!$C$13*AI441)</f>
        <v>15.742135000000001</v>
      </c>
      <c r="CB441" s="86">
        <f>(Signage!$C$13*Data!AI441)+(Signage!$C$6*TANH(Signage!$C$7*(Data!V441+Signage!$C$8)+Signage!$C$9)+Signage!$C$10)</f>
        <v>17.014480711143779</v>
      </c>
    </row>
    <row r="442" spans="1:80" s="4" customFormat="1" ht="12" customHeight="1">
      <c r="A442" s="82">
        <v>441</v>
      </c>
      <c r="B442" s="15" t="s">
        <v>2096</v>
      </c>
      <c r="C442" s="82" t="s">
        <v>1372</v>
      </c>
      <c r="D442" s="16">
        <v>41273</v>
      </c>
      <c r="E442" s="18" t="s">
        <v>77</v>
      </c>
      <c r="F442" s="15" t="s">
        <v>70</v>
      </c>
      <c r="G442" s="17">
        <v>6</v>
      </c>
      <c r="H442" s="15" t="s">
        <v>72</v>
      </c>
      <c r="I442" s="15" t="s">
        <v>73</v>
      </c>
      <c r="J442" s="18" t="s">
        <v>73</v>
      </c>
      <c r="K442" s="18" t="s">
        <v>74</v>
      </c>
      <c r="L442" s="18" t="s">
        <v>71</v>
      </c>
      <c r="M442" s="18" t="s">
        <v>78</v>
      </c>
      <c r="N442" s="18" t="s">
        <v>78</v>
      </c>
      <c r="O442" s="18" t="s">
        <v>82</v>
      </c>
      <c r="P442" s="18" t="s">
        <v>71</v>
      </c>
      <c r="Q442" s="18" t="s">
        <v>77</v>
      </c>
      <c r="R442" s="19">
        <v>1.78</v>
      </c>
      <c r="S442" s="19">
        <v>11.3</v>
      </c>
      <c r="T442" s="19">
        <v>20</v>
      </c>
      <c r="U442" s="19">
        <v>23</v>
      </c>
      <c r="V442" s="19">
        <v>226</v>
      </c>
      <c r="W442" s="19">
        <v>1080</v>
      </c>
      <c r="X442" s="19">
        <v>1920</v>
      </c>
      <c r="Y442" s="18" t="s">
        <v>147</v>
      </c>
      <c r="Z442" s="69">
        <v>9177</v>
      </c>
      <c r="AA442" s="19">
        <v>2.0739999999999998</v>
      </c>
      <c r="AB442" s="21">
        <v>250</v>
      </c>
      <c r="AC442" s="19">
        <v>1.3</v>
      </c>
      <c r="AD442" s="19">
        <v>267</v>
      </c>
      <c r="AE442" s="19">
        <v>250</v>
      </c>
      <c r="AF442" s="19">
        <v>201</v>
      </c>
      <c r="AG442" s="8">
        <f>AF442/AD442</f>
        <v>0.7528089887640449</v>
      </c>
      <c r="AH442" s="19">
        <v>200</v>
      </c>
      <c r="AI442" s="85">
        <f>(AF442*V442)/1000000</f>
        <v>4.5426000000000001E-2</v>
      </c>
      <c r="AJ442" s="18" t="s">
        <v>78</v>
      </c>
      <c r="AK442" s="18" t="s">
        <v>252</v>
      </c>
      <c r="AL442" s="18" t="s">
        <v>88</v>
      </c>
      <c r="AM442" s="18" t="s">
        <v>71</v>
      </c>
      <c r="AN442" s="18" t="s">
        <v>81</v>
      </c>
      <c r="AO442" s="18" t="s">
        <v>71</v>
      </c>
      <c r="AP442" s="18" t="s">
        <v>94</v>
      </c>
      <c r="AQ442" s="18" t="s">
        <v>71</v>
      </c>
      <c r="AR442" s="19">
        <v>0</v>
      </c>
      <c r="AS442" s="18"/>
      <c r="AT442" s="72">
        <v>60</v>
      </c>
      <c r="AU442" s="19">
        <v>170</v>
      </c>
      <c r="AV442" s="19">
        <v>160</v>
      </c>
      <c r="AW442" s="18" t="s">
        <v>77</v>
      </c>
      <c r="AX442" s="18" t="s">
        <v>98</v>
      </c>
      <c r="AY442" s="18" t="s">
        <v>71</v>
      </c>
      <c r="AZ442" s="18" t="s">
        <v>71</v>
      </c>
      <c r="BA442" s="19">
        <v>0</v>
      </c>
      <c r="BB442" s="20" t="s">
        <v>81</v>
      </c>
      <c r="BC442" s="18" t="s">
        <v>81</v>
      </c>
      <c r="BD442" s="18" t="s">
        <v>71</v>
      </c>
      <c r="BE442" s="18" t="s">
        <v>84</v>
      </c>
      <c r="BF442" s="18" t="s">
        <v>71</v>
      </c>
      <c r="BG442" s="18"/>
      <c r="BH442" s="21">
        <v>0</v>
      </c>
      <c r="BI442" s="19">
        <v>0.3</v>
      </c>
      <c r="BJ442" s="18"/>
      <c r="BK442" s="19">
        <v>0.2</v>
      </c>
      <c r="BL442" s="18"/>
      <c r="BM442" s="18"/>
      <c r="BN442" s="19">
        <v>20.73</v>
      </c>
      <c r="BO442" s="21">
        <v>0.4</v>
      </c>
      <c r="BP442" s="20"/>
      <c r="BQ442" s="21">
        <v>0.3</v>
      </c>
      <c r="BR442" s="20"/>
      <c r="BS442" s="21">
        <v>0.2</v>
      </c>
      <c r="BT442" s="20"/>
      <c r="BU442" s="20"/>
      <c r="BV442" s="21">
        <v>20.58</v>
      </c>
      <c r="BW442" s="9">
        <f>IF(BA442=1,BN442-(Monitors!$B$17*Data!BZ442),Data!BN442)</f>
        <v>20.73</v>
      </c>
      <c r="BX442" s="32">
        <f>IF($AR442=1,$BW442-(Monitors!$C$17*BZ442),Data!$BW442)</f>
        <v>20.73</v>
      </c>
      <c r="BY442" s="32">
        <f>BX442-(AA442*Monitors!$C$13)</f>
        <v>16.582000000000001</v>
      </c>
      <c r="BZ442" s="86">
        <f>(Monitors!$C$13*Data!AA442)+(Monitors!$C$6*TANH(Monitors!$C$7*(Data!V442+Monitors!$C$8)+Monitors!$C$9)+Monitors!$C$10)</f>
        <v>16.458849417765016</v>
      </c>
      <c r="CA442" s="9">
        <f>BN442-(Signage!$C$13*AI442)</f>
        <v>17.323050000000002</v>
      </c>
      <c r="CB442" s="86">
        <f>(Signage!$C$13*Data!AI442)+(Signage!$C$6*TANH(Signage!$C$7*(Data!V442+Signage!$C$8)+Signage!$C$9)+Signage!$C$10)</f>
        <v>19.684618059489182</v>
      </c>
    </row>
    <row r="443" spans="1:80" s="4" customFormat="1" ht="12" customHeight="1">
      <c r="A443" s="83">
        <v>442</v>
      </c>
      <c r="B443" s="15" t="s">
        <v>2100</v>
      </c>
      <c r="C443" s="83" t="s">
        <v>1373</v>
      </c>
      <c r="D443" s="16">
        <v>41153</v>
      </c>
      <c r="E443" s="18" t="s">
        <v>77</v>
      </c>
      <c r="F443" s="15" t="s">
        <v>70</v>
      </c>
      <c r="G443" s="17">
        <v>6</v>
      </c>
      <c r="H443" s="15" t="s">
        <v>72</v>
      </c>
      <c r="I443" s="15" t="s">
        <v>142</v>
      </c>
      <c r="J443" s="18"/>
      <c r="K443" s="18" t="s">
        <v>74</v>
      </c>
      <c r="L443" s="18"/>
      <c r="M443" s="18" t="s">
        <v>78</v>
      </c>
      <c r="N443" s="18" t="s">
        <v>78</v>
      </c>
      <c r="O443" s="18" t="s">
        <v>82</v>
      </c>
      <c r="P443" s="18"/>
      <c r="Q443" s="18" t="s">
        <v>78</v>
      </c>
      <c r="R443" s="19">
        <v>1.78</v>
      </c>
      <c r="S443" s="19">
        <v>10.6</v>
      </c>
      <c r="T443" s="19">
        <v>18.8</v>
      </c>
      <c r="U443" s="19">
        <v>21.5</v>
      </c>
      <c r="V443" s="19">
        <v>198.21</v>
      </c>
      <c r="W443" s="19">
        <v>1080</v>
      </c>
      <c r="X443" s="19">
        <v>1920</v>
      </c>
      <c r="Y443" s="18" t="s">
        <v>147</v>
      </c>
      <c r="Z443" s="69">
        <v>10462</v>
      </c>
      <c r="AA443" s="19">
        <v>2.0739999999999998</v>
      </c>
      <c r="AB443" s="21">
        <v>219.3</v>
      </c>
      <c r="AC443" s="19">
        <v>16.8</v>
      </c>
      <c r="AD443" s="19">
        <v>219.3</v>
      </c>
      <c r="AE443" s="19">
        <v>219.3</v>
      </c>
      <c r="AF443" s="19">
        <v>201.2</v>
      </c>
      <c r="AG443" s="8">
        <f>AF443/AD443</f>
        <v>0.91746466028271767</v>
      </c>
      <c r="AH443" s="19">
        <v>200.3</v>
      </c>
      <c r="AI443" s="85">
        <f>(AF443*V443)/1000000</f>
        <v>3.9879852E-2</v>
      </c>
      <c r="AJ443" s="18" t="s">
        <v>78</v>
      </c>
      <c r="AK443" s="18" t="s">
        <v>422</v>
      </c>
      <c r="AL443" s="18" t="s">
        <v>127</v>
      </c>
      <c r="AM443" s="18"/>
      <c r="AN443" s="18" t="s">
        <v>121</v>
      </c>
      <c r="AO443" s="18"/>
      <c r="AP443" s="18" t="s">
        <v>283</v>
      </c>
      <c r="AQ443" s="18"/>
      <c r="AR443" s="19">
        <v>0</v>
      </c>
      <c r="AS443" s="18"/>
      <c r="AT443" s="72">
        <v>60</v>
      </c>
      <c r="AU443" s="19">
        <v>178</v>
      </c>
      <c r="AV443" s="19">
        <v>170</v>
      </c>
      <c r="AW443" s="18" t="s">
        <v>78</v>
      </c>
      <c r="AX443" s="18" t="s">
        <v>176</v>
      </c>
      <c r="AY443" s="18"/>
      <c r="AZ443" s="18"/>
      <c r="BA443" s="19">
        <v>0</v>
      </c>
      <c r="BB443" s="20" t="s">
        <v>121</v>
      </c>
      <c r="BC443" s="18" t="s">
        <v>144</v>
      </c>
      <c r="BD443" s="18"/>
      <c r="BE443" s="18" t="s">
        <v>84</v>
      </c>
      <c r="BF443" s="18"/>
      <c r="BG443" s="18"/>
      <c r="BH443" s="21">
        <v>0</v>
      </c>
      <c r="BI443" s="19">
        <v>0.23</v>
      </c>
      <c r="BJ443" s="19">
        <v>0.23</v>
      </c>
      <c r="BK443" s="19">
        <v>0.19</v>
      </c>
      <c r="BL443" s="18"/>
      <c r="BM443" s="18"/>
      <c r="BN443" s="19">
        <v>16.55</v>
      </c>
      <c r="BO443" s="21">
        <v>0.52</v>
      </c>
      <c r="BP443" s="20"/>
      <c r="BQ443" s="21">
        <v>0.3</v>
      </c>
      <c r="BR443" s="21">
        <v>0.3</v>
      </c>
      <c r="BS443" s="21">
        <v>0.22</v>
      </c>
      <c r="BT443" s="20"/>
      <c r="BU443" s="20"/>
      <c r="BV443" s="21">
        <v>16.82</v>
      </c>
      <c r="BW443" s="9">
        <f>IF(BA443=1,BN443-(Monitors!$B$17*Data!BZ443),Data!BN443)</f>
        <v>16.55</v>
      </c>
      <c r="BX443" s="32">
        <f>IF($AR443=1,$BW443-(Monitors!$C$17*BZ443),Data!$BW443)</f>
        <v>16.55</v>
      </c>
      <c r="BY443" s="32">
        <f>BX443-(AA443*Monitors!$C$13)</f>
        <v>12.402000000000001</v>
      </c>
      <c r="BZ443" s="86">
        <f>(Monitors!$C$13*Data!AA443)+(Monitors!$C$6*TANH(Monitors!$C$7*(Data!V443+Monitors!$C$8)+Monitors!$C$9)+Monitors!$C$10)</f>
        <v>15.418872168631749</v>
      </c>
      <c r="CA443" s="9">
        <f>BN443-(Signage!$C$13*AI443)</f>
        <v>13.559011100000001</v>
      </c>
      <c r="CB443" s="86">
        <f>(Signage!$C$13*Data!AI443)+(Signage!$C$6*TANH(Signage!$C$7*(Data!V443+Signage!$C$8)+Signage!$C$9)+Signage!$C$10)</f>
        <v>17.018416753451248</v>
      </c>
    </row>
    <row r="444" spans="1:80" s="4" customFormat="1" ht="12" customHeight="1">
      <c r="A444" s="82">
        <v>443</v>
      </c>
      <c r="B444" s="15" t="s">
        <v>2052</v>
      </c>
      <c r="C444" s="82" t="s">
        <v>1374</v>
      </c>
      <c r="D444" s="16">
        <v>41167</v>
      </c>
      <c r="E444" s="18" t="s">
        <v>77</v>
      </c>
      <c r="F444" s="15" t="s">
        <v>70</v>
      </c>
      <c r="G444" s="17">
        <v>6</v>
      </c>
      <c r="H444" s="15" t="s">
        <v>72</v>
      </c>
      <c r="I444" s="15" t="s">
        <v>142</v>
      </c>
      <c r="J444" s="18"/>
      <c r="K444" s="18" t="s">
        <v>74</v>
      </c>
      <c r="L444" s="18"/>
      <c r="M444" s="18" t="s">
        <v>78</v>
      </c>
      <c r="N444" s="18" t="s">
        <v>78</v>
      </c>
      <c r="O444" s="18" t="s">
        <v>82</v>
      </c>
      <c r="P444" s="18"/>
      <c r="Q444" s="18" t="s">
        <v>77</v>
      </c>
      <c r="R444" s="19">
        <v>1.78</v>
      </c>
      <c r="S444" s="19">
        <v>10.6</v>
      </c>
      <c r="T444" s="19">
        <v>18.8</v>
      </c>
      <c r="U444" s="19">
        <v>21.5</v>
      </c>
      <c r="V444" s="19">
        <v>198.1</v>
      </c>
      <c r="W444" s="19">
        <v>1080</v>
      </c>
      <c r="X444" s="19">
        <v>1920</v>
      </c>
      <c r="Y444" s="18" t="s">
        <v>147</v>
      </c>
      <c r="Z444" s="69">
        <v>10467</v>
      </c>
      <c r="AA444" s="19">
        <v>2.0739999999999998</v>
      </c>
      <c r="AB444" s="21">
        <v>201.2</v>
      </c>
      <c r="AC444" s="19">
        <v>15.6</v>
      </c>
      <c r="AD444" s="19">
        <v>201.2</v>
      </c>
      <c r="AE444" s="19">
        <v>201.2</v>
      </c>
      <c r="AF444" s="19">
        <v>201.2</v>
      </c>
      <c r="AG444" s="8">
        <f>AF444/AD444</f>
        <v>1</v>
      </c>
      <c r="AH444" s="19">
        <v>200.1</v>
      </c>
      <c r="AI444" s="85">
        <f>(AF444*V444)/1000000</f>
        <v>3.9857719999999992E-2</v>
      </c>
      <c r="AJ444" s="18" t="s">
        <v>78</v>
      </c>
      <c r="AK444" s="18" t="s">
        <v>422</v>
      </c>
      <c r="AL444" s="18" t="s">
        <v>181</v>
      </c>
      <c r="AM444" s="18"/>
      <c r="AN444" s="18" t="s">
        <v>81</v>
      </c>
      <c r="AO444" s="18"/>
      <c r="AP444" s="18" t="s">
        <v>81</v>
      </c>
      <c r="AQ444" s="18"/>
      <c r="AR444" s="19">
        <v>0</v>
      </c>
      <c r="AS444" s="18"/>
      <c r="AT444" s="72">
        <v>60</v>
      </c>
      <c r="AU444" s="19">
        <v>180</v>
      </c>
      <c r="AV444" s="19">
        <v>130</v>
      </c>
      <c r="AW444" s="18" t="s">
        <v>78</v>
      </c>
      <c r="AX444" s="18" t="s">
        <v>176</v>
      </c>
      <c r="AY444" s="18"/>
      <c r="AZ444" s="18"/>
      <c r="BA444" s="19">
        <v>0</v>
      </c>
      <c r="BB444" s="20" t="s">
        <v>81</v>
      </c>
      <c r="BC444" s="18" t="s">
        <v>81</v>
      </c>
      <c r="BD444" s="18"/>
      <c r="BE444" s="18" t="s">
        <v>84</v>
      </c>
      <c r="BF444" s="18"/>
      <c r="BG444" s="18"/>
      <c r="BH444" s="21">
        <v>0</v>
      </c>
      <c r="BI444" s="19">
        <v>0.34</v>
      </c>
      <c r="BJ444" s="18"/>
      <c r="BK444" s="19">
        <v>0.3</v>
      </c>
      <c r="BL444" s="18"/>
      <c r="BM444" s="18"/>
      <c r="BN444" s="19">
        <v>17.52</v>
      </c>
      <c r="BO444" s="21">
        <v>0.49</v>
      </c>
      <c r="BP444" s="20"/>
      <c r="BQ444" s="21">
        <v>0.38</v>
      </c>
      <c r="BR444" s="20"/>
      <c r="BS444" s="21">
        <v>0.34</v>
      </c>
      <c r="BT444" s="20"/>
      <c r="BU444" s="20"/>
      <c r="BV444" s="21">
        <v>17.62</v>
      </c>
      <c r="BW444" s="9">
        <f>IF(BA444=1,BN444-(Monitors!$B$17*Data!BZ444),Data!BN444)</f>
        <v>17.52</v>
      </c>
      <c r="BX444" s="32">
        <f>IF($AR444=1,$BW444-(Monitors!$C$17*BZ444),Data!$BW444)</f>
        <v>17.52</v>
      </c>
      <c r="BY444" s="32">
        <f>BX444-(AA444*Monitors!$C$13)</f>
        <v>13.372</v>
      </c>
      <c r="BZ444" s="86">
        <f>(Monitors!$C$13*Data!AA444)+(Monitors!$C$6*TANH(Monitors!$C$7*(Data!V444+Monitors!$C$8)+Monitors!$C$9)+Monitors!$C$10)</f>
        <v>15.414443902241858</v>
      </c>
      <c r="CA444" s="9">
        <f>BN444-(Signage!$C$13*AI444)</f>
        <v>14.530671</v>
      </c>
      <c r="CB444" s="86">
        <f>(Signage!$C$13*Data!AI444)+(Signage!$C$6*TANH(Signage!$C$7*(Data!V444+Signage!$C$8)+Signage!$C$9)+Signage!$C$10)</f>
        <v>17.007823200648325</v>
      </c>
    </row>
    <row r="445" spans="1:80" s="4" customFormat="1" ht="12" customHeight="1">
      <c r="A445" s="83">
        <v>444</v>
      </c>
      <c r="B445" s="15" t="s">
        <v>2075</v>
      </c>
      <c r="C445" s="83" t="s">
        <v>1375</v>
      </c>
      <c r="D445" s="16">
        <v>41334</v>
      </c>
      <c r="E445" s="18" t="s">
        <v>77</v>
      </c>
      <c r="F445" s="15" t="s">
        <v>70</v>
      </c>
      <c r="G445" s="17">
        <v>6</v>
      </c>
      <c r="H445" s="15" t="s">
        <v>72</v>
      </c>
      <c r="I445" s="15" t="s">
        <v>73</v>
      </c>
      <c r="J445" s="18" t="s">
        <v>73</v>
      </c>
      <c r="K445" s="18" t="s">
        <v>74</v>
      </c>
      <c r="L445" s="18"/>
      <c r="M445" s="18" t="s">
        <v>78</v>
      </c>
      <c r="N445" s="18" t="s">
        <v>78</v>
      </c>
      <c r="O445" s="18" t="s">
        <v>82</v>
      </c>
      <c r="P445" s="18"/>
      <c r="Q445" s="18" t="s">
        <v>78</v>
      </c>
      <c r="R445" s="19">
        <v>1.78</v>
      </c>
      <c r="S445" s="19">
        <v>10.6</v>
      </c>
      <c r="T445" s="19">
        <v>18.8</v>
      </c>
      <c r="U445" s="19">
        <v>21.5</v>
      </c>
      <c r="V445" s="19">
        <v>198</v>
      </c>
      <c r="W445" s="19">
        <v>1080</v>
      </c>
      <c r="X445" s="19">
        <v>1920</v>
      </c>
      <c r="Y445" s="18" t="s">
        <v>147</v>
      </c>
      <c r="Z445" s="69">
        <v>10473</v>
      </c>
      <c r="AA445" s="19">
        <v>2.0739999999999998</v>
      </c>
      <c r="AB445" s="21">
        <v>250</v>
      </c>
      <c r="AC445" s="19">
        <v>4</v>
      </c>
      <c r="AD445" s="19">
        <v>248</v>
      </c>
      <c r="AE445" s="19">
        <v>250</v>
      </c>
      <c r="AF445" s="19">
        <v>202</v>
      </c>
      <c r="AG445" s="8">
        <f>AF445/AD445</f>
        <v>0.81451612903225812</v>
      </c>
      <c r="AH445" s="19">
        <v>200.2</v>
      </c>
      <c r="AI445" s="85">
        <f>(AF445*V445)/1000000</f>
        <v>3.9995999999999997E-2</v>
      </c>
      <c r="AJ445" s="18" t="s">
        <v>78</v>
      </c>
      <c r="AK445" s="18" t="s">
        <v>301</v>
      </c>
      <c r="AL445" s="18" t="s">
        <v>115</v>
      </c>
      <c r="AM445" s="18"/>
      <c r="AN445" s="18" t="s">
        <v>81</v>
      </c>
      <c r="AO445" s="18"/>
      <c r="AP445" s="18" t="s">
        <v>81</v>
      </c>
      <c r="AQ445" s="18"/>
      <c r="AR445" s="19">
        <v>0</v>
      </c>
      <c r="AS445" s="18"/>
      <c r="AT445" s="72">
        <v>60</v>
      </c>
      <c r="AU445" s="19">
        <v>170</v>
      </c>
      <c r="AV445" s="19">
        <v>160</v>
      </c>
      <c r="AW445" s="18" t="s">
        <v>78</v>
      </c>
      <c r="AX445" s="18" t="s">
        <v>109</v>
      </c>
      <c r="AY445" s="18"/>
      <c r="AZ445" s="18"/>
      <c r="BA445" s="19">
        <v>0</v>
      </c>
      <c r="BB445" s="20" t="s">
        <v>81</v>
      </c>
      <c r="BC445" s="18" t="s">
        <v>81</v>
      </c>
      <c r="BD445" s="18"/>
      <c r="BE445" s="18" t="s">
        <v>84</v>
      </c>
      <c r="BF445" s="18"/>
      <c r="BG445" s="19">
        <v>1</v>
      </c>
      <c r="BH445" s="21">
        <v>0</v>
      </c>
      <c r="BI445" s="19">
        <v>0.2</v>
      </c>
      <c r="BJ445" s="19">
        <v>0.2</v>
      </c>
      <c r="BK445" s="19">
        <v>0.15</v>
      </c>
      <c r="BL445" s="18"/>
      <c r="BM445" s="18"/>
      <c r="BN445" s="19">
        <v>15.3</v>
      </c>
      <c r="BO445" s="21">
        <v>0.5</v>
      </c>
      <c r="BP445" s="20"/>
      <c r="BQ445" s="21">
        <v>0.45</v>
      </c>
      <c r="BR445" s="21">
        <v>0.41</v>
      </c>
      <c r="BS445" s="21">
        <v>0.4</v>
      </c>
      <c r="BT445" s="20"/>
      <c r="BU445" s="20"/>
      <c r="BV445" s="21">
        <v>15.4</v>
      </c>
      <c r="BW445" s="9">
        <f>IF(BA445=1,BN445-(Monitors!$B$17*Data!BZ445),Data!BN445)</f>
        <v>15.3</v>
      </c>
      <c r="BX445" s="32">
        <f>IF($AR445=1,$BW445-(Monitors!$C$17*BZ445),Data!$BW445)</f>
        <v>15.3</v>
      </c>
      <c r="BY445" s="32">
        <f>BX445-(AA445*Monitors!$C$13)</f>
        <v>11.152000000000001</v>
      </c>
      <c r="BZ445" s="86">
        <f>(Monitors!$C$13*Data!AA445)+(Monitors!$C$6*TANH(Monitors!$C$7*(Data!V445+Monitors!$C$8)+Monitors!$C$9)+Monitors!$C$10)</f>
        <v>15.410416036269424</v>
      </c>
      <c r="CA445" s="9">
        <f>BN445-(Signage!$C$13*AI445)</f>
        <v>12.3003</v>
      </c>
      <c r="CB445" s="86">
        <f>(Signage!$C$13*Data!AI445)+(Signage!$C$6*TANH(Signage!$C$7*(Data!V445+Signage!$C$8)+Signage!$C$9)+Signage!$C$10)</f>
        <v>17.010072531316482</v>
      </c>
    </row>
    <row r="446" spans="1:80" s="4" customFormat="1" ht="12" customHeight="1">
      <c r="A446" s="82">
        <v>445</v>
      </c>
      <c r="B446" s="15" t="s">
        <v>2075</v>
      </c>
      <c r="C446" s="82" t="s">
        <v>1376</v>
      </c>
      <c r="D446" s="16">
        <v>41364</v>
      </c>
      <c r="E446" s="18" t="s">
        <v>77</v>
      </c>
      <c r="F446" s="15" t="s">
        <v>70</v>
      </c>
      <c r="G446" s="17">
        <v>6</v>
      </c>
      <c r="H446" s="15" t="s">
        <v>72</v>
      </c>
      <c r="I446" s="15" t="s">
        <v>90</v>
      </c>
      <c r="J446" s="18"/>
      <c r="K446" s="18" t="s">
        <v>74</v>
      </c>
      <c r="L446" s="18"/>
      <c r="M446" s="18" t="s">
        <v>78</v>
      </c>
      <c r="N446" s="18" t="s">
        <v>78</v>
      </c>
      <c r="O446" s="18" t="s">
        <v>82</v>
      </c>
      <c r="P446" s="18"/>
      <c r="Q446" s="18" t="s">
        <v>78</v>
      </c>
      <c r="R446" s="19">
        <v>1.78</v>
      </c>
      <c r="S446" s="19">
        <v>10.5</v>
      </c>
      <c r="T446" s="19">
        <v>18.8</v>
      </c>
      <c r="U446" s="19">
        <v>21.5</v>
      </c>
      <c r="V446" s="19">
        <v>197.7</v>
      </c>
      <c r="W446" s="19">
        <v>1080</v>
      </c>
      <c r="X446" s="19">
        <v>1920</v>
      </c>
      <c r="Y446" s="18" t="s">
        <v>147</v>
      </c>
      <c r="Z446" s="69">
        <v>10490</v>
      </c>
      <c r="AA446" s="19">
        <v>2.0739999999999998</v>
      </c>
      <c r="AB446" s="21">
        <v>250</v>
      </c>
      <c r="AC446" s="19">
        <v>5.7</v>
      </c>
      <c r="AD446" s="19">
        <v>220</v>
      </c>
      <c r="AE446" s="19">
        <v>250</v>
      </c>
      <c r="AF446" s="19">
        <v>202</v>
      </c>
      <c r="AG446" s="8">
        <f>AF446/AD446</f>
        <v>0.91818181818181821</v>
      </c>
      <c r="AH446" s="19">
        <v>202</v>
      </c>
      <c r="AI446" s="85">
        <f>(AF446*V446)/1000000</f>
        <v>3.9935399999999996E-2</v>
      </c>
      <c r="AJ446" s="18" t="s">
        <v>78</v>
      </c>
      <c r="AK446" s="18" t="s">
        <v>163</v>
      </c>
      <c r="AL446" s="18" t="s">
        <v>152</v>
      </c>
      <c r="AM446" s="18"/>
      <c r="AN446" s="18" t="s">
        <v>550</v>
      </c>
      <c r="AO446" s="18"/>
      <c r="AP446" s="18" t="s">
        <v>81</v>
      </c>
      <c r="AQ446" s="18"/>
      <c r="AR446" s="19">
        <v>0</v>
      </c>
      <c r="AS446" s="18"/>
      <c r="AT446" s="72">
        <v>60</v>
      </c>
      <c r="AU446" s="19">
        <v>170</v>
      </c>
      <c r="AV446" s="19">
        <v>160</v>
      </c>
      <c r="AW446" s="18" t="s">
        <v>78</v>
      </c>
      <c r="AX446" s="18" t="s">
        <v>109</v>
      </c>
      <c r="AY446" s="18"/>
      <c r="AZ446" s="18"/>
      <c r="BA446" s="19">
        <v>0</v>
      </c>
      <c r="BB446" s="20" t="s">
        <v>550</v>
      </c>
      <c r="BC446" s="18" t="s">
        <v>154</v>
      </c>
      <c r="BD446" s="18"/>
      <c r="BE446" s="18" t="s">
        <v>84</v>
      </c>
      <c r="BF446" s="18"/>
      <c r="BG446" s="19">
        <v>1</v>
      </c>
      <c r="BH446" s="21">
        <v>0</v>
      </c>
      <c r="BI446" s="19">
        <v>0.65</v>
      </c>
      <c r="BJ446" s="18"/>
      <c r="BK446" s="19">
        <v>0.32</v>
      </c>
      <c r="BL446" s="18"/>
      <c r="BM446" s="18"/>
      <c r="BN446" s="19">
        <v>17.2</v>
      </c>
      <c r="BO446" s="21">
        <v>0.47</v>
      </c>
      <c r="BP446" s="20"/>
      <c r="BQ446" s="21">
        <v>0.7</v>
      </c>
      <c r="BR446" s="20"/>
      <c r="BS446" s="21">
        <v>0.36</v>
      </c>
      <c r="BT446" s="20"/>
      <c r="BU446" s="20"/>
      <c r="BV446" s="21">
        <v>17.7</v>
      </c>
      <c r="BW446" s="9">
        <f>IF(BA446=1,BN446-(Monitors!$B$17*Data!BZ446),Data!BN446)</f>
        <v>17.2</v>
      </c>
      <c r="BX446" s="32">
        <f>IF($AR446=1,$BW446-(Monitors!$C$17*BZ446),Data!$BW446)</f>
        <v>17.2</v>
      </c>
      <c r="BY446" s="32">
        <f>BX446-(AA446*Monitors!$C$13)</f>
        <v>13.052</v>
      </c>
      <c r="BZ446" s="86">
        <f>(Monitors!$C$13*Data!AA446)+(Monitors!$C$6*TANH(Monitors!$C$7*(Data!V446+Monitors!$C$8)+Monitors!$C$9)+Monitors!$C$10)</f>
        <v>15.398320039549457</v>
      </c>
      <c r="CA446" s="9">
        <f>BN446-(Signage!$C$13*AI446)</f>
        <v>14.204844999999999</v>
      </c>
      <c r="CB446" s="86">
        <f>(Signage!$C$13*Data!AI446)+(Signage!$C$6*TANH(Signage!$C$7*(Data!V446+Signage!$C$8)+Signage!$C$9)+Signage!$C$10)</f>
        <v>16.981161571880428</v>
      </c>
    </row>
    <row r="447" spans="1:80" s="4" customFormat="1" ht="12" customHeight="1">
      <c r="A447" s="83">
        <v>446</v>
      </c>
      <c r="B447" s="15" t="s">
        <v>2058</v>
      </c>
      <c r="C447" s="83" t="s">
        <v>1377</v>
      </c>
      <c r="D447" s="16">
        <v>41397</v>
      </c>
      <c r="E447" s="18" t="s">
        <v>78</v>
      </c>
      <c r="F447" s="15" t="s">
        <v>70</v>
      </c>
      <c r="G447" s="17">
        <v>6</v>
      </c>
      <c r="H447" s="15" t="s">
        <v>72</v>
      </c>
      <c r="I447" s="15" t="s">
        <v>90</v>
      </c>
      <c r="J447" s="18"/>
      <c r="K447" s="18" t="s">
        <v>74</v>
      </c>
      <c r="L447" s="18"/>
      <c r="M447" s="18" t="s">
        <v>78</v>
      </c>
      <c r="N447" s="18" t="s">
        <v>78</v>
      </c>
      <c r="O447" s="18" t="s">
        <v>82</v>
      </c>
      <c r="P447" s="18"/>
      <c r="Q447" s="18" t="s">
        <v>78</v>
      </c>
      <c r="R447" s="19">
        <v>1.78</v>
      </c>
      <c r="S447" s="19">
        <v>118</v>
      </c>
      <c r="T447" s="19">
        <v>209</v>
      </c>
      <c r="U447" s="19">
        <v>24</v>
      </c>
      <c r="V447" s="19">
        <v>246</v>
      </c>
      <c r="W447" s="19">
        <v>1080</v>
      </c>
      <c r="X447" s="19">
        <v>1920</v>
      </c>
      <c r="Y447" s="18" t="s">
        <v>147</v>
      </c>
      <c r="Z447" s="69">
        <v>8424</v>
      </c>
      <c r="AA447" s="19">
        <v>2.0739999999999998</v>
      </c>
      <c r="AB447" s="21">
        <v>230.7</v>
      </c>
      <c r="AC447" s="19">
        <v>11.9</v>
      </c>
      <c r="AD447" s="19">
        <v>233.8</v>
      </c>
      <c r="AE447" s="19">
        <v>230.7</v>
      </c>
      <c r="AF447" s="19">
        <v>202</v>
      </c>
      <c r="AG447" s="8">
        <f>AF447/AD447</f>
        <v>0.86398631308810947</v>
      </c>
      <c r="AH447" s="19">
        <v>201.2</v>
      </c>
      <c r="AI447" s="85">
        <f>(AF447*V447)/1000000</f>
        <v>4.9692E-2</v>
      </c>
      <c r="AJ447" s="18" t="s">
        <v>78</v>
      </c>
      <c r="AK447" s="18" t="s">
        <v>311</v>
      </c>
      <c r="AL447" s="18" t="s">
        <v>326</v>
      </c>
      <c r="AM447" s="18"/>
      <c r="AN447" s="18" t="s">
        <v>121</v>
      </c>
      <c r="AO447" s="18"/>
      <c r="AP447" s="18" t="s">
        <v>81</v>
      </c>
      <c r="AQ447" s="18"/>
      <c r="AR447" s="19">
        <v>0</v>
      </c>
      <c r="AS447" s="18"/>
      <c r="AT447" s="72">
        <v>60</v>
      </c>
      <c r="AU447" s="19">
        <v>178</v>
      </c>
      <c r="AV447" s="19">
        <v>178</v>
      </c>
      <c r="AW447" s="18" t="s">
        <v>78</v>
      </c>
      <c r="AX447" s="18" t="s">
        <v>109</v>
      </c>
      <c r="AY447" s="18" t="s">
        <v>78</v>
      </c>
      <c r="AZ447" s="18" t="s">
        <v>78</v>
      </c>
      <c r="BA447" s="19">
        <v>0</v>
      </c>
      <c r="BB447" s="20" t="s">
        <v>121</v>
      </c>
      <c r="BC447" s="18" t="s">
        <v>144</v>
      </c>
      <c r="BD447" s="18"/>
      <c r="BE447" s="18" t="s">
        <v>84</v>
      </c>
      <c r="BF447" s="18"/>
      <c r="BG447" s="19">
        <v>1</v>
      </c>
      <c r="BH447" s="21">
        <v>0</v>
      </c>
      <c r="BI447" s="19">
        <v>0.18</v>
      </c>
      <c r="BJ447" s="18"/>
      <c r="BK447" s="19">
        <v>0.16</v>
      </c>
      <c r="BL447" s="19">
        <v>0</v>
      </c>
      <c r="BM447" s="19">
        <v>0</v>
      </c>
      <c r="BN447" s="19">
        <v>23.01</v>
      </c>
      <c r="BO447" s="21">
        <v>0.52</v>
      </c>
      <c r="BP447" s="20"/>
      <c r="BQ447" s="21">
        <v>0.2</v>
      </c>
      <c r="BR447" s="20"/>
      <c r="BS447" s="21">
        <v>0.19</v>
      </c>
      <c r="BT447" s="21">
        <v>0</v>
      </c>
      <c r="BU447" s="21">
        <v>0</v>
      </c>
      <c r="BV447" s="21">
        <v>22.86</v>
      </c>
      <c r="BW447" s="9">
        <f>IF(BA447=1,BN447-(Monitors!$B$17*Data!BZ447),Data!BN447)</f>
        <v>23.01</v>
      </c>
      <c r="BX447" s="32">
        <f>IF($AR447=1,$BW447-(Monitors!$C$17*BZ447),Data!$BW447)</f>
        <v>23.01</v>
      </c>
      <c r="BY447" s="32">
        <f>BX447-(AA447*Monitors!$C$13)</f>
        <v>18.862000000000002</v>
      </c>
      <c r="BZ447" s="86">
        <f>(Monitors!$C$13*Data!AA447)+(Monitors!$C$6*TANH(Monitors!$C$7*(Data!V447+Monitors!$C$8)+Monitors!$C$9)+Monitors!$C$10)</f>
        <v>17.113750341303597</v>
      </c>
      <c r="CA447" s="9">
        <f>BN447-(Signage!$C$13*AI447)</f>
        <v>19.283100000000001</v>
      </c>
      <c r="CB447" s="86">
        <f>(Signage!$C$13*Data!AI447)+(Signage!$C$6*TANH(Signage!$C$7*(Data!V447+Signage!$C$8)+Signage!$C$9)+Signage!$C$10)</f>
        <v>21.614554043764755</v>
      </c>
    </row>
    <row r="448" spans="1:80" s="4" customFormat="1" ht="12" customHeight="1">
      <c r="A448" s="82">
        <v>447</v>
      </c>
      <c r="B448" s="15" t="s">
        <v>2064</v>
      </c>
      <c r="C448" s="82" t="s">
        <v>1378</v>
      </c>
      <c r="D448" s="16">
        <v>41487</v>
      </c>
      <c r="E448" s="18" t="s">
        <v>77</v>
      </c>
      <c r="F448" s="15" t="s">
        <v>70</v>
      </c>
      <c r="G448" s="17">
        <v>6</v>
      </c>
      <c r="H448" s="15" t="s">
        <v>72</v>
      </c>
      <c r="I448" s="15" t="s">
        <v>90</v>
      </c>
      <c r="J448" s="18"/>
      <c r="K448" s="18" t="s">
        <v>74</v>
      </c>
      <c r="L448" s="18"/>
      <c r="M448" s="18" t="s">
        <v>78</v>
      </c>
      <c r="N448" s="18" t="s">
        <v>78</v>
      </c>
      <c r="O448" s="18" t="s">
        <v>82</v>
      </c>
      <c r="P448" s="18"/>
      <c r="Q448" s="18" t="s">
        <v>78</v>
      </c>
      <c r="R448" s="19">
        <v>1.78</v>
      </c>
      <c r="S448" s="19">
        <v>11.3</v>
      </c>
      <c r="T448" s="19">
        <v>20</v>
      </c>
      <c r="U448" s="19">
        <v>23</v>
      </c>
      <c r="V448" s="19">
        <v>226.1</v>
      </c>
      <c r="W448" s="19">
        <v>1080</v>
      </c>
      <c r="X448" s="19">
        <v>1920</v>
      </c>
      <c r="Y448" s="18" t="s">
        <v>147</v>
      </c>
      <c r="Z448" s="69">
        <v>9173</v>
      </c>
      <c r="AA448" s="19">
        <v>2.0739999999999998</v>
      </c>
      <c r="AB448" s="21">
        <v>250</v>
      </c>
      <c r="AC448" s="19">
        <v>0</v>
      </c>
      <c r="AD448" s="19">
        <v>245.4</v>
      </c>
      <c r="AE448" s="19">
        <v>250</v>
      </c>
      <c r="AF448" s="19">
        <v>202.8</v>
      </c>
      <c r="AG448" s="8">
        <f>AF448/AD448</f>
        <v>0.82640586797066018</v>
      </c>
      <c r="AH448" s="19">
        <v>200.3</v>
      </c>
      <c r="AI448" s="85">
        <f>(AF448*V448)/1000000</f>
        <v>4.5853080000000004E-2</v>
      </c>
      <c r="AJ448" s="18" t="s">
        <v>78</v>
      </c>
      <c r="AK448" s="18" t="s">
        <v>366</v>
      </c>
      <c r="AL448" s="18" t="s">
        <v>134</v>
      </c>
      <c r="AM448" s="18"/>
      <c r="AN448" s="18" t="s">
        <v>121</v>
      </c>
      <c r="AO448" s="18"/>
      <c r="AP448" s="18" t="s">
        <v>81</v>
      </c>
      <c r="AQ448" s="18"/>
      <c r="AR448" s="19">
        <v>0</v>
      </c>
      <c r="AS448" s="18"/>
      <c r="AT448" s="72">
        <v>60</v>
      </c>
      <c r="AU448" s="19">
        <v>178</v>
      </c>
      <c r="AV448" s="19">
        <v>178</v>
      </c>
      <c r="AW448" s="18" t="s">
        <v>78</v>
      </c>
      <c r="AX448" s="18" t="s">
        <v>109</v>
      </c>
      <c r="AY448" s="18"/>
      <c r="AZ448" s="18"/>
      <c r="BA448" s="19">
        <v>0</v>
      </c>
      <c r="BB448" s="20" t="s">
        <v>121</v>
      </c>
      <c r="BC448" s="18" t="s">
        <v>144</v>
      </c>
      <c r="BD448" s="18"/>
      <c r="BE448" s="18" t="s">
        <v>84</v>
      </c>
      <c r="BF448" s="18"/>
      <c r="BG448" s="19">
        <v>1</v>
      </c>
      <c r="BH448" s="21">
        <v>0</v>
      </c>
      <c r="BI448" s="19">
        <v>0.14000000000000001</v>
      </c>
      <c r="BJ448" s="19">
        <v>0.11</v>
      </c>
      <c r="BK448" s="19">
        <v>7.0000000000000007E-2</v>
      </c>
      <c r="BL448" s="18"/>
      <c r="BM448" s="18"/>
      <c r="BN448" s="19">
        <v>18.68</v>
      </c>
      <c r="BO448" s="21">
        <v>0.5</v>
      </c>
      <c r="BP448" s="20"/>
      <c r="BQ448" s="21">
        <v>0.22</v>
      </c>
      <c r="BR448" s="21">
        <v>0.17</v>
      </c>
      <c r="BS448" s="21">
        <v>0.15</v>
      </c>
      <c r="BT448" s="20"/>
      <c r="BU448" s="20"/>
      <c r="BV448" s="21">
        <v>18.62</v>
      </c>
      <c r="BW448" s="9">
        <f>IF(BA448=1,BN448-(Monitors!$B$17*Data!BZ448),Data!BN448)</f>
        <v>18.68</v>
      </c>
      <c r="BX448" s="32">
        <f>IF($AR448=1,$BW448-(Monitors!$C$17*BZ448),Data!$BW448)</f>
        <v>18.68</v>
      </c>
      <c r="BY448" s="32">
        <f>BX448-(AA448*Monitors!$C$13)</f>
        <v>14.532</v>
      </c>
      <c r="BZ448" s="86">
        <f>(Monitors!$C$13*Data!AA448)+(Monitors!$C$6*TANH(Monitors!$C$7*(Data!V448+Monitors!$C$8)+Monitors!$C$9)+Monitors!$C$10)</f>
        <v>16.462313929499189</v>
      </c>
      <c r="CA448" s="9">
        <f>BN448-(Signage!$C$13*AI448)</f>
        <v>15.241019</v>
      </c>
      <c r="CB448" s="86">
        <f>(Signage!$C$13*Data!AI448)+(Signage!$C$6*TANH(Signage!$C$7*(Data!V448+Signage!$C$8)+Signage!$C$9)+Signage!$C$10)</f>
        <v>19.724720140666378</v>
      </c>
    </row>
    <row r="449" spans="1:80" s="4" customFormat="1" ht="12" customHeight="1">
      <c r="A449" s="83">
        <v>448</v>
      </c>
      <c r="B449" s="24" t="s">
        <v>2073</v>
      </c>
      <c r="C449" s="83" t="s">
        <v>1379</v>
      </c>
      <c r="D449" s="25">
        <v>40909</v>
      </c>
      <c r="E449" s="27" t="s">
        <v>78</v>
      </c>
      <c r="F449" s="24" t="s">
        <v>70</v>
      </c>
      <c r="G449" s="26">
        <v>6</v>
      </c>
      <c r="H449" s="24" t="s">
        <v>72</v>
      </c>
      <c r="I449" s="24" t="s">
        <v>90</v>
      </c>
      <c r="J449" s="27"/>
      <c r="K449" s="27" t="s">
        <v>74</v>
      </c>
      <c r="L449" s="27"/>
      <c r="M449" s="27" t="s">
        <v>78</v>
      </c>
      <c r="N449" s="27" t="s">
        <v>78</v>
      </c>
      <c r="O449" s="27" t="s">
        <v>82</v>
      </c>
      <c r="P449" s="27"/>
      <c r="Q449" s="27" t="s">
        <v>78</v>
      </c>
      <c r="R449" s="28">
        <v>1.78</v>
      </c>
      <c r="S449" s="28">
        <v>10.6</v>
      </c>
      <c r="T449" s="28">
        <v>18.8</v>
      </c>
      <c r="U449" s="28">
        <v>21.5</v>
      </c>
      <c r="V449" s="28">
        <v>198.1</v>
      </c>
      <c r="W449" s="28">
        <v>1080</v>
      </c>
      <c r="X449" s="28">
        <v>1920</v>
      </c>
      <c r="Y449" s="27" t="s">
        <v>147</v>
      </c>
      <c r="Z449" s="70">
        <v>10469</v>
      </c>
      <c r="AA449" s="28">
        <v>2.0739999999999998</v>
      </c>
      <c r="AB449" s="30">
        <v>250</v>
      </c>
      <c r="AC449" s="28">
        <v>27.7</v>
      </c>
      <c r="AD449" s="28">
        <v>252.8</v>
      </c>
      <c r="AE449" s="28">
        <v>250</v>
      </c>
      <c r="AF449" s="28">
        <v>203.2</v>
      </c>
      <c r="AG449" s="8">
        <f>AF449/AD449</f>
        <v>0.80379746835443033</v>
      </c>
      <c r="AH449" s="28">
        <v>201.9</v>
      </c>
      <c r="AI449" s="85">
        <f>(AF449*V449)/1000000</f>
        <v>4.0253919999999999E-2</v>
      </c>
      <c r="AJ449" s="27" t="s">
        <v>78</v>
      </c>
      <c r="AK449" s="27" t="s">
        <v>832</v>
      </c>
      <c r="AL449" s="27" t="s">
        <v>127</v>
      </c>
      <c r="AM449" s="27"/>
      <c r="AN449" s="27" t="s">
        <v>81</v>
      </c>
      <c r="AO449" s="27"/>
      <c r="AP449" s="27" t="s">
        <v>94</v>
      </c>
      <c r="AQ449" s="27"/>
      <c r="AR449" s="28">
        <v>0</v>
      </c>
      <c r="AS449" s="27"/>
      <c r="AT449" s="74">
        <v>60</v>
      </c>
      <c r="AU449" s="28">
        <v>170</v>
      </c>
      <c r="AV449" s="28">
        <v>160</v>
      </c>
      <c r="AW449" s="31"/>
      <c r="AX449" s="27" t="s">
        <v>109</v>
      </c>
      <c r="AY449" s="27"/>
      <c r="AZ449" s="27"/>
      <c r="BA449" s="28">
        <v>0</v>
      </c>
      <c r="BB449" s="29" t="s">
        <v>81</v>
      </c>
      <c r="BC449" s="29" t="s">
        <v>81</v>
      </c>
      <c r="BD449" s="27"/>
      <c r="BE449" s="27" t="s">
        <v>84</v>
      </c>
      <c r="BF449" s="27"/>
      <c r="BG449" s="27" t="s">
        <v>119</v>
      </c>
      <c r="BH449" s="30">
        <v>0</v>
      </c>
      <c r="BI449" s="28">
        <v>0.19</v>
      </c>
      <c r="BJ449" s="27"/>
      <c r="BK449" s="28">
        <v>0.19</v>
      </c>
      <c r="BL449" s="27"/>
      <c r="BM449" s="27"/>
      <c r="BN449" s="28">
        <v>20.64</v>
      </c>
      <c r="BO449" s="30">
        <v>0.6</v>
      </c>
      <c r="BP449" s="29"/>
      <c r="BQ449" s="30">
        <v>0.27</v>
      </c>
      <c r="BR449" s="29"/>
      <c r="BS449" s="30">
        <v>0.27</v>
      </c>
      <c r="BT449" s="29"/>
      <c r="BU449" s="29"/>
      <c r="BV449" s="30">
        <v>20.57</v>
      </c>
      <c r="BW449" s="9">
        <f>IF(BA449=1,BN449-(Monitors!$B$17*Data!BZ449),Data!BN449)</f>
        <v>20.64</v>
      </c>
      <c r="BX449" s="32">
        <f>IF($AR449=1,$BW449-(Monitors!$C$17*BZ449),Data!$BW449)</f>
        <v>20.64</v>
      </c>
      <c r="BY449" s="32">
        <f>BX449-(AA449*Monitors!$C$13)</f>
        <v>16.492000000000001</v>
      </c>
      <c r="BZ449" s="86">
        <f>(Monitors!$C$13*Data!AA449)+(Monitors!$C$6*TANH(Monitors!$C$7*(Data!V449+Monitors!$C$8)+Monitors!$C$9)+Monitors!$C$10)</f>
        <v>15.414443902241858</v>
      </c>
      <c r="CA449" s="9">
        <f>BN449-(Signage!$C$13*AI449)</f>
        <v>17.620956</v>
      </c>
      <c r="CB449" s="86">
        <f>(Signage!$C$13*Data!AI449)+(Signage!$C$6*TANH(Signage!$C$7*(Data!V449+Signage!$C$8)+Signage!$C$9)+Signage!$C$10)</f>
        <v>17.037538200648328</v>
      </c>
    </row>
    <row r="450" spans="1:80" s="4" customFormat="1" ht="12" customHeight="1">
      <c r="A450" s="82">
        <v>449</v>
      </c>
      <c r="B450" s="15" t="s">
        <v>2075</v>
      </c>
      <c r="C450" s="82" t="s">
        <v>1380</v>
      </c>
      <c r="D450" s="16">
        <v>41514</v>
      </c>
      <c r="E450" s="18" t="s">
        <v>77</v>
      </c>
      <c r="F450" s="15" t="s">
        <v>70</v>
      </c>
      <c r="G450" s="17">
        <v>6</v>
      </c>
      <c r="H450" s="15" t="s">
        <v>72</v>
      </c>
      <c r="I450" s="15" t="s">
        <v>142</v>
      </c>
      <c r="J450" s="18"/>
      <c r="K450" s="18" t="s">
        <v>74</v>
      </c>
      <c r="L450" s="18"/>
      <c r="M450" s="18" t="s">
        <v>78</v>
      </c>
      <c r="N450" s="18" t="s">
        <v>78</v>
      </c>
      <c r="O450" s="18" t="s">
        <v>82</v>
      </c>
      <c r="P450" s="18"/>
      <c r="Q450" s="18" t="s">
        <v>77</v>
      </c>
      <c r="R450" s="19">
        <v>1.78</v>
      </c>
      <c r="S450" s="19">
        <v>10.6</v>
      </c>
      <c r="T450" s="19">
        <v>18.8</v>
      </c>
      <c r="U450" s="19">
        <v>21.5</v>
      </c>
      <c r="V450" s="19">
        <v>198</v>
      </c>
      <c r="W450" s="19">
        <v>1080</v>
      </c>
      <c r="X450" s="19">
        <v>1920</v>
      </c>
      <c r="Y450" s="18" t="s">
        <v>147</v>
      </c>
      <c r="Z450" s="69">
        <v>10473</v>
      </c>
      <c r="AA450" s="19">
        <v>2.0739999999999998</v>
      </c>
      <c r="AB450" s="21">
        <v>250</v>
      </c>
      <c r="AC450" s="19">
        <v>0.3</v>
      </c>
      <c r="AD450" s="19">
        <v>275.39999999999998</v>
      </c>
      <c r="AE450" s="19">
        <v>250</v>
      </c>
      <c r="AF450" s="19">
        <v>204.8</v>
      </c>
      <c r="AG450" s="8">
        <f>AF450/AD450</f>
        <v>0.74364560639070454</v>
      </c>
      <c r="AH450" s="19">
        <v>200.3</v>
      </c>
      <c r="AI450" s="85">
        <f>(AF450*V450)/1000000</f>
        <v>4.05504E-2</v>
      </c>
      <c r="AJ450" s="18" t="s">
        <v>78</v>
      </c>
      <c r="AK450" s="18" t="s">
        <v>165</v>
      </c>
      <c r="AL450" s="18" t="s">
        <v>152</v>
      </c>
      <c r="AM450" s="18"/>
      <c r="AN450" s="18" t="s">
        <v>121</v>
      </c>
      <c r="AO450" s="18"/>
      <c r="AP450" s="18" t="s">
        <v>81</v>
      </c>
      <c r="AQ450" s="18"/>
      <c r="AR450" s="19">
        <v>0</v>
      </c>
      <c r="AS450" s="18"/>
      <c r="AT450" s="72">
        <v>60</v>
      </c>
      <c r="AU450" s="19">
        <v>178</v>
      </c>
      <c r="AV450" s="19">
        <v>170</v>
      </c>
      <c r="AW450" s="18" t="s">
        <v>78</v>
      </c>
      <c r="AX450" s="18" t="s">
        <v>109</v>
      </c>
      <c r="AY450" s="18"/>
      <c r="AZ450" s="18"/>
      <c r="BA450" s="19">
        <v>0</v>
      </c>
      <c r="BB450" s="20" t="s">
        <v>121</v>
      </c>
      <c r="BC450" s="18" t="s">
        <v>154</v>
      </c>
      <c r="BD450" s="18"/>
      <c r="BE450" s="18" t="s">
        <v>84</v>
      </c>
      <c r="BF450" s="18"/>
      <c r="BG450" s="19">
        <v>1</v>
      </c>
      <c r="BH450" s="21">
        <v>0</v>
      </c>
      <c r="BI450" s="19">
        <v>0.43</v>
      </c>
      <c r="BJ450" s="19">
        <v>0.2</v>
      </c>
      <c r="BK450" s="19">
        <v>0.16</v>
      </c>
      <c r="BL450" s="18"/>
      <c r="BM450" s="18"/>
      <c r="BN450" s="19">
        <v>14.54</v>
      </c>
      <c r="BO450" s="21">
        <v>0.44</v>
      </c>
      <c r="BP450" s="20"/>
      <c r="BQ450" s="21">
        <v>0.48</v>
      </c>
      <c r="BR450" s="21">
        <v>0.24</v>
      </c>
      <c r="BS450" s="21">
        <v>0.21</v>
      </c>
      <c r="BT450" s="20"/>
      <c r="BU450" s="20"/>
      <c r="BV450" s="21">
        <v>14.62</v>
      </c>
      <c r="BW450" s="9">
        <f>IF(BA450=1,BN450-(Monitors!$B$17*Data!BZ450),Data!BN450)</f>
        <v>14.54</v>
      </c>
      <c r="BX450" s="32">
        <f>IF($AR450=1,$BW450-(Monitors!$C$17*BZ450),Data!$BW450)</f>
        <v>14.54</v>
      </c>
      <c r="BY450" s="32">
        <f>BX450-(AA450*Monitors!$C$13)</f>
        <v>10.391999999999999</v>
      </c>
      <c r="BZ450" s="86">
        <f>(Monitors!$C$13*Data!AA450)+(Monitors!$C$6*TANH(Monitors!$C$7*(Data!V450+Monitors!$C$8)+Monitors!$C$9)+Monitors!$C$10)</f>
        <v>15.410416036269424</v>
      </c>
      <c r="CA450" s="9">
        <f>BN450-(Signage!$C$13*AI450)</f>
        <v>11.498719999999999</v>
      </c>
      <c r="CB450" s="86">
        <f>(Signage!$C$13*Data!AI450)+(Signage!$C$6*TANH(Signage!$C$7*(Data!V450+Signage!$C$8)+Signage!$C$9)+Signage!$C$10)</f>
        <v>17.051652531316481</v>
      </c>
    </row>
    <row r="451" spans="1:80" s="4" customFormat="1" ht="12" customHeight="1">
      <c r="A451" s="83">
        <v>450</v>
      </c>
      <c r="B451" s="15" t="s">
        <v>2068</v>
      </c>
      <c r="C451" s="83" t="s">
        <v>1381</v>
      </c>
      <c r="D451" s="16">
        <v>41296</v>
      </c>
      <c r="E451" s="18" t="s">
        <v>77</v>
      </c>
      <c r="F451" s="15" t="s">
        <v>70</v>
      </c>
      <c r="G451" s="17">
        <v>6</v>
      </c>
      <c r="H451" s="15" t="s">
        <v>72</v>
      </c>
      <c r="I451" s="15" t="s">
        <v>73</v>
      </c>
      <c r="J451" s="18" t="s">
        <v>73</v>
      </c>
      <c r="K451" s="18" t="s">
        <v>74</v>
      </c>
      <c r="L451" s="18" t="s">
        <v>71</v>
      </c>
      <c r="M451" s="18" t="s">
        <v>78</v>
      </c>
      <c r="N451" s="18" t="s">
        <v>78</v>
      </c>
      <c r="O451" s="18" t="s">
        <v>82</v>
      </c>
      <c r="P451" s="18" t="s">
        <v>71</v>
      </c>
      <c r="Q451" s="18" t="s">
        <v>78</v>
      </c>
      <c r="R451" s="19">
        <v>1.78</v>
      </c>
      <c r="S451" s="19">
        <v>11.8</v>
      </c>
      <c r="T451" s="19">
        <v>20.9</v>
      </c>
      <c r="U451" s="19">
        <v>24</v>
      </c>
      <c r="V451" s="19">
        <v>246.35</v>
      </c>
      <c r="W451" s="19">
        <v>1080</v>
      </c>
      <c r="X451" s="19">
        <v>1920</v>
      </c>
      <c r="Y451" s="18" t="s">
        <v>147</v>
      </c>
      <c r="Z451" s="69">
        <v>8408</v>
      </c>
      <c r="AA451" s="19">
        <v>2.0739999999999998</v>
      </c>
      <c r="AB451" s="21">
        <v>275</v>
      </c>
      <c r="AC451" s="19">
        <v>14</v>
      </c>
      <c r="AD451" s="19">
        <v>275</v>
      </c>
      <c r="AE451" s="19">
        <v>275</v>
      </c>
      <c r="AF451" s="19">
        <v>205</v>
      </c>
      <c r="AG451" s="8">
        <f>AF451/AD451</f>
        <v>0.74545454545454548</v>
      </c>
      <c r="AH451" s="19">
        <v>200</v>
      </c>
      <c r="AI451" s="85">
        <f>(AF451*V451)/1000000</f>
        <v>5.0501749999999998E-2</v>
      </c>
      <c r="AJ451" s="18" t="s">
        <v>78</v>
      </c>
      <c r="AK451" s="18" t="s">
        <v>316</v>
      </c>
      <c r="AL451" s="18" t="s">
        <v>115</v>
      </c>
      <c r="AM451" s="18" t="s">
        <v>71</v>
      </c>
      <c r="AN451" s="18" t="s">
        <v>81</v>
      </c>
      <c r="AO451" s="18" t="s">
        <v>71</v>
      </c>
      <c r="AP451" s="18" t="s">
        <v>81</v>
      </c>
      <c r="AQ451" s="18" t="s">
        <v>71</v>
      </c>
      <c r="AR451" s="19">
        <v>0</v>
      </c>
      <c r="AS451" s="18"/>
      <c r="AT451" s="72">
        <v>60</v>
      </c>
      <c r="AU451" s="19">
        <v>170</v>
      </c>
      <c r="AV451" s="19">
        <v>160</v>
      </c>
      <c r="AW451" s="18" t="s">
        <v>77</v>
      </c>
      <c r="AX451" s="18" t="s">
        <v>98</v>
      </c>
      <c r="AY451" s="18" t="s">
        <v>71</v>
      </c>
      <c r="AZ451" s="18" t="s">
        <v>71</v>
      </c>
      <c r="BA451" s="19">
        <v>0</v>
      </c>
      <c r="BB451" s="20" t="s">
        <v>81</v>
      </c>
      <c r="BC451" s="18" t="s">
        <v>81</v>
      </c>
      <c r="BD451" s="18" t="s">
        <v>71</v>
      </c>
      <c r="BE451" s="18" t="s">
        <v>84</v>
      </c>
      <c r="BF451" s="18" t="s">
        <v>71</v>
      </c>
      <c r="BG451" s="18"/>
      <c r="BH451" s="21">
        <v>0</v>
      </c>
      <c r="BI451" s="19">
        <v>0.18</v>
      </c>
      <c r="BJ451" s="18"/>
      <c r="BK451" s="19">
        <v>0.15</v>
      </c>
      <c r="BL451" s="18"/>
      <c r="BM451" s="18"/>
      <c r="BN451" s="19">
        <v>17.72</v>
      </c>
      <c r="BO451" s="21">
        <v>0.5</v>
      </c>
      <c r="BP451" s="20"/>
      <c r="BQ451" s="21">
        <v>0.19</v>
      </c>
      <c r="BR451" s="20"/>
      <c r="BS451" s="21">
        <v>0.16</v>
      </c>
      <c r="BT451" s="20"/>
      <c r="BU451" s="20"/>
      <c r="BV451" s="21">
        <v>17.59</v>
      </c>
      <c r="BW451" s="9">
        <f>IF(BA451=1,BN451-(Monitors!$B$17*Data!BZ451),Data!BN451)</f>
        <v>17.72</v>
      </c>
      <c r="BX451" s="32">
        <f>IF($AR451=1,$BW451-(Monitors!$C$17*BZ451),Data!$BW451)</f>
        <v>17.72</v>
      </c>
      <c r="BY451" s="32">
        <f>BX451-(AA451*Monitors!$C$13)</f>
        <v>13.571999999999999</v>
      </c>
      <c r="BZ451" s="86">
        <f>(Monitors!$C$13*Data!AA451)+(Monitors!$C$6*TANH(Monitors!$C$7*(Data!V451+Monitors!$C$8)+Monitors!$C$9)+Monitors!$C$10)</f>
        <v>17.124545238341533</v>
      </c>
      <c r="CA451" s="9">
        <f>BN451-(Signage!$C$13*AI451)</f>
        <v>13.932368749999998</v>
      </c>
      <c r="CB451" s="86">
        <f>(Signage!$C$13*Data!AI451)+(Signage!$C$6*TANH(Signage!$C$7*(Data!V451+Signage!$C$8)+Signage!$C$9)+Signage!$C$10)</f>
        <v>21.703380687648679</v>
      </c>
    </row>
    <row r="452" spans="1:80" s="4" customFormat="1" ht="12" customHeight="1">
      <c r="A452" s="82">
        <v>451</v>
      </c>
      <c r="B452" s="15" t="s">
        <v>2071</v>
      </c>
      <c r="C452" s="82" t="s">
        <v>1382</v>
      </c>
      <c r="D452" s="16">
        <v>41236</v>
      </c>
      <c r="E452" s="18" t="s">
        <v>77</v>
      </c>
      <c r="F452" s="15" t="s">
        <v>70</v>
      </c>
      <c r="G452" s="17">
        <v>6</v>
      </c>
      <c r="H452" s="15" t="s">
        <v>72</v>
      </c>
      <c r="I452" s="15" t="s">
        <v>73</v>
      </c>
      <c r="J452" s="18" t="s">
        <v>73</v>
      </c>
      <c r="K452" s="18" t="s">
        <v>74</v>
      </c>
      <c r="L452" s="18" t="s">
        <v>71</v>
      </c>
      <c r="M452" s="18" t="s">
        <v>78</v>
      </c>
      <c r="N452" s="18" t="s">
        <v>78</v>
      </c>
      <c r="O452" s="18" t="s">
        <v>82</v>
      </c>
      <c r="P452" s="18" t="s">
        <v>71</v>
      </c>
      <c r="Q452" s="18" t="s">
        <v>78</v>
      </c>
      <c r="R452" s="19">
        <v>1.78</v>
      </c>
      <c r="S452" s="19">
        <v>11.3</v>
      </c>
      <c r="T452" s="19">
        <v>20</v>
      </c>
      <c r="U452" s="19">
        <v>23</v>
      </c>
      <c r="V452" s="19">
        <v>226</v>
      </c>
      <c r="W452" s="19">
        <v>1080</v>
      </c>
      <c r="X452" s="19">
        <v>1920</v>
      </c>
      <c r="Y452" s="18" t="s">
        <v>147</v>
      </c>
      <c r="Z452" s="69">
        <v>9173</v>
      </c>
      <c r="AA452" s="19">
        <v>2.0739999999999998</v>
      </c>
      <c r="AB452" s="21">
        <v>250</v>
      </c>
      <c r="AC452" s="19">
        <v>3.7</v>
      </c>
      <c r="AD452" s="19">
        <v>250</v>
      </c>
      <c r="AE452" s="19">
        <v>250</v>
      </c>
      <c r="AF452" s="19">
        <v>205</v>
      </c>
      <c r="AG452" s="8">
        <f>AF452/AD452</f>
        <v>0.82</v>
      </c>
      <c r="AH452" s="19">
        <v>200</v>
      </c>
      <c r="AI452" s="85">
        <f>(AF452*V452)/1000000</f>
        <v>4.6330000000000003E-2</v>
      </c>
      <c r="AJ452" s="18" t="s">
        <v>78</v>
      </c>
      <c r="AK452" s="18" t="s">
        <v>171</v>
      </c>
      <c r="AL452" s="18" t="s">
        <v>134</v>
      </c>
      <c r="AM452" s="18" t="s">
        <v>121</v>
      </c>
      <c r="AN452" s="18" t="s">
        <v>81</v>
      </c>
      <c r="AO452" s="18" t="s">
        <v>81</v>
      </c>
      <c r="AP452" s="18" t="s">
        <v>94</v>
      </c>
      <c r="AQ452" s="18" t="s">
        <v>81</v>
      </c>
      <c r="AR452" s="19">
        <v>0</v>
      </c>
      <c r="AS452" s="18"/>
      <c r="AT452" s="72">
        <v>60</v>
      </c>
      <c r="AU452" s="19">
        <v>170</v>
      </c>
      <c r="AV452" s="19">
        <v>160</v>
      </c>
      <c r="AW452" s="18" t="s">
        <v>77</v>
      </c>
      <c r="AX452" s="18" t="s">
        <v>93</v>
      </c>
      <c r="AY452" s="18" t="s">
        <v>71</v>
      </c>
      <c r="AZ452" s="18" t="s">
        <v>71</v>
      </c>
      <c r="BA452" s="19">
        <v>0</v>
      </c>
      <c r="BB452" s="20" t="s">
        <v>81</v>
      </c>
      <c r="BC452" s="18" t="s">
        <v>81</v>
      </c>
      <c r="BD452" s="18" t="s">
        <v>81</v>
      </c>
      <c r="BE452" s="18" t="s">
        <v>84</v>
      </c>
      <c r="BF452" s="18" t="s">
        <v>81</v>
      </c>
      <c r="BG452" s="18"/>
      <c r="BH452" s="21">
        <v>1</v>
      </c>
      <c r="BI452" s="19">
        <v>0.2</v>
      </c>
      <c r="BJ452" s="18"/>
      <c r="BK452" s="19">
        <v>0.12</v>
      </c>
      <c r="BL452" s="18"/>
      <c r="BM452" s="18"/>
      <c r="BN452" s="19">
        <v>20.9</v>
      </c>
      <c r="BO452" s="21">
        <v>0.5</v>
      </c>
      <c r="BP452" s="20"/>
      <c r="BQ452" s="21">
        <v>0.27</v>
      </c>
      <c r="BR452" s="20"/>
      <c r="BS452" s="21">
        <v>0.17</v>
      </c>
      <c r="BT452" s="20"/>
      <c r="BU452" s="20"/>
      <c r="BV452" s="21">
        <v>21.4</v>
      </c>
      <c r="BW452" s="9">
        <f>IF(BA452=1,BN452-(Monitors!$B$17*Data!BZ452),Data!BN452)</f>
        <v>20.9</v>
      </c>
      <c r="BX452" s="32">
        <f>IF($AR452=1,$BW452-(Monitors!$C$17*BZ452),Data!$BW452)</f>
        <v>20.9</v>
      </c>
      <c r="BY452" s="32">
        <f>BX452-(AA452*Monitors!$C$13)</f>
        <v>16.751999999999999</v>
      </c>
      <c r="BZ452" s="86">
        <f>(Monitors!$C$13*Data!AA452)+(Monitors!$C$6*TANH(Monitors!$C$7*(Data!V452+Monitors!$C$8)+Monitors!$C$9)+Monitors!$C$10)</f>
        <v>16.458849417765016</v>
      </c>
      <c r="CA452" s="9">
        <f>BN452-(Signage!$C$13*AI452)</f>
        <v>17.425249999999998</v>
      </c>
      <c r="CB452" s="86">
        <f>(Signage!$C$13*Data!AI452)+(Signage!$C$6*TANH(Signage!$C$7*(Data!V452+Signage!$C$8)+Signage!$C$9)+Signage!$C$10)</f>
        <v>19.75241805948918</v>
      </c>
    </row>
    <row r="453" spans="1:80" s="4" customFormat="1" ht="12" customHeight="1">
      <c r="A453" s="83">
        <v>452</v>
      </c>
      <c r="B453" s="15" t="s">
        <v>2071</v>
      </c>
      <c r="C453" s="83" t="s">
        <v>1383</v>
      </c>
      <c r="D453" s="16">
        <v>41759</v>
      </c>
      <c r="E453" s="18" t="s">
        <v>77</v>
      </c>
      <c r="F453" s="15"/>
      <c r="G453" s="17">
        <v>6</v>
      </c>
      <c r="H453" s="15" t="s">
        <v>72</v>
      </c>
      <c r="I453" s="15" t="s">
        <v>73</v>
      </c>
      <c r="J453" s="18" t="s">
        <v>73</v>
      </c>
      <c r="K453" s="18" t="s">
        <v>74</v>
      </c>
      <c r="L453" s="18" t="s">
        <v>71</v>
      </c>
      <c r="M453" s="18" t="s">
        <v>78</v>
      </c>
      <c r="N453" s="18" t="s">
        <v>78</v>
      </c>
      <c r="O453" s="18" t="s">
        <v>82</v>
      </c>
      <c r="P453" s="18" t="s">
        <v>71</v>
      </c>
      <c r="Q453" s="18" t="s">
        <v>78</v>
      </c>
      <c r="R453" s="19">
        <v>1.78</v>
      </c>
      <c r="S453" s="19">
        <v>11.3</v>
      </c>
      <c r="T453" s="19">
        <v>20</v>
      </c>
      <c r="U453" s="19">
        <v>23</v>
      </c>
      <c r="V453" s="19">
        <v>226</v>
      </c>
      <c r="W453" s="19">
        <v>1080</v>
      </c>
      <c r="X453" s="19">
        <v>1920</v>
      </c>
      <c r="Y453" s="18" t="s">
        <v>147</v>
      </c>
      <c r="Z453" s="69">
        <v>9173</v>
      </c>
      <c r="AA453" s="19">
        <v>2.0739999999999998</v>
      </c>
      <c r="AB453" s="21">
        <v>250</v>
      </c>
      <c r="AC453" s="19">
        <v>3.7</v>
      </c>
      <c r="AD453" s="19">
        <v>250</v>
      </c>
      <c r="AE453" s="19">
        <v>250</v>
      </c>
      <c r="AF453" s="19">
        <v>205</v>
      </c>
      <c r="AG453" s="8">
        <f>AF453/AD453</f>
        <v>0.82</v>
      </c>
      <c r="AH453" s="19">
        <v>200</v>
      </c>
      <c r="AI453" s="85">
        <f>(AF453*V453)/1000000</f>
        <v>4.6330000000000003E-2</v>
      </c>
      <c r="AJ453" s="18" t="s">
        <v>78</v>
      </c>
      <c r="AK453" s="18" t="s">
        <v>171</v>
      </c>
      <c r="AL453" s="18" t="s">
        <v>134</v>
      </c>
      <c r="AM453" s="18" t="s">
        <v>121</v>
      </c>
      <c r="AN453" s="18" t="s">
        <v>121</v>
      </c>
      <c r="AO453" s="18" t="s">
        <v>81</v>
      </c>
      <c r="AP453" s="18" t="s">
        <v>81</v>
      </c>
      <c r="AQ453" s="18" t="s">
        <v>81</v>
      </c>
      <c r="AR453" s="19">
        <v>0</v>
      </c>
      <c r="AS453" s="18"/>
      <c r="AT453" s="72">
        <v>60</v>
      </c>
      <c r="AU453" s="19">
        <v>170</v>
      </c>
      <c r="AV453" s="19">
        <v>160</v>
      </c>
      <c r="AW453" s="18" t="s">
        <v>77</v>
      </c>
      <c r="AX453" s="18" t="s">
        <v>93</v>
      </c>
      <c r="AY453" s="18" t="s">
        <v>71</v>
      </c>
      <c r="AZ453" s="18" t="s">
        <v>71</v>
      </c>
      <c r="BA453" s="19">
        <v>0</v>
      </c>
      <c r="BB453" s="20" t="s">
        <v>121</v>
      </c>
      <c r="BC453" s="18" t="s">
        <v>81</v>
      </c>
      <c r="BD453" s="18" t="s">
        <v>81</v>
      </c>
      <c r="BE453" s="18" t="s">
        <v>84</v>
      </c>
      <c r="BF453" s="18" t="s">
        <v>81</v>
      </c>
      <c r="BG453" s="18"/>
      <c r="BH453" s="21">
        <v>0</v>
      </c>
      <c r="BI453" s="19">
        <v>0.2</v>
      </c>
      <c r="BJ453" s="18"/>
      <c r="BK453" s="19">
        <v>0.12</v>
      </c>
      <c r="BL453" s="18"/>
      <c r="BM453" s="18"/>
      <c r="BN453" s="19">
        <v>20.9</v>
      </c>
      <c r="BO453" s="21">
        <v>0.5</v>
      </c>
      <c r="BP453" s="20"/>
      <c r="BQ453" s="21">
        <v>0.27</v>
      </c>
      <c r="BR453" s="20"/>
      <c r="BS453" s="21">
        <v>0.17</v>
      </c>
      <c r="BT453" s="20"/>
      <c r="BU453" s="20"/>
      <c r="BV453" s="21">
        <v>21.4</v>
      </c>
      <c r="BW453" s="9">
        <f>IF(BA453=1,BN453-(Monitors!$B$17*Data!BZ453),Data!BN453)</f>
        <v>20.9</v>
      </c>
      <c r="BX453" s="32">
        <f>IF($AR453=1,$BW453-(Monitors!$C$17*BZ453),Data!$BW453)</f>
        <v>20.9</v>
      </c>
      <c r="BY453" s="32">
        <f>BX453-(AA453*Monitors!$C$13)</f>
        <v>16.751999999999999</v>
      </c>
      <c r="BZ453" s="86">
        <f>(Monitors!$C$13*Data!AA453)+(Monitors!$C$6*TANH(Monitors!$C$7*(Data!V453+Monitors!$C$8)+Monitors!$C$9)+Monitors!$C$10)</f>
        <v>16.458849417765016</v>
      </c>
      <c r="CA453" s="9">
        <f>BN453-(Signage!$C$13*AI453)</f>
        <v>17.425249999999998</v>
      </c>
      <c r="CB453" s="86">
        <f>(Signage!$C$13*Data!AI453)+(Signage!$C$6*TANH(Signage!$C$7*(Data!V453+Signage!$C$8)+Signage!$C$9)+Signage!$C$10)</f>
        <v>19.75241805948918</v>
      </c>
    </row>
    <row r="454" spans="1:80" s="4" customFormat="1" ht="12" customHeight="1">
      <c r="A454" s="82">
        <v>453</v>
      </c>
      <c r="B454" s="15" t="s">
        <v>2058</v>
      </c>
      <c r="C454" s="82" t="s">
        <v>1384</v>
      </c>
      <c r="D454" s="16">
        <v>41516</v>
      </c>
      <c r="E454" s="18" t="s">
        <v>78</v>
      </c>
      <c r="F454" s="15" t="s">
        <v>70</v>
      </c>
      <c r="G454" s="17">
        <v>6</v>
      </c>
      <c r="H454" s="15" t="s">
        <v>72</v>
      </c>
      <c r="I454" s="15" t="s">
        <v>113</v>
      </c>
      <c r="J454" s="18"/>
      <c r="K454" s="18" t="s">
        <v>74</v>
      </c>
      <c r="L454" s="18"/>
      <c r="M454" s="18" t="s">
        <v>78</v>
      </c>
      <c r="N454" s="18" t="s">
        <v>78</v>
      </c>
      <c r="O454" s="18" t="s">
        <v>82</v>
      </c>
      <c r="P454" s="18"/>
      <c r="Q454" s="18" t="s">
        <v>77</v>
      </c>
      <c r="R454" s="19">
        <v>1.78</v>
      </c>
      <c r="S454" s="19">
        <v>11.8</v>
      </c>
      <c r="T454" s="19">
        <v>20.9</v>
      </c>
      <c r="U454" s="19">
        <v>24</v>
      </c>
      <c r="V454" s="19">
        <v>246.17</v>
      </c>
      <c r="W454" s="19">
        <v>1080</v>
      </c>
      <c r="X454" s="19">
        <v>1920</v>
      </c>
      <c r="Y454" s="18" t="s">
        <v>147</v>
      </c>
      <c r="Z454" s="69">
        <v>8423</v>
      </c>
      <c r="AA454" s="19">
        <v>2.0739999999999998</v>
      </c>
      <c r="AB454" s="21">
        <v>250</v>
      </c>
      <c r="AC454" s="19">
        <v>0.4</v>
      </c>
      <c r="AD454" s="19">
        <v>255.7</v>
      </c>
      <c r="AE454" s="19">
        <v>250</v>
      </c>
      <c r="AF454" s="19">
        <v>205</v>
      </c>
      <c r="AG454" s="8">
        <f>AF454/AD454</f>
        <v>0.80172076652326951</v>
      </c>
      <c r="AH454" s="19">
        <v>200.7</v>
      </c>
      <c r="AI454" s="85">
        <f>(AF454*V454)/1000000</f>
        <v>5.0464849999999999E-2</v>
      </c>
      <c r="AJ454" s="18" t="s">
        <v>77</v>
      </c>
      <c r="AK454" s="18" t="s">
        <v>379</v>
      </c>
      <c r="AL454" s="18" t="s">
        <v>156</v>
      </c>
      <c r="AM454" s="18" t="s">
        <v>378</v>
      </c>
      <c r="AN454" s="18" t="s">
        <v>81</v>
      </c>
      <c r="AO454" s="18"/>
      <c r="AP454" s="18" t="s">
        <v>81</v>
      </c>
      <c r="AQ454" s="18"/>
      <c r="AR454" s="19">
        <v>0</v>
      </c>
      <c r="AS454" s="18"/>
      <c r="AT454" s="72">
        <v>60</v>
      </c>
      <c r="AU454" s="19">
        <v>178</v>
      </c>
      <c r="AV454" s="19">
        <v>178</v>
      </c>
      <c r="AW454" s="18" t="s">
        <v>77</v>
      </c>
      <c r="AX454" s="18" t="s">
        <v>420</v>
      </c>
      <c r="AY454" s="18"/>
      <c r="AZ454" s="18"/>
      <c r="BA454" s="19">
        <v>0</v>
      </c>
      <c r="BB454" s="20" t="s">
        <v>81</v>
      </c>
      <c r="BC454" s="18" t="s">
        <v>81</v>
      </c>
      <c r="BD454" s="18"/>
      <c r="BE454" s="18" t="s">
        <v>84</v>
      </c>
      <c r="BF454" s="18"/>
      <c r="BG454" s="18"/>
      <c r="BH454" s="21">
        <v>0</v>
      </c>
      <c r="BI454" s="19">
        <v>0.32</v>
      </c>
      <c r="BJ454" s="18"/>
      <c r="BK454" s="19">
        <v>0.16</v>
      </c>
      <c r="BL454" s="18"/>
      <c r="BM454" s="18"/>
      <c r="BN454" s="19">
        <v>22.5</v>
      </c>
      <c r="BO454" s="21">
        <v>0.45</v>
      </c>
      <c r="BP454" s="20"/>
      <c r="BQ454" s="21">
        <v>0.34</v>
      </c>
      <c r="BR454" s="20"/>
      <c r="BS454" s="21">
        <v>0.18</v>
      </c>
      <c r="BT454" s="20"/>
      <c r="BU454" s="20"/>
      <c r="BV454" s="21">
        <v>22.46</v>
      </c>
      <c r="BW454" s="9">
        <f>IF(BA454=1,BN454-(Monitors!$B$17*Data!BZ454),Data!BN454)</f>
        <v>22.5</v>
      </c>
      <c r="BX454" s="32">
        <f>IF($AR454=1,$BW454-(Monitors!$C$17*BZ454),Data!$BW454)</f>
        <v>22.5</v>
      </c>
      <c r="BY454" s="32">
        <f>BX454-(AA454*Monitors!$C$13)</f>
        <v>18.352</v>
      </c>
      <c r="BZ454" s="86">
        <f>(Monitors!$C$13*Data!AA454)+(Monitors!$C$6*TANH(Monitors!$C$7*(Data!V454+Monitors!$C$8)+Monitors!$C$9)+Monitors!$C$10)</f>
        <v>17.118996374405853</v>
      </c>
      <c r="CA454" s="9">
        <f>BN454-(Signage!$C$13*AI454)</f>
        <v>18.71513625</v>
      </c>
      <c r="CB454" s="86">
        <f>(Signage!$C$13*Data!AI454)+(Signage!$C$6*TANH(Signage!$C$7*(Data!V454+Signage!$C$8)+Signage!$C$9)+Signage!$C$10)</f>
        <v>21.686164484452966</v>
      </c>
    </row>
    <row r="455" spans="1:80" s="4" customFormat="1" ht="12" customHeight="1">
      <c r="A455" s="83">
        <v>454</v>
      </c>
      <c r="B455" s="15" t="s">
        <v>2064</v>
      </c>
      <c r="C455" s="83" t="s">
        <v>1385</v>
      </c>
      <c r="D455" s="16">
        <v>41718</v>
      </c>
      <c r="E455" s="18" t="s">
        <v>77</v>
      </c>
      <c r="F455" s="15" t="s">
        <v>70</v>
      </c>
      <c r="G455" s="17">
        <v>6</v>
      </c>
      <c r="H455" s="15" t="s">
        <v>72</v>
      </c>
      <c r="I455" s="15" t="s">
        <v>90</v>
      </c>
      <c r="J455" s="18" t="s">
        <v>71</v>
      </c>
      <c r="K455" s="18" t="s">
        <v>74</v>
      </c>
      <c r="L455" s="18" t="s">
        <v>71</v>
      </c>
      <c r="M455" s="18" t="s">
        <v>78</v>
      </c>
      <c r="N455" s="18" t="s">
        <v>78</v>
      </c>
      <c r="O455" s="18" t="s">
        <v>82</v>
      </c>
      <c r="P455" s="18" t="s">
        <v>71</v>
      </c>
      <c r="Q455" s="18" t="s">
        <v>77</v>
      </c>
      <c r="R455" s="19">
        <v>1.78</v>
      </c>
      <c r="S455" s="19">
        <v>11.3</v>
      </c>
      <c r="T455" s="19">
        <v>20.100000000000001</v>
      </c>
      <c r="U455" s="19">
        <v>23</v>
      </c>
      <c r="V455" s="19">
        <v>226.16</v>
      </c>
      <c r="W455" s="19">
        <v>1080</v>
      </c>
      <c r="X455" s="19">
        <v>1920</v>
      </c>
      <c r="Y455" s="18" t="s">
        <v>147</v>
      </c>
      <c r="Z455" s="69">
        <v>9169</v>
      </c>
      <c r="AA455" s="19">
        <v>2.0739999999999998</v>
      </c>
      <c r="AB455" s="21">
        <v>250</v>
      </c>
      <c r="AC455" s="19">
        <v>0.1</v>
      </c>
      <c r="AD455" s="19">
        <v>296</v>
      </c>
      <c r="AE455" s="19">
        <v>250</v>
      </c>
      <c r="AF455" s="19">
        <v>206</v>
      </c>
      <c r="AG455" s="8">
        <f>AF455/AD455</f>
        <v>0.69594594594594594</v>
      </c>
      <c r="AH455" s="19">
        <v>200</v>
      </c>
      <c r="AI455" s="85">
        <f>(AF455*V455)/1000000</f>
        <v>4.6588959999999999E-2</v>
      </c>
      <c r="AJ455" s="18" t="s">
        <v>78</v>
      </c>
      <c r="AK455" s="18" t="s">
        <v>171</v>
      </c>
      <c r="AL455" s="18" t="s">
        <v>304</v>
      </c>
      <c r="AM455" s="18" t="s">
        <v>71</v>
      </c>
      <c r="AN455" s="18" t="s">
        <v>121</v>
      </c>
      <c r="AO455" s="18" t="s">
        <v>71</v>
      </c>
      <c r="AP455" s="18" t="s">
        <v>81</v>
      </c>
      <c r="AQ455" s="18" t="s">
        <v>71</v>
      </c>
      <c r="AR455" s="19">
        <v>0</v>
      </c>
      <c r="AS455" s="18"/>
      <c r="AT455" s="72">
        <v>60</v>
      </c>
      <c r="AU455" s="19">
        <v>178</v>
      </c>
      <c r="AV455" s="19">
        <v>178</v>
      </c>
      <c r="AW455" s="18" t="s">
        <v>77</v>
      </c>
      <c r="AX455" s="18" t="s">
        <v>98</v>
      </c>
      <c r="AY455" s="18" t="s">
        <v>71</v>
      </c>
      <c r="AZ455" s="18" t="s">
        <v>71</v>
      </c>
      <c r="BA455" s="19">
        <v>0</v>
      </c>
      <c r="BB455" s="20" t="s">
        <v>121</v>
      </c>
      <c r="BC455" s="18" t="s">
        <v>154</v>
      </c>
      <c r="BD455" s="18" t="s">
        <v>71</v>
      </c>
      <c r="BE455" s="18" t="s">
        <v>84</v>
      </c>
      <c r="BF455" s="18" t="s">
        <v>71</v>
      </c>
      <c r="BG455" s="18"/>
      <c r="BH455" s="21">
        <v>0</v>
      </c>
      <c r="BI455" s="19">
        <v>1.05</v>
      </c>
      <c r="BJ455" s="18"/>
      <c r="BK455" s="19">
        <v>0.22</v>
      </c>
      <c r="BL455" s="18"/>
      <c r="BM455" s="18"/>
      <c r="BN455" s="19">
        <v>17.350000000000001</v>
      </c>
      <c r="BO455" s="21">
        <v>0.5</v>
      </c>
      <c r="BP455" s="20"/>
      <c r="BQ455" s="21">
        <v>1.1100000000000001</v>
      </c>
      <c r="BR455" s="20"/>
      <c r="BS455" s="21">
        <v>0.25</v>
      </c>
      <c r="BT455" s="20"/>
      <c r="BU455" s="20"/>
      <c r="BV455" s="21">
        <v>17.53</v>
      </c>
      <c r="BW455" s="9">
        <f>IF(BA455=1,BN455-(Monitors!$B$17*Data!BZ455),Data!BN455)</f>
        <v>17.350000000000001</v>
      </c>
      <c r="BX455" s="32">
        <f>IF($AR455=1,$BW455-(Monitors!$C$17*BZ455),Data!$BW455)</f>
        <v>17.350000000000001</v>
      </c>
      <c r="BY455" s="32">
        <f>BX455-(AA455*Monitors!$C$13)</f>
        <v>13.202000000000002</v>
      </c>
      <c r="BZ455" s="86">
        <f>(Monitors!$C$13*Data!AA455)+(Monitors!$C$6*TANH(Monitors!$C$7*(Data!V455+Monitors!$C$8)+Monitors!$C$9)+Monitors!$C$10)</f>
        <v>16.464391702059881</v>
      </c>
      <c r="CA455" s="9">
        <f>BN455-(Signage!$C$13*AI455)</f>
        <v>13.855828000000002</v>
      </c>
      <c r="CB455" s="86">
        <f>(Signage!$C$13*Data!AI455)+(Signage!$C$6*TANH(Signage!$C$7*(Data!V455+Signage!$C$8)+Signage!$C$9)+Signage!$C$10)</f>
        <v>19.784753692193082</v>
      </c>
    </row>
    <row r="456" spans="1:80" s="4" customFormat="1" ht="12" customHeight="1">
      <c r="A456" s="82">
        <v>455</v>
      </c>
      <c r="B456" s="15" t="s">
        <v>2096</v>
      </c>
      <c r="C456" s="82" t="s">
        <v>1386</v>
      </c>
      <c r="D456" s="16">
        <v>41414</v>
      </c>
      <c r="E456" s="18" t="s">
        <v>77</v>
      </c>
      <c r="F456" s="15" t="s">
        <v>70</v>
      </c>
      <c r="G456" s="17">
        <v>6</v>
      </c>
      <c r="H456" s="15" t="s">
        <v>72</v>
      </c>
      <c r="I456" s="15" t="s">
        <v>90</v>
      </c>
      <c r="J456" s="18" t="s">
        <v>71</v>
      </c>
      <c r="K456" s="18" t="s">
        <v>74</v>
      </c>
      <c r="L456" s="18" t="s">
        <v>71</v>
      </c>
      <c r="M456" s="18" t="s">
        <v>78</v>
      </c>
      <c r="N456" s="18" t="s">
        <v>78</v>
      </c>
      <c r="O456" s="18" t="s">
        <v>82</v>
      </c>
      <c r="P456" s="18" t="s">
        <v>81</v>
      </c>
      <c r="Q456" s="18" t="s">
        <v>78</v>
      </c>
      <c r="R456" s="19">
        <v>1.78</v>
      </c>
      <c r="S456" s="19">
        <v>11.5</v>
      </c>
      <c r="T456" s="19">
        <v>20.399999999999999</v>
      </c>
      <c r="U456" s="19">
        <v>23</v>
      </c>
      <c r="V456" s="19">
        <v>233.41</v>
      </c>
      <c r="W456" s="19">
        <v>1080</v>
      </c>
      <c r="X456" s="19">
        <v>1920</v>
      </c>
      <c r="Y456" s="18" t="s">
        <v>147</v>
      </c>
      <c r="Z456" s="69">
        <v>8883</v>
      </c>
      <c r="AA456" s="19">
        <v>2.0739999999999998</v>
      </c>
      <c r="AB456" s="21">
        <v>250</v>
      </c>
      <c r="AC456" s="19">
        <v>1.8</v>
      </c>
      <c r="AD456" s="19">
        <v>242</v>
      </c>
      <c r="AE456" s="19">
        <v>250</v>
      </c>
      <c r="AF456" s="19">
        <v>206</v>
      </c>
      <c r="AG456" s="8">
        <f>AF456/AD456</f>
        <v>0.85123966942148765</v>
      </c>
      <c r="AH456" s="19">
        <v>200</v>
      </c>
      <c r="AI456" s="85">
        <f>(AF456*V456)/1000000</f>
        <v>4.808246E-2</v>
      </c>
      <c r="AJ456" s="18" t="s">
        <v>78</v>
      </c>
      <c r="AK456" s="18" t="s">
        <v>596</v>
      </c>
      <c r="AL456" s="18" t="s">
        <v>127</v>
      </c>
      <c r="AM456" s="18" t="s">
        <v>81</v>
      </c>
      <c r="AN456" s="18" t="s">
        <v>81</v>
      </c>
      <c r="AO456" s="18" t="s">
        <v>81</v>
      </c>
      <c r="AP456" s="18" t="s">
        <v>94</v>
      </c>
      <c r="AQ456" s="18" t="s">
        <v>81</v>
      </c>
      <c r="AR456" s="19">
        <v>0</v>
      </c>
      <c r="AS456" s="18"/>
      <c r="AT456" s="72">
        <v>60</v>
      </c>
      <c r="AU456" s="19">
        <v>170</v>
      </c>
      <c r="AV456" s="19">
        <v>160</v>
      </c>
      <c r="AW456" s="18" t="s">
        <v>77</v>
      </c>
      <c r="AX456" s="18" t="s">
        <v>414</v>
      </c>
      <c r="AY456" s="18" t="s">
        <v>71</v>
      </c>
      <c r="AZ456" s="18" t="s">
        <v>71</v>
      </c>
      <c r="BA456" s="19">
        <v>0</v>
      </c>
      <c r="BB456" s="20" t="s">
        <v>81</v>
      </c>
      <c r="BC456" s="18" t="s">
        <v>81</v>
      </c>
      <c r="BD456" s="18" t="s">
        <v>81</v>
      </c>
      <c r="BE456" s="18" t="s">
        <v>84</v>
      </c>
      <c r="BF456" s="18" t="s">
        <v>81</v>
      </c>
      <c r="BG456" s="18"/>
      <c r="BH456" s="21">
        <v>0</v>
      </c>
      <c r="BI456" s="19">
        <v>0.26</v>
      </c>
      <c r="BJ456" s="18"/>
      <c r="BK456" s="19">
        <v>0.18</v>
      </c>
      <c r="BL456" s="18"/>
      <c r="BM456" s="18"/>
      <c r="BN456" s="19">
        <v>21.29</v>
      </c>
      <c r="BO456" s="21">
        <v>0.63</v>
      </c>
      <c r="BP456" s="20"/>
      <c r="BQ456" s="21">
        <v>0.27</v>
      </c>
      <c r="BR456" s="20"/>
      <c r="BS456" s="21">
        <v>0.2</v>
      </c>
      <c r="BT456" s="20"/>
      <c r="BU456" s="20"/>
      <c r="BV456" s="21">
        <v>21.3</v>
      </c>
      <c r="BW456" s="9">
        <f>IF(BA456=1,BN456-(Monitors!$B$17*Data!BZ456),Data!BN456)</f>
        <v>21.29</v>
      </c>
      <c r="BX456" s="32">
        <f>IF($AR456=1,$BW456-(Monitors!$C$17*BZ456),Data!$BW456)</f>
        <v>21.29</v>
      </c>
      <c r="BY456" s="32">
        <f>BX456-(AA456*Monitors!$C$13)</f>
        <v>17.141999999999999</v>
      </c>
      <c r="BZ456" s="86">
        <f>(Monitors!$C$13*Data!AA456)+(Monitors!$C$6*TANH(Monitors!$C$7*(Data!V456+Monitors!$C$8)+Monitors!$C$9)+Monitors!$C$10)</f>
        <v>16.710332656440048</v>
      </c>
      <c r="CA456" s="9">
        <f>BN456-(Signage!$C$13*AI456)</f>
        <v>17.683815499999998</v>
      </c>
      <c r="CB456" s="86">
        <f>(Signage!$C$13*Data!AI456)+(Signage!$C$6*TANH(Signage!$C$7*(Data!V456+Signage!$C$8)+Signage!$C$9)+Signage!$C$10)</f>
        <v>20.481361300357616</v>
      </c>
    </row>
    <row r="457" spans="1:80" s="4" customFormat="1" ht="12" customHeight="1">
      <c r="A457" s="83">
        <v>456</v>
      </c>
      <c r="B457" s="15" t="s">
        <v>2075</v>
      </c>
      <c r="C457" s="83" t="s">
        <v>1387</v>
      </c>
      <c r="D457" s="16">
        <v>41065</v>
      </c>
      <c r="E457" s="18" t="s">
        <v>77</v>
      </c>
      <c r="F457" s="15" t="s">
        <v>70</v>
      </c>
      <c r="G457" s="17">
        <v>6</v>
      </c>
      <c r="H457" s="15" t="s">
        <v>72</v>
      </c>
      <c r="I457" s="15" t="s">
        <v>90</v>
      </c>
      <c r="J457" s="18"/>
      <c r="K457" s="18" t="s">
        <v>74</v>
      </c>
      <c r="L457" s="18"/>
      <c r="M457" s="18" t="s">
        <v>78</v>
      </c>
      <c r="N457" s="18" t="s">
        <v>78</v>
      </c>
      <c r="O457" s="18" t="s">
        <v>82</v>
      </c>
      <c r="P457" s="18"/>
      <c r="Q457" s="18" t="s">
        <v>78</v>
      </c>
      <c r="R457" s="19">
        <v>1.78</v>
      </c>
      <c r="S457" s="19">
        <v>13.2</v>
      </c>
      <c r="T457" s="19">
        <v>23.5</v>
      </c>
      <c r="U457" s="19">
        <v>27</v>
      </c>
      <c r="V457" s="19">
        <v>311.47000000000003</v>
      </c>
      <c r="W457" s="19">
        <v>1920</v>
      </c>
      <c r="X457" s="19">
        <v>1080</v>
      </c>
      <c r="Y457" s="18" t="s">
        <v>167</v>
      </c>
      <c r="Z457" s="69">
        <v>6658</v>
      </c>
      <c r="AA457" s="19">
        <v>2.0739999999999998</v>
      </c>
      <c r="AB457" s="21">
        <v>300</v>
      </c>
      <c r="AC457" s="19">
        <v>4.5</v>
      </c>
      <c r="AD457" s="19">
        <v>259.5</v>
      </c>
      <c r="AE457" s="19">
        <v>300</v>
      </c>
      <c r="AF457" s="19">
        <v>206.6</v>
      </c>
      <c r="AG457" s="8">
        <f>AF457/AD457</f>
        <v>0.79614643545279384</v>
      </c>
      <c r="AH457" s="19">
        <v>200.3</v>
      </c>
      <c r="AI457" s="85">
        <f>(AF457*V457)/1000000</f>
        <v>6.4349702000000009E-2</v>
      </c>
      <c r="AJ457" s="18" t="s">
        <v>78</v>
      </c>
      <c r="AK457" s="18" t="s">
        <v>197</v>
      </c>
      <c r="AL457" s="18" t="s">
        <v>88</v>
      </c>
      <c r="AM457" s="18"/>
      <c r="AN457" s="18" t="s">
        <v>81</v>
      </c>
      <c r="AO457" s="18"/>
      <c r="AP457" s="18" t="s">
        <v>81</v>
      </c>
      <c r="AQ457" s="18"/>
      <c r="AR457" s="19">
        <v>0</v>
      </c>
      <c r="AS457" s="18"/>
      <c r="AT457" s="72">
        <v>60</v>
      </c>
      <c r="AU457" s="19">
        <v>178</v>
      </c>
      <c r="AV457" s="19">
        <v>178</v>
      </c>
      <c r="AW457" s="18" t="s">
        <v>78</v>
      </c>
      <c r="AX457" s="18" t="s">
        <v>109</v>
      </c>
      <c r="AY457" s="18"/>
      <c r="AZ457" s="18"/>
      <c r="BA457" s="19">
        <v>0</v>
      </c>
      <c r="BB457" s="20" t="s">
        <v>81</v>
      </c>
      <c r="BC457" s="18" t="s">
        <v>81</v>
      </c>
      <c r="BD457" s="18"/>
      <c r="BE457" s="18" t="s">
        <v>84</v>
      </c>
      <c r="BF457" s="18"/>
      <c r="BG457" s="19">
        <v>1</v>
      </c>
      <c r="BH457" s="21">
        <v>0</v>
      </c>
      <c r="BI457" s="19">
        <v>0.16</v>
      </c>
      <c r="BJ457" s="19">
        <v>0.28999999999999998</v>
      </c>
      <c r="BK457" s="19">
        <v>0.11</v>
      </c>
      <c r="BL457" s="18"/>
      <c r="BM457" s="18"/>
      <c r="BN457" s="19">
        <v>25.82</v>
      </c>
      <c r="BO457" s="21">
        <v>0.55000000000000004</v>
      </c>
      <c r="BP457" s="20"/>
      <c r="BQ457" s="21">
        <v>0.19</v>
      </c>
      <c r="BR457" s="21">
        <v>0.38</v>
      </c>
      <c r="BS457" s="21">
        <v>0.14000000000000001</v>
      </c>
      <c r="BT457" s="20"/>
      <c r="BU457" s="20"/>
      <c r="BV457" s="21">
        <v>25.47</v>
      </c>
      <c r="BW457" s="9">
        <f>IF(BA457=1,BN457-(Monitors!$B$17*Data!BZ457),Data!BN457)</f>
        <v>25.82</v>
      </c>
      <c r="BX457" s="32">
        <f>IF($AR457=1,$BW457-(Monitors!$C$17*BZ457),Data!$BW457)</f>
        <v>25.82</v>
      </c>
      <c r="BY457" s="32">
        <f>BX457-(AA457*Monitors!$C$13)</f>
        <v>21.672000000000001</v>
      </c>
      <c r="BZ457" s="86">
        <f>(Monitors!$C$13*Data!AA457)+(Monitors!$C$6*TANH(Monitors!$C$7*(Data!V457+Monitors!$C$8)+Monitors!$C$9)+Monitors!$C$10)</f>
        <v>18.775057003299182</v>
      </c>
      <c r="CA457" s="9">
        <f>BN457-(Signage!$C$13*AI457)</f>
        <v>20.99377235</v>
      </c>
      <c r="CB457" s="86">
        <f>(Signage!$C$13*Data!AI457)+(Signage!$C$6*TANH(Signage!$C$7*(Data!V457+Signage!$C$8)+Signage!$C$9)+Signage!$C$10)</f>
        <v>27.912822106343683</v>
      </c>
    </row>
    <row r="458" spans="1:80" s="4" customFormat="1" ht="12" customHeight="1">
      <c r="A458" s="82">
        <v>457</v>
      </c>
      <c r="B458" s="15" t="s">
        <v>2075</v>
      </c>
      <c r="C458" s="82" t="s">
        <v>1388</v>
      </c>
      <c r="D458" s="16">
        <v>41450</v>
      </c>
      <c r="E458" s="18" t="s">
        <v>77</v>
      </c>
      <c r="F458" s="15" t="s">
        <v>70</v>
      </c>
      <c r="G458" s="17">
        <v>6</v>
      </c>
      <c r="H458" s="15" t="s">
        <v>72</v>
      </c>
      <c r="I458" s="15" t="s">
        <v>90</v>
      </c>
      <c r="J458" s="18"/>
      <c r="K458" s="18" t="s">
        <v>74</v>
      </c>
      <c r="L458" s="18"/>
      <c r="M458" s="18" t="s">
        <v>78</v>
      </c>
      <c r="N458" s="18" t="s">
        <v>78</v>
      </c>
      <c r="O458" s="18" t="s">
        <v>82</v>
      </c>
      <c r="P458" s="18"/>
      <c r="Q458" s="18" t="s">
        <v>78</v>
      </c>
      <c r="R458" s="19">
        <v>1.78</v>
      </c>
      <c r="S458" s="19">
        <v>11.8</v>
      </c>
      <c r="T458" s="19">
        <v>20.9</v>
      </c>
      <c r="U458" s="19">
        <v>24</v>
      </c>
      <c r="V458" s="19">
        <v>246.2</v>
      </c>
      <c r="W458" s="19">
        <v>1080</v>
      </c>
      <c r="X458" s="19">
        <v>1920</v>
      </c>
      <c r="Y458" s="18" t="s">
        <v>147</v>
      </c>
      <c r="Z458" s="69">
        <v>8424</v>
      </c>
      <c r="AA458" s="19">
        <v>2.0739999999999998</v>
      </c>
      <c r="AB458" s="21">
        <v>250</v>
      </c>
      <c r="AC458" s="19">
        <v>0.8</v>
      </c>
      <c r="AD458" s="19">
        <v>258.39999999999998</v>
      </c>
      <c r="AE458" s="19">
        <v>250</v>
      </c>
      <c r="AF458" s="19">
        <v>206.8</v>
      </c>
      <c r="AG458" s="8">
        <f>AF458/AD458</f>
        <v>0.80030959752321995</v>
      </c>
      <c r="AH458" s="19">
        <v>200.9</v>
      </c>
      <c r="AI458" s="85">
        <f>(AF458*V458)/1000000</f>
        <v>5.0914160000000007E-2</v>
      </c>
      <c r="AJ458" s="18" t="s">
        <v>78</v>
      </c>
      <c r="AK458" s="18" t="s">
        <v>313</v>
      </c>
      <c r="AL458" s="18" t="s">
        <v>350</v>
      </c>
      <c r="AM458" s="18"/>
      <c r="AN458" s="18" t="s">
        <v>81</v>
      </c>
      <c r="AO458" s="18"/>
      <c r="AP458" s="18" t="s">
        <v>81</v>
      </c>
      <c r="AQ458" s="18"/>
      <c r="AR458" s="19">
        <v>0</v>
      </c>
      <c r="AS458" s="18"/>
      <c r="AT458" s="72">
        <v>60</v>
      </c>
      <c r="AU458" s="19">
        <v>170</v>
      </c>
      <c r="AV458" s="19">
        <v>160</v>
      </c>
      <c r="AW458" s="18" t="s">
        <v>78</v>
      </c>
      <c r="AX458" s="18" t="s">
        <v>109</v>
      </c>
      <c r="AY458" s="18"/>
      <c r="AZ458" s="18"/>
      <c r="BA458" s="19">
        <v>0</v>
      </c>
      <c r="BB458" s="20" t="s">
        <v>81</v>
      </c>
      <c r="BC458" s="18" t="s">
        <v>81</v>
      </c>
      <c r="BD458" s="18"/>
      <c r="BE458" s="18" t="s">
        <v>84</v>
      </c>
      <c r="BF458" s="18"/>
      <c r="BG458" s="19">
        <v>1</v>
      </c>
      <c r="BH458" s="21">
        <v>0</v>
      </c>
      <c r="BI458" s="19">
        <v>0.18</v>
      </c>
      <c r="BJ458" s="18"/>
      <c r="BK458" s="19">
        <v>0.15</v>
      </c>
      <c r="BL458" s="18"/>
      <c r="BM458" s="18"/>
      <c r="BN458" s="19">
        <v>18.64</v>
      </c>
      <c r="BO458" s="21">
        <v>0.47</v>
      </c>
      <c r="BP458" s="20"/>
      <c r="BQ458" s="21">
        <v>0.24</v>
      </c>
      <c r="BR458" s="20"/>
      <c r="BS458" s="21">
        <v>0.21</v>
      </c>
      <c r="BT458" s="20"/>
      <c r="BU458" s="20"/>
      <c r="BV458" s="21">
        <v>18.850000000000001</v>
      </c>
      <c r="BW458" s="9">
        <f>IF(BA458=1,BN458-(Monitors!$B$17*Data!BZ458),Data!BN458)</f>
        <v>18.64</v>
      </c>
      <c r="BX458" s="32">
        <f>IF($AR458=1,$BW458-(Monitors!$C$17*BZ458),Data!$BW458)</f>
        <v>18.64</v>
      </c>
      <c r="BY458" s="32">
        <f>BX458-(AA458*Monitors!$C$13)</f>
        <v>14.492000000000001</v>
      </c>
      <c r="BZ458" s="86">
        <f>(Monitors!$C$13*Data!AA458)+(Monitors!$C$6*TANH(Monitors!$C$7*(Data!V458+Monitors!$C$8)+Monitors!$C$9)+Monitors!$C$10)</f>
        <v>17.11992159634805</v>
      </c>
      <c r="CA458" s="9">
        <f>BN458-(Signage!$C$13*AI458)</f>
        <v>14.821438000000001</v>
      </c>
      <c r="CB458" s="86">
        <f>(Signage!$C$13*Data!AI458)+(Signage!$C$6*TANH(Signage!$C$7*(Data!V458+Signage!$C$8)+Signage!$C$9)+Signage!$C$10)</f>
        <v>21.722270904103638</v>
      </c>
    </row>
    <row r="459" spans="1:80" s="4" customFormat="1" ht="12" customHeight="1">
      <c r="A459" s="83">
        <v>458</v>
      </c>
      <c r="B459" s="15" t="s">
        <v>2052</v>
      </c>
      <c r="C459" s="83" t="s">
        <v>1389</v>
      </c>
      <c r="D459" s="25">
        <v>41902</v>
      </c>
      <c r="E459" s="27" t="s">
        <v>77</v>
      </c>
      <c r="F459" s="24" t="s">
        <v>70</v>
      </c>
      <c r="G459" s="26">
        <v>6</v>
      </c>
      <c r="H459" s="24" t="s">
        <v>72</v>
      </c>
      <c r="I459" s="24" t="s">
        <v>90</v>
      </c>
      <c r="J459" s="27" t="s">
        <v>71</v>
      </c>
      <c r="K459" s="27" t="s">
        <v>74</v>
      </c>
      <c r="L459" s="27" t="s">
        <v>71</v>
      </c>
      <c r="M459" s="27" t="s">
        <v>78</v>
      </c>
      <c r="N459" s="27" t="s">
        <v>78</v>
      </c>
      <c r="O459" s="27" t="s">
        <v>82</v>
      </c>
      <c r="P459" s="27" t="s">
        <v>71</v>
      </c>
      <c r="Q459" s="27" t="s">
        <v>78</v>
      </c>
      <c r="R459" s="28">
        <v>1.78</v>
      </c>
      <c r="S459" s="28">
        <v>10.6</v>
      </c>
      <c r="T459" s="28">
        <v>18.8</v>
      </c>
      <c r="U459" s="28">
        <v>21.5</v>
      </c>
      <c r="V459" s="28">
        <v>198.08</v>
      </c>
      <c r="W459" s="28">
        <v>1080</v>
      </c>
      <c r="X459" s="28">
        <v>1920</v>
      </c>
      <c r="Y459" s="27" t="s">
        <v>147</v>
      </c>
      <c r="Z459" s="70">
        <v>10462</v>
      </c>
      <c r="AA459" s="28">
        <v>2.0739999999999998</v>
      </c>
      <c r="AB459" s="30">
        <v>200</v>
      </c>
      <c r="AC459" s="28">
        <v>54.8</v>
      </c>
      <c r="AD459" s="28">
        <v>250.3</v>
      </c>
      <c r="AE459" s="28">
        <v>200</v>
      </c>
      <c r="AF459" s="28">
        <v>207.1</v>
      </c>
      <c r="AG459" s="8">
        <f>AF459/AD459</f>
        <v>0.82740711146624046</v>
      </c>
      <c r="AH459" s="28">
        <v>200</v>
      </c>
      <c r="AI459" s="85">
        <f>(AF459*V459)/1000000</f>
        <v>4.1022368000000003E-2</v>
      </c>
      <c r="AJ459" s="27" t="s">
        <v>78</v>
      </c>
      <c r="AK459" s="27" t="s">
        <v>815</v>
      </c>
      <c r="AL459" s="27" t="s">
        <v>79</v>
      </c>
      <c r="AM459" s="27" t="s">
        <v>192</v>
      </c>
      <c r="AN459" s="27" t="s">
        <v>81</v>
      </c>
      <c r="AO459" s="27" t="s">
        <v>71</v>
      </c>
      <c r="AP459" s="27" t="s">
        <v>81</v>
      </c>
      <c r="AQ459" s="27" t="s">
        <v>71</v>
      </c>
      <c r="AR459" s="28">
        <v>0</v>
      </c>
      <c r="AS459" s="27"/>
      <c r="AT459" s="74">
        <v>60</v>
      </c>
      <c r="AU459" s="28">
        <v>90</v>
      </c>
      <c r="AV459" s="28">
        <v>65</v>
      </c>
      <c r="AW459" s="31"/>
      <c r="AX459" s="27" t="s">
        <v>98</v>
      </c>
      <c r="AY459" s="27" t="s">
        <v>71</v>
      </c>
      <c r="AZ459" s="27" t="s">
        <v>71</v>
      </c>
      <c r="BA459" s="28">
        <v>0</v>
      </c>
      <c r="BB459" s="29" t="s">
        <v>81</v>
      </c>
      <c r="BC459" s="29" t="s">
        <v>81</v>
      </c>
      <c r="BD459" s="27" t="s">
        <v>71</v>
      </c>
      <c r="BE459" s="27" t="s">
        <v>84</v>
      </c>
      <c r="BF459" s="27" t="s">
        <v>71</v>
      </c>
      <c r="BG459" s="27"/>
      <c r="BH459" s="30">
        <v>0</v>
      </c>
      <c r="BI459" s="28">
        <v>0.28000000000000003</v>
      </c>
      <c r="BJ459" s="27"/>
      <c r="BK459" s="28">
        <v>0.18</v>
      </c>
      <c r="BL459" s="27"/>
      <c r="BM459" s="27"/>
      <c r="BN459" s="28">
        <v>16.25</v>
      </c>
      <c r="BO459" s="30">
        <v>0.5</v>
      </c>
      <c r="BP459" s="29"/>
      <c r="BQ459" s="30">
        <v>0.28000000000000003</v>
      </c>
      <c r="BR459" s="29"/>
      <c r="BS459" s="30">
        <v>0.19</v>
      </c>
      <c r="BT459" s="29"/>
      <c r="BU459" s="29"/>
      <c r="BV459" s="30">
        <v>16.23</v>
      </c>
      <c r="BW459" s="9">
        <f>IF(BA459=1,BN459-(Monitors!$B$17*Data!BZ459),Data!BN459)</f>
        <v>16.25</v>
      </c>
      <c r="BX459" s="32">
        <f>IF($AR459=1,$BW459-(Monitors!$C$17*BZ459),Data!$BW459)</f>
        <v>16.25</v>
      </c>
      <c r="BY459" s="32">
        <f>BX459-(AA459*Monitors!$C$13)</f>
        <v>12.102</v>
      </c>
      <c r="BZ459" s="86">
        <f>(Monitors!$C$13*Data!AA459)+(Monitors!$C$6*TANH(Monitors!$C$7*(Data!V459+Monitors!$C$8)+Monitors!$C$9)+Monitors!$C$10)</f>
        <v>15.413638494334341</v>
      </c>
      <c r="CA459" s="9">
        <f>BN459-(Signage!$C$13*AI459)</f>
        <v>13.1733224</v>
      </c>
      <c r="CB459" s="86">
        <f>(Signage!$C$13*Data!AI459)+(Signage!$C$6*TANH(Signage!$C$7*(Data!V459+Signage!$C$8)+Signage!$C$9)+Signage!$C$10)</f>
        <v>17.093547479483821</v>
      </c>
    </row>
    <row r="460" spans="1:80" s="4" customFormat="1" ht="12" customHeight="1">
      <c r="A460" s="82">
        <v>459</v>
      </c>
      <c r="B460" s="15" t="s">
        <v>2100</v>
      </c>
      <c r="C460" s="82" t="s">
        <v>1390</v>
      </c>
      <c r="D460" s="16">
        <v>41059</v>
      </c>
      <c r="E460" s="18" t="s">
        <v>78</v>
      </c>
      <c r="F460" s="15" t="s">
        <v>70</v>
      </c>
      <c r="G460" s="17">
        <v>6</v>
      </c>
      <c r="H460" s="15" t="s">
        <v>72</v>
      </c>
      <c r="I460" s="15" t="s">
        <v>73</v>
      </c>
      <c r="J460" s="18" t="s">
        <v>73</v>
      </c>
      <c r="K460" s="18" t="s">
        <v>74</v>
      </c>
      <c r="L460" s="18"/>
      <c r="M460" s="18" t="s">
        <v>78</v>
      </c>
      <c r="N460" s="18" t="s">
        <v>77</v>
      </c>
      <c r="O460" s="18" t="s">
        <v>82</v>
      </c>
      <c r="P460" s="18"/>
      <c r="Q460" s="18" t="s">
        <v>78</v>
      </c>
      <c r="R460" s="19">
        <v>1.78</v>
      </c>
      <c r="S460" s="19">
        <v>106</v>
      </c>
      <c r="T460" s="19">
        <v>188</v>
      </c>
      <c r="U460" s="19">
        <v>22</v>
      </c>
      <c r="V460" s="19">
        <v>198</v>
      </c>
      <c r="W460" s="19">
        <v>1080</v>
      </c>
      <c r="X460" s="19">
        <v>1920</v>
      </c>
      <c r="Y460" s="18" t="s">
        <v>147</v>
      </c>
      <c r="Z460" s="69">
        <v>10469</v>
      </c>
      <c r="AA460" s="19">
        <v>2.0739999999999998</v>
      </c>
      <c r="AB460" s="21">
        <v>300</v>
      </c>
      <c r="AC460" s="19">
        <v>9.6</v>
      </c>
      <c r="AD460" s="19">
        <v>208.4</v>
      </c>
      <c r="AE460" s="19">
        <v>300</v>
      </c>
      <c r="AF460" s="19">
        <v>207.3</v>
      </c>
      <c r="AG460" s="8">
        <f>AF460/AD460</f>
        <v>0.99472168905950098</v>
      </c>
      <c r="AH460" s="19">
        <v>200</v>
      </c>
      <c r="AI460" s="85">
        <f>(AF460*V460)/1000000</f>
        <v>4.1045400000000003E-2</v>
      </c>
      <c r="AJ460" s="18" t="s">
        <v>78</v>
      </c>
      <c r="AK460" s="18" t="s">
        <v>165</v>
      </c>
      <c r="AL460" s="18" t="s">
        <v>115</v>
      </c>
      <c r="AM460" s="18"/>
      <c r="AN460" s="18" t="s">
        <v>81</v>
      </c>
      <c r="AO460" s="18"/>
      <c r="AP460" s="18" t="s">
        <v>81</v>
      </c>
      <c r="AQ460" s="18"/>
      <c r="AR460" s="19">
        <v>0</v>
      </c>
      <c r="AS460" s="18"/>
      <c r="AT460" s="72">
        <v>60</v>
      </c>
      <c r="AU460" s="19">
        <v>170</v>
      </c>
      <c r="AV460" s="19">
        <v>160</v>
      </c>
      <c r="AW460" s="18" t="s">
        <v>78</v>
      </c>
      <c r="AX460" s="18" t="s">
        <v>109</v>
      </c>
      <c r="AY460" s="18"/>
      <c r="AZ460" s="18"/>
      <c r="BA460" s="19">
        <v>0</v>
      </c>
      <c r="BB460" s="20" t="s">
        <v>81</v>
      </c>
      <c r="BC460" s="18" t="s">
        <v>81</v>
      </c>
      <c r="BD460" s="18"/>
      <c r="BE460" s="18" t="s">
        <v>84</v>
      </c>
      <c r="BF460" s="18"/>
      <c r="BG460" s="19">
        <v>1</v>
      </c>
      <c r="BH460" s="21">
        <v>0</v>
      </c>
      <c r="BI460" s="19">
        <v>0.13</v>
      </c>
      <c r="BJ460" s="18"/>
      <c r="BK460" s="19">
        <v>0.12</v>
      </c>
      <c r="BL460" s="18"/>
      <c r="BM460" s="18"/>
      <c r="BN460" s="19">
        <v>15.95</v>
      </c>
      <c r="BO460" s="21">
        <v>0.46</v>
      </c>
      <c r="BP460" s="20"/>
      <c r="BQ460" s="21">
        <v>0.14000000000000001</v>
      </c>
      <c r="BR460" s="20"/>
      <c r="BS460" s="21">
        <v>0.14000000000000001</v>
      </c>
      <c r="BT460" s="20"/>
      <c r="BU460" s="20"/>
      <c r="BV460" s="21">
        <v>16.03</v>
      </c>
      <c r="BW460" s="9">
        <f>IF(BA460=1,BN460-(Monitors!$B$17*Data!BZ460),Data!BN460)</f>
        <v>15.95</v>
      </c>
      <c r="BX460" s="32">
        <f>IF($AR460=1,$BW460-(Monitors!$C$17*BZ460),Data!$BW460)</f>
        <v>15.95</v>
      </c>
      <c r="BY460" s="32">
        <f>BX460-(AA460*Monitors!$C$13)</f>
        <v>11.802</v>
      </c>
      <c r="BZ460" s="86">
        <f>(Monitors!$C$13*Data!AA460)+(Monitors!$C$6*TANH(Monitors!$C$7*(Data!V460+Monitors!$C$8)+Monitors!$C$9)+Monitors!$C$10)</f>
        <v>15.410416036269424</v>
      </c>
      <c r="CA460" s="9">
        <f>BN460-(Signage!$C$13*AI460)</f>
        <v>12.871594999999999</v>
      </c>
      <c r="CB460" s="86">
        <f>(Signage!$C$13*Data!AI460)+(Signage!$C$6*TANH(Signage!$C$7*(Data!V460+Signage!$C$8)+Signage!$C$9)+Signage!$C$10)</f>
        <v>17.088777531316481</v>
      </c>
    </row>
    <row r="461" spans="1:80" s="4" customFormat="1" ht="12" customHeight="1">
      <c r="A461" s="83">
        <v>460</v>
      </c>
      <c r="B461" s="15" t="s">
        <v>2096</v>
      </c>
      <c r="C461" s="83" t="s">
        <v>1391</v>
      </c>
      <c r="D461" s="16">
        <v>40965</v>
      </c>
      <c r="E461" s="18" t="s">
        <v>77</v>
      </c>
      <c r="F461" s="15" t="s">
        <v>70</v>
      </c>
      <c r="G461" s="17">
        <v>6</v>
      </c>
      <c r="H461" s="15" t="s">
        <v>72</v>
      </c>
      <c r="I461" s="15" t="s">
        <v>90</v>
      </c>
      <c r="J461" s="18"/>
      <c r="K461" s="18" t="s">
        <v>74</v>
      </c>
      <c r="L461" s="18"/>
      <c r="M461" s="18" t="s">
        <v>78</v>
      </c>
      <c r="N461" s="18" t="s">
        <v>78</v>
      </c>
      <c r="O461" s="18" t="s">
        <v>82</v>
      </c>
      <c r="P461" s="18"/>
      <c r="Q461" s="18" t="s">
        <v>77</v>
      </c>
      <c r="R461" s="19">
        <v>1.78</v>
      </c>
      <c r="S461" s="19">
        <v>11.6</v>
      </c>
      <c r="T461" s="19">
        <v>20.6</v>
      </c>
      <c r="U461" s="19">
        <v>23.6</v>
      </c>
      <c r="V461" s="19">
        <v>237.79</v>
      </c>
      <c r="W461" s="19">
        <v>1920</v>
      </c>
      <c r="X461" s="19">
        <v>1080</v>
      </c>
      <c r="Y461" s="18" t="s">
        <v>167</v>
      </c>
      <c r="Z461" s="69">
        <v>8720</v>
      </c>
      <c r="AA461" s="19">
        <v>2.0739999999999998</v>
      </c>
      <c r="AB461" s="21">
        <v>250</v>
      </c>
      <c r="AC461" s="19">
        <v>15.5</v>
      </c>
      <c r="AD461" s="19">
        <v>270</v>
      </c>
      <c r="AE461" s="19">
        <v>250</v>
      </c>
      <c r="AF461" s="19">
        <v>210</v>
      </c>
      <c r="AG461" s="8">
        <f>AF461/AD461</f>
        <v>0.77777777777777779</v>
      </c>
      <c r="AH461" s="19">
        <v>200.4</v>
      </c>
      <c r="AI461" s="85">
        <f>(AF461*V461)/1000000</f>
        <v>4.9935899999999998E-2</v>
      </c>
      <c r="AJ461" s="18" t="s">
        <v>77</v>
      </c>
      <c r="AK461" s="18" t="s">
        <v>185</v>
      </c>
      <c r="AL461" s="18" t="s">
        <v>115</v>
      </c>
      <c r="AM461" s="18"/>
      <c r="AN461" s="18" t="s">
        <v>81</v>
      </c>
      <c r="AO461" s="18"/>
      <c r="AP461" s="18" t="s">
        <v>81</v>
      </c>
      <c r="AQ461" s="18"/>
      <c r="AR461" s="19">
        <v>0</v>
      </c>
      <c r="AS461" s="18"/>
      <c r="AT461" s="72">
        <v>60</v>
      </c>
      <c r="AU461" s="19">
        <v>170</v>
      </c>
      <c r="AV461" s="19">
        <v>160</v>
      </c>
      <c r="AW461" s="18" t="s">
        <v>78</v>
      </c>
      <c r="AX461" s="18" t="s">
        <v>109</v>
      </c>
      <c r="AY461" s="18"/>
      <c r="AZ461" s="18"/>
      <c r="BA461" s="19">
        <v>0</v>
      </c>
      <c r="BB461" s="20" t="s">
        <v>81</v>
      </c>
      <c r="BC461" s="18" t="s">
        <v>81</v>
      </c>
      <c r="BD461" s="18"/>
      <c r="BE461" s="18" t="s">
        <v>84</v>
      </c>
      <c r="BF461" s="18"/>
      <c r="BG461" s="18"/>
      <c r="BH461" s="21">
        <v>0</v>
      </c>
      <c r="BI461" s="19">
        <v>0.23</v>
      </c>
      <c r="BJ461" s="18"/>
      <c r="BK461" s="19">
        <v>0.17</v>
      </c>
      <c r="BL461" s="18"/>
      <c r="BM461" s="18"/>
      <c r="BN461" s="19">
        <v>15.7</v>
      </c>
      <c r="BO461" s="21">
        <v>0.52</v>
      </c>
      <c r="BP461" s="20"/>
      <c r="BQ461" s="21">
        <v>0.22</v>
      </c>
      <c r="BR461" s="20"/>
      <c r="BS461" s="21">
        <v>0.18</v>
      </c>
      <c r="BT461" s="20"/>
      <c r="BU461" s="20"/>
      <c r="BV461" s="21">
        <v>15.68</v>
      </c>
      <c r="BW461" s="9">
        <f>IF(BA461=1,BN461-(Monitors!$B$17*Data!BZ461),Data!BN461)</f>
        <v>15.7</v>
      </c>
      <c r="BX461" s="32">
        <f>IF($AR461=1,$BW461-(Monitors!$C$17*BZ461),Data!$BW461)</f>
        <v>15.7</v>
      </c>
      <c r="BY461" s="32">
        <f>BX461-(AA461*Monitors!$C$13)</f>
        <v>11.552</v>
      </c>
      <c r="BZ461" s="86">
        <f>(Monitors!$C$13*Data!AA461)+(Monitors!$C$6*TANH(Monitors!$C$7*(Data!V461+Monitors!$C$8)+Monitors!$C$9)+Monitors!$C$10)</f>
        <v>16.854046429825296</v>
      </c>
      <c r="CA461" s="9">
        <f>BN461-(Signage!$C$13*AI461)</f>
        <v>11.954807499999999</v>
      </c>
      <c r="CB461" s="86">
        <f>(Signage!$C$13*Data!AI461)+(Signage!$C$6*TANH(Signage!$C$7*(Data!V461+Signage!$C$8)+Signage!$C$9)+Signage!$C$10)</f>
        <v>20.973004881083831</v>
      </c>
    </row>
    <row r="462" spans="1:80" s="4" customFormat="1" ht="12" customHeight="1">
      <c r="A462" s="82">
        <v>461</v>
      </c>
      <c r="B462" s="15" t="s">
        <v>2052</v>
      </c>
      <c r="C462" s="82" t="s">
        <v>1392</v>
      </c>
      <c r="D462" s="16">
        <v>41498</v>
      </c>
      <c r="E462" s="18" t="s">
        <v>77</v>
      </c>
      <c r="F462" s="15" t="s">
        <v>70</v>
      </c>
      <c r="G462" s="17">
        <v>6</v>
      </c>
      <c r="H462" s="15" t="s">
        <v>72</v>
      </c>
      <c r="I462" s="15" t="s">
        <v>73</v>
      </c>
      <c r="J462" s="18" t="s">
        <v>73</v>
      </c>
      <c r="K462" s="18" t="s">
        <v>74</v>
      </c>
      <c r="L462" s="18" t="s">
        <v>71</v>
      </c>
      <c r="M462" s="18" t="s">
        <v>78</v>
      </c>
      <c r="N462" s="18" t="s">
        <v>78</v>
      </c>
      <c r="O462" s="18" t="s">
        <v>82</v>
      </c>
      <c r="P462" s="18" t="s">
        <v>81</v>
      </c>
      <c r="Q462" s="18" t="s">
        <v>77</v>
      </c>
      <c r="R462" s="19">
        <v>1.78</v>
      </c>
      <c r="S462" s="19">
        <v>10.6</v>
      </c>
      <c r="T462" s="19">
        <v>18.8</v>
      </c>
      <c r="U462" s="19">
        <v>21.5</v>
      </c>
      <c r="V462" s="19">
        <v>198.08</v>
      </c>
      <c r="W462" s="19">
        <v>1080</v>
      </c>
      <c r="X462" s="19">
        <v>1920</v>
      </c>
      <c r="Y462" s="18" t="s">
        <v>147</v>
      </c>
      <c r="Z462" s="69">
        <v>10469</v>
      </c>
      <c r="AA462" s="19">
        <v>2.0739999999999998</v>
      </c>
      <c r="AB462" s="21">
        <v>250</v>
      </c>
      <c r="AC462" s="19">
        <v>9.8000000000000007</v>
      </c>
      <c r="AD462" s="19">
        <v>265</v>
      </c>
      <c r="AE462" s="19">
        <v>250</v>
      </c>
      <c r="AF462" s="19">
        <v>210</v>
      </c>
      <c r="AG462" s="8">
        <f>AF462/AD462</f>
        <v>0.79245283018867929</v>
      </c>
      <c r="AH462" s="19">
        <v>200</v>
      </c>
      <c r="AI462" s="85">
        <f>(AF462*V462)/1000000</f>
        <v>4.1596800000000003E-2</v>
      </c>
      <c r="AJ462" s="18" t="s">
        <v>78</v>
      </c>
      <c r="AK462" s="18" t="s">
        <v>166</v>
      </c>
      <c r="AL462" s="18" t="s">
        <v>159</v>
      </c>
      <c r="AM462" s="18"/>
      <c r="AN462" s="18" t="s">
        <v>550</v>
      </c>
      <c r="AO462" s="18" t="s">
        <v>81</v>
      </c>
      <c r="AP462" s="18" t="s">
        <v>81</v>
      </c>
      <c r="AQ462" s="18" t="s">
        <v>81</v>
      </c>
      <c r="AR462" s="19">
        <v>0</v>
      </c>
      <c r="AS462" s="18"/>
      <c r="AT462" s="72">
        <v>60</v>
      </c>
      <c r="AU462" s="19">
        <v>178</v>
      </c>
      <c r="AV462" s="19">
        <v>178</v>
      </c>
      <c r="AW462" s="18" t="s">
        <v>77</v>
      </c>
      <c r="AX462" s="18" t="s">
        <v>126</v>
      </c>
      <c r="AY462" s="18"/>
      <c r="AZ462" s="18"/>
      <c r="BA462" s="19">
        <v>0</v>
      </c>
      <c r="BB462" s="20" t="s">
        <v>550</v>
      </c>
      <c r="BC462" s="18" t="s">
        <v>144</v>
      </c>
      <c r="BD462" s="18" t="s">
        <v>81</v>
      </c>
      <c r="BE462" s="18" t="s">
        <v>84</v>
      </c>
      <c r="BF462" s="18" t="s">
        <v>81</v>
      </c>
      <c r="BG462" s="18"/>
      <c r="BH462" s="21">
        <v>0</v>
      </c>
      <c r="BI462" s="19">
        <v>0.34</v>
      </c>
      <c r="BJ462" s="18"/>
      <c r="BK462" s="19">
        <v>0.28000000000000003</v>
      </c>
      <c r="BL462" s="18"/>
      <c r="BM462" s="18"/>
      <c r="BN462" s="19">
        <v>18.7</v>
      </c>
      <c r="BO462" s="21">
        <v>0.5</v>
      </c>
      <c r="BP462" s="20"/>
      <c r="BQ462" s="21">
        <v>0.35</v>
      </c>
      <c r="BR462" s="20"/>
      <c r="BS462" s="21">
        <v>0.3</v>
      </c>
      <c r="BT462" s="20"/>
      <c r="BU462" s="20"/>
      <c r="BV462" s="21">
        <v>18.88</v>
      </c>
      <c r="BW462" s="9">
        <f>IF(BA462=1,BN462-(Monitors!$B$17*Data!BZ462),Data!BN462)</f>
        <v>18.7</v>
      </c>
      <c r="BX462" s="32">
        <f>IF($AR462=1,$BW462-(Monitors!$C$17*BZ462),Data!$BW462)</f>
        <v>18.7</v>
      </c>
      <c r="BY462" s="32">
        <f>BX462-(AA462*Monitors!$C$13)</f>
        <v>14.552</v>
      </c>
      <c r="BZ462" s="86">
        <f>(Monitors!$C$13*Data!AA462)+(Monitors!$C$6*TANH(Monitors!$C$7*(Data!V462+Monitors!$C$8)+Monitors!$C$9)+Monitors!$C$10)</f>
        <v>15.413638494334341</v>
      </c>
      <c r="CA462" s="9">
        <f>BN462-(Signage!$C$13*AI462)</f>
        <v>15.58024</v>
      </c>
      <c r="CB462" s="86">
        <f>(Signage!$C$13*Data!AI462)+(Signage!$C$6*TANH(Signage!$C$7*(Data!V462+Signage!$C$8)+Signage!$C$9)+Signage!$C$10)</f>
        <v>17.13662987948382</v>
      </c>
    </row>
    <row r="463" spans="1:80" s="4" customFormat="1" ht="12" customHeight="1">
      <c r="A463" s="83">
        <v>462</v>
      </c>
      <c r="B463" s="15" t="s">
        <v>2056</v>
      </c>
      <c r="C463" s="83" t="s">
        <v>1393</v>
      </c>
      <c r="D463" s="16">
        <v>41330</v>
      </c>
      <c r="E463" s="18" t="s">
        <v>78</v>
      </c>
      <c r="F463" s="15" t="s">
        <v>70</v>
      </c>
      <c r="G463" s="17">
        <v>6</v>
      </c>
      <c r="H463" s="15" t="s">
        <v>72</v>
      </c>
      <c r="I463" s="15" t="s">
        <v>90</v>
      </c>
      <c r="J463" s="18"/>
      <c r="K463" s="18" t="s">
        <v>74</v>
      </c>
      <c r="L463" s="18"/>
      <c r="M463" s="18" t="s">
        <v>78</v>
      </c>
      <c r="N463" s="18" t="s">
        <v>78</v>
      </c>
      <c r="O463" s="18" t="s">
        <v>82</v>
      </c>
      <c r="P463" s="18"/>
      <c r="Q463" s="18" t="s">
        <v>78</v>
      </c>
      <c r="R463" s="19">
        <v>1.78</v>
      </c>
      <c r="S463" s="19">
        <v>106</v>
      </c>
      <c r="T463" s="19">
        <v>188</v>
      </c>
      <c r="U463" s="19">
        <v>21.5</v>
      </c>
      <c r="V463" s="19">
        <v>198</v>
      </c>
      <c r="W463" s="19">
        <v>1080</v>
      </c>
      <c r="X463" s="19">
        <v>1920</v>
      </c>
      <c r="Y463" s="18" t="s">
        <v>147</v>
      </c>
      <c r="Z463" s="69">
        <v>10469</v>
      </c>
      <c r="AA463" s="19">
        <v>2.0739999999999998</v>
      </c>
      <c r="AB463" s="21">
        <v>250</v>
      </c>
      <c r="AC463" s="19">
        <v>13.5</v>
      </c>
      <c r="AD463" s="19">
        <v>213</v>
      </c>
      <c r="AE463" s="19">
        <v>250</v>
      </c>
      <c r="AF463" s="19">
        <v>210</v>
      </c>
      <c r="AG463" s="8">
        <f>AF463/AD463</f>
        <v>0.9859154929577465</v>
      </c>
      <c r="AH463" s="19">
        <v>201.4</v>
      </c>
      <c r="AI463" s="85">
        <f>(AF463*V463)/1000000</f>
        <v>4.1579999999999999E-2</v>
      </c>
      <c r="AJ463" s="18" t="s">
        <v>78</v>
      </c>
      <c r="AK463" s="18" t="s">
        <v>165</v>
      </c>
      <c r="AL463" s="18" t="s">
        <v>88</v>
      </c>
      <c r="AM463" s="18"/>
      <c r="AN463" s="18" t="s">
        <v>81</v>
      </c>
      <c r="AO463" s="18"/>
      <c r="AP463" s="18" t="s">
        <v>81</v>
      </c>
      <c r="AQ463" s="18"/>
      <c r="AR463" s="19">
        <v>0</v>
      </c>
      <c r="AS463" s="18"/>
      <c r="AT463" s="72">
        <v>60</v>
      </c>
      <c r="AU463" s="19">
        <v>170</v>
      </c>
      <c r="AV463" s="19">
        <v>160</v>
      </c>
      <c r="AW463" s="18" t="s">
        <v>78</v>
      </c>
      <c r="AX463" s="18" t="s">
        <v>109</v>
      </c>
      <c r="AY463" s="18"/>
      <c r="AZ463" s="18"/>
      <c r="BA463" s="19">
        <v>0</v>
      </c>
      <c r="BB463" s="20" t="s">
        <v>81</v>
      </c>
      <c r="BC463" s="18" t="s">
        <v>81</v>
      </c>
      <c r="BD463" s="18"/>
      <c r="BE463" s="18" t="s">
        <v>84</v>
      </c>
      <c r="BF463" s="18"/>
      <c r="BG463" s="19">
        <v>0</v>
      </c>
      <c r="BH463" s="21">
        <v>0</v>
      </c>
      <c r="BI463" s="19">
        <v>0.15</v>
      </c>
      <c r="BJ463" s="18"/>
      <c r="BK463" s="19">
        <v>0.11</v>
      </c>
      <c r="BL463" s="18"/>
      <c r="BM463" s="18"/>
      <c r="BN463" s="19">
        <v>20.28</v>
      </c>
      <c r="BO463" s="21">
        <v>0.52</v>
      </c>
      <c r="BP463" s="20"/>
      <c r="BQ463" s="21">
        <v>0.18</v>
      </c>
      <c r="BR463" s="20"/>
      <c r="BS463" s="21">
        <v>0.14000000000000001</v>
      </c>
      <c r="BT463" s="20"/>
      <c r="BU463" s="20"/>
      <c r="BV463" s="21">
        <v>20.010000000000002</v>
      </c>
      <c r="BW463" s="9">
        <f>IF(BA463=1,BN463-(Monitors!$B$17*Data!BZ463),Data!BN463)</f>
        <v>20.28</v>
      </c>
      <c r="BX463" s="32">
        <f>IF($AR463=1,$BW463-(Monitors!$C$17*BZ463),Data!$BW463)</f>
        <v>20.28</v>
      </c>
      <c r="BY463" s="32">
        <f>BX463-(AA463*Monitors!$C$13)</f>
        <v>16.132000000000001</v>
      </c>
      <c r="BZ463" s="86">
        <f>(Monitors!$C$13*Data!AA463)+(Monitors!$C$6*TANH(Monitors!$C$7*(Data!V463+Monitors!$C$8)+Monitors!$C$9)+Monitors!$C$10)</f>
        <v>15.410416036269424</v>
      </c>
      <c r="CA463" s="9">
        <f>BN463-(Signage!$C$13*AI463)</f>
        <v>17.1615</v>
      </c>
      <c r="CB463" s="86">
        <f>(Signage!$C$13*Data!AI463)+(Signage!$C$6*TANH(Signage!$C$7*(Data!V463+Signage!$C$8)+Signage!$C$9)+Signage!$C$10)</f>
        <v>17.128872531316482</v>
      </c>
    </row>
    <row r="464" spans="1:80" s="4" customFormat="1" ht="12" customHeight="1">
      <c r="A464" s="82">
        <v>463</v>
      </c>
      <c r="B464" s="15" t="s">
        <v>2052</v>
      </c>
      <c r="C464" s="82" t="s">
        <v>1394</v>
      </c>
      <c r="D464" s="16">
        <v>41182</v>
      </c>
      <c r="E464" s="18" t="s">
        <v>77</v>
      </c>
      <c r="F464" s="15" t="s">
        <v>70</v>
      </c>
      <c r="G464" s="17">
        <v>6</v>
      </c>
      <c r="H464" s="15" t="s">
        <v>72</v>
      </c>
      <c r="I464" s="15" t="s">
        <v>73</v>
      </c>
      <c r="J464" s="18" t="s">
        <v>73</v>
      </c>
      <c r="K464" s="18" t="s">
        <v>74</v>
      </c>
      <c r="L464" s="18" t="s">
        <v>71</v>
      </c>
      <c r="M464" s="18" t="s">
        <v>78</v>
      </c>
      <c r="N464" s="18" t="s">
        <v>78</v>
      </c>
      <c r="O464" s="18" t="s">
        <v>82</v>
      </c>
      <c r="P464" s="18" t="s">
        <v>71</v>
      </c>
      <c r="Q464" s="18" t="s">
        <v>77</v>
      </c>
      <c r="R464" s="19">
        <v>1.78</v>
      </c>
      <c r="S464" s="19">
        <v>11.3</v>
      </c>
      <c r="T464" s="19">
        <v>20</v>
      </c>
      <c r="U464" s="19">
        <v>23</v>
      </c>
      <c r="V464" s="19">
        <v>226.1</v>
      </c>
      <c r="W464" s="19">
        <v>1080</v>
      </c>
      <c r="X464" s="19">
        <v>1920</v>
      </c>
      <c r="Y464" s="18" t="s">
        <v>147</v>
      </c>
      <c r="Z464" s="69">
        <v>9176</v>
      </c>
      <c r="AA464" s="19">
        <v>2.0739999999999998</v>
      </c>
      <c r="AB464" s="21">
        <v>275</v>
      </c>
      <c r="AC464" s="19">
        <v>56</v>
      </c>
      <c r="AD464" s="19">
        <v>275</v>
      </c>
      <c r="AE464" s="19">
        <v>275</v>
      </c>
      <c r="AF464" s="19">
        <v>210</v>
      </c>
      <c r="AG464" s="8">
        <f>AF464/AD464</f>
        <v>0.76363636363636367</v>
      </c>
      <c r="AH464" s="19">
        <v>200</v>
      </c>
      <c r="AI464" s="85">
        <f>(AF464*V464)/1000000</f>
        <v>4.7481000000000002E-2</v>
      </c>
      <c r="AJ464" s="18" t="s">
        <v>78</v>
      </c>
      <c r="AK464" s="18" t="s">
        <v>593</v>
      </c>
      <c r="AL464" s="18" t="s">
        <v>88</v>
      </c>
      <c r="AM464" s="18" t="s">
        <v>255</v>
      </c>
      <c r="AN464" s="18" t="s">
        <v>81</v>
      </c>
      <c r="AO464" s="18" t="s">
        <v>71</v>
      </c>
      <c r="AP464" s="18" t="s">
        <v>94</v>
      </c>
      <c r="AQ464" s="18" t="s">
        <v>71</v>
      </c>
      <c r="AR464" s="19">
        <v>0</v>
      </c>
      <c r="AS464" s="18"/>
      <c r="AT464" s="72">
        <v>60</v>
      </c>
      <c r="AU464" s="19">
        <v>170</v>
      </c>
      <c r="AV464" s="19">
        <v>160</v>
      </c>
      <c r="AW464" s="18" t="s">
        <v>77</v>
      </c>
      <c r="AX464" s="18" t="s">
        <v>126</v>
      </c>
      <c r="AY464" s="18" t="s">
        <v>71</v>
      </c>
      <c r="AZ464" s="18" t="s">
        <v>71</v>
      </c>
      <c r="BA464" s="19">
        <v>0</v>
      </c>
      <c r="BB464" s="20" t="s">
        <v>81</v>
      </c>
      <c r="BC464" s="18" t="s">
        <v>81</v>
      </c>
      <c r="BD464" s="18" t="s">
        <v>71</v>
      </c>
      <c r="BE464" s="18" t="s">
        <v>84</v>
      </c>
      <c r="BF464" s="18" t="s">
        <v>71</v>
      </c>
      <c r="BG464" s="18"/>
      <c r="BH464" s="21">
        <v>0</v>
      </c>
      <c r="BI464" s="19">
        <v>0.37</v>
      </c>
      <c r="BJ464" s="18"/>
      <c r="BK464" s="19">
        <v>0.25</v>
      </c>
      <c r="BL464" s="18"/>
      <c r="BM464" s="18"/>
      <c r="BN464" s="19">
        <v>20.57</v>
      </c>
      <c r="BO464" s="21">
        <v>0.5</v>
      </c>
      <c r="BP464" s="20"/>
      <c r="BQ464" s="21">
        <v>0.37</v>
      </c>
      <c r="BR464" s="20"/>
      <c r="BS464" s="21">
        <v>0.25</v>
      </c>
      <c r="BT464" s="20"/>
      <c r="BU464" s="20"/>
      <c r="BV464" s="21">
        <v>20.58</v>
      </c>
      <c r="BW464" s="9">
        <f>IF(BA464=1,BN464-(Monitors!$B$17*Data!BZ464),Data!BN464)</f>
        <v>20.57</v>
      </c>
      <c r="BX464" s="32">
        <f>IF($AR464=1,$BW464-(Monitors!$C$17*BZ464),Data!$BW464)</f>
        <v>20.57</v>
      </c>
      <c r="BY464" s="32">
        <f>BX464-(AA464*Monitors!$C$13)</f>
        <v>16.422000000000001</v>
      </c>
      <c r="BZ464" s="86">
        <f>(Monitors!$C$13*Data!AA464)+(Monitors!$C$6*TANH(Monitors!$C$7*(Data!V464+Monitors!$C$8)+Monitors!$C$9)+Monitors!$C$10)</f>
        <v>16.462313929499189</v>
      </c>
      <c r="CA464" s="9">
        <f>BN464-(Signage!$C$13*AI464)</f>
        <v>17.008925000000001</v>
      </c>
      <c r="CB464" s="86">
        <f>(Signage!$C$13*Data!AI464)+(Signage!$C$6*TANH(Signage!$C$7*(Data!V464+Signage!$C$8)+Signage!$C$9)+Signage!$C$10)</f>
        <v>19.846814140666375</v>
      </c>
    </row>
    <row r="465" spans="1:80" s="4" customFormat="1" ht="12" customHeight="1">
      <c r="A465" s="83">
        <v>464</v>
      </c>
      <c r="B465" s="15" t="s">
        <v>2100</v>
      </c>
      <c r="C465" s="83" t="s">
        <v>1395</v>
      </c>
      <c r="D465" s="16">
        <v>41654</v>
      </c>
      <c r="E465" s="18" t="s">
        <v>78</v>
      </c>
      <c r="F465" s="15" t="s">
        <v>322</v>
      </c>
      <c r="G465" s="17">
        <v>6</v>
      </c>
      <c r="H465" s="15" t="s">
        <v>72</v>
      </c>
      <c r="I465" s="15" t="s">
        <v>142</v>
      </c>
      <c r="J465" s="18"/>
      <c r="K465" s="18" t="s">
        <v>74</v>
      </c>
      <c r="L465" s="18"/>
      <c r="M465" s="18" t="s">
        <v>78</v>
      </c>
      <c r="N465" s="18" t="s">
        <v>78</v>
      </c>
      <c r="O465" s="18" t="s">
        <v>82</v>
      </c>
      <c r="P465" s="18"/>
      <c r="Q465" s="18" t="s">
        <v>77</v>
      </c>
      <c r="R465" s="19">
        <v>1.78</v>
      </c>
      <c r="S465" s="19">
        <v>11.3</v>
      </c>
      <c r="T465" s="19">
        <v>20</v>
      </c>
      <c r="U465" s="19">
        <v>23</v>
      </c>
      <c r="V465" s="19">
        <v>226.05</v>
      </c>
      <c r="W465" s="19">
        <v>1080</v>
      </c>
      <c r="X465" s="19">
        <v>1920</v>
      </c>
      <c r="Y465" s="18" t="s">
        <v>147</v>
      </c>
      <c r="Z465" s="69">
        <v>9175</v>
      </c>
      <c r="AA465" s="19">
        <v>2.0739999999999998</v>
      </c>
      <c r="AB465" s="21">
        <v>210</v>
      </c>
      <c r="AC465" s="19">
        <v>8.6999999999999993</v>
      </c>
      <c r="AD465" s="19">
        <v>218.6</v>
      </c>
      <c r="AE465" s="19">
        <v>210</v>
      </c>
      <c r="AF465" s="19">
        <v>210.4</v>
      </c>
      <c r="AG465" s="8">
        <f>AF465/AD465</f>
        <v>0.96248856358645929</v>
      </c>
      <c r="AH465" s="19">
        <v>200.5</v>
      </c>
      <c r="AI465" s="85">
        <f>(AF465*V465)/1000000</f>
        <v>4.7560920000000007E-2</v>
      </c>
      <c r="AJ465" s="18" t="s">
        <v>78</v>
      </c>
      <c r="AK465" s="18" t="s">
        <v>109</v>
      </c>
      <c r="AL465" s="18" t="s">
        <v>159</v>
      </c>
      <c r="AM465" s="18"/>
      <c r="AN465" s="18" t="s">
        <v>81</v>
      </c>
      <c r="AO465" s="18"/>
      <c r="AP465" s="18" t="s">
        <v>94</v>
      </c>
      <c r="AQ465" s="18"/>
      <c r="AR465" s="19">
        <v>0</v>
      </c>
      <c r="AS465" s="18"/>
      <c r="AT465" s="72">
        <v>60</v>
      </c>
      <c r="AU465" s="19">
        <v>178</v>
      </c>
      <c r="AV465" s="19">
        <v>178</v>
      </c>
      <c r="AW465" s="18" t="s">
        <v>78</v>
      </c>
      <c r="AX465" s="18" t="s">
        <v>323</v>
      </c>
      <c r="AY465" s="18"/>
      <c r="AZ465" s="18"/>
      <c r="BA465" s="19">
        <v>0</v>
      </c>
      <c r="BB465" s="20" t="s">
        <v>81</v>
      </c>
      <c r="BC465" s="18" t="s">
        <v>81</v>
      </c>
      <c r="BD465" s="18"/>
      <c r="BE465" s="18" t="s">
        <v>84</v>
      </c>
      <c r="BF465" s="18"/>
      <c r="BG465" s="19">
        <v>1</v>
      </c>
      <c r="BH465" s="21">
        <v>0</v>
      </c>
      <c r="BI465" s="19">
        <v>0.25</v>
      </c>
      <c r="BJ465" s="18"/>
      <c r="BK465" s="19">
        <v>0.22</v>
      </c>
      <c r="BL465" s="18"/>
      <c r="BM465" s="18"/>
      <c r="BN465" s="19">
        <v>20.3</v>
      </c>
      <c r="BO465" s="21">
        <v>0.35</v>
      </c>
      <c r="BP465" s="20"/>
      <c r="BQ465" s="21">
        <v>0.26</v>
      </c>
      <c r="BR465" s="20"/>
      <c r="BS465" s="21">
        <v>0.23</v>
      </c>
      <c r="BT465" s="20"/>
      <c r="BU465" s="20"/>
      <c r="BV465" s="21">
        <v>20.309999999999999</v>
      </c>
      <c r="BW465" s="9">
        <f>IF(BA465=1,BN465-(Monitors!$B$17*Data!BZ465),Data!BN465)</f>
        <v>20.3</v>
      </c>
      <c r="BX465" s="32">
        <f>IF($AR465=1,$BW465-(Monitors!$C$17*BZ465),Data!$BW465)</f>
        <v>20.3</v>
      </c>
      <c r="BY465" s="32">
        <f>BX465-(AA465*Monitors!$C$13)</f>
        <v>16.152000000000001</v>
      </c>
      <c r="BZ465" s="86">
        <f>(Monitors!$C$13*Data!AA465)+(Monitors!$C$6*TANH(Monitors!$C$7*(Data!V465+Monitors!$C$8)+Monitors!$C$9)+Monitors!$C$10)</f>
        <v>16.460581917010643</v>
      </c>
      <c r="CA465" s="9">
        <f>BN465-(Signage!$C$13*AI465)</f>
        <v>16.732931000000001</v>
      </c>
      <c r="CB465" s="86">
        <f>(Signage!$C$13*Data!AI465)+(Signage!$C$6*TANH(Signage!$C$7*(Data!V465+Signage!$C$8)+Signage!$C$9)+Signage!$C$10)</f>
        <v>19.848772625377922</v>
      </c>
    </row>
    <row r="466" spans="1:80" s="4" customFormat="1" ht="12" customHeight="1">
      <c r="A466" s="82">
        <v>465</v>
      </c>
      <c r="B466" s="15" t="s">
        <v>2096</v>
      </c>
      <c r="C466" s="82" t="s">
        <v>1396</v>
      </c>
      <c r="D466" s="16">
        <v>41567</v>
      </c>
      <c r="E466" s="18" t="s">
        <v>78</v>
      </c>
      <c r="F466" s="15" t="s">
        <v>70</v>
      </c>
      <c r="G466" s="17">
        <v>6</v>
      </c>
      <c r="H466" s="15" t="s">
        <v>72</v>
      </c>
      <c r="I466" s="15" t="s">
        <v>90</v>
      </c>
      <c r="J466" s="18"/>
      <c r="K466" s="18" t="s">
        <v>74</v>
      </c>
      <c r="L466" s="18"/>
      <c r="M466" s="18" t="s">
        <v>78</v>
      </c>
      <c r="N466" s="18" t="s">
        <v>78</v>
      </c>
      <c r="O466" s="18" t="s">
        <v>82</v>
      </c>
      <c r="P466" s="18"/>
      <c r="Q466" s="18" t="s">
        <v>78</v>
      </c>
      <c r="R466" s="19">
        <v>1.78</v>
      </c>
      <c r="S466" s="19">
        <v>11.5</v>
      </c>
      <c r="T466" s="19">
        <v>20.5</v>
      </c>
      <c r="U466" s="19">
        <v>23.5</v>
      </c>
      <c r="V466" s="19">
        <v>236.9</v>
      </c>
      <c r="W466" s="19">
        <v>1080</v>
      </c>
      <c r="X466" s="19">
        <v>1920</v>
      </c>
      <c r="Y466" s="18" t="s">
        <v>147</v>
      </c>
      <c r="Z466" s="69">
        <v>8752</v>
      </c>
      <c r="AA466" s="19">
        <v>2.0739999999999998</v>
      </c>
      <c r="AB466" s="21">
        <v>250</v>
      </c>
      <c r="AC466" s="19">
        <v>20.8</v>
      </c>
      <c r="AD466" s="19">
        <v>262.2</v>
      </c>
      <c r="AE466" s="19">
        <v>250</v>
      </c>
      <c r="AF466" s="19">
        <v>210.5</v>
      </c>
      <c r="AG466" s="8">
        <f>AF466/AD466</f>
        <v>0.80282227307398935</v>
      </c>
      <c r="AH466" s="19">
        <v>201.5</v>
      </c>
      <c r="AI466" s="85">
        <f>(AF466*V466)/1000000</f>
        <v>4.9867450000000008E-2</v>
      </c>
      <c r="AJ466" s="18" t="s">
        <v>78</v>
      </c>
      <c r="AK466" s="18" t="s">
        <v>367</v>
      </c>
      <c r="AL466" s="18" t="s">
        <v>115</v>
      </c>
      <c r="AM466" s="18"/>
      <c r="AN466" s="18" t="s">
        <v>81</v>
      </c>
      <c r="AO466" s="18"/>
      <c r="AP466" s="18" t="s">
        <v>94</v>
      </c>
      <c r="AQ466" s="18"/>
      <c r="AR466" s="19">
        <v>0</v>
      </c>
      <c r="AS466" s="18"/>
      <c r="AT466" s="72">
        <v>60</v>
      </c>
      <c r="AU466" s="19">
        <v>170</v>
      </c>
      <c r="AV466" s="19">
        <v>160</v>
      </c>
      <c r="AW466" s="18" t="s">
        <v>78</v>
      </c>
      <c r="AX466" s="18" t="s">
        <v>109</v>
      </c>
      <c r="AY466" s="18"/>
      <c r="AZ466" s="18"/>
      <c r="BA466" s="19">
        <v>0</v>
      </c>
      <c r="BB466" s="20" t="s">
        <v>81</v>
      </c>
      <c r="BC466" s="18" t="s">
        <v>81</v>
      </c>
      <c r="BD466" s="18"/>
      <c r="BE466" s="18" t="s">
        <v>84</v>
      </c>
      <c r="BF466" s="18"/>
      <c r="BG466" s="19">
        <v>1</v>
      </c>
      <c r="BH466" s="21">
        <v>0</v>
      </c>
      <c r="BI466" s="19">
        <v>0.37</v>
      </c>
      <c r="BJ466" s="18"/>
      <c r="BK466" s="19">
        <v>0.19</v>
      </c>
      <c r="BL466" s="18"/>
      <c r="BM466" s="18"/>
      <c r="BN466" s="19">
        <v>17.96</v>
      </c>
      <c r="BO466" s="21">
        <v>0.57999999999999996</v>
      </c>
      <c r="BP466" s="20"/>
      <c r="BQ466" s="21">
        <v>0.42</v>
      </c>
      <c r="BR466" s="20"/>
      <c r="BS466" s="21">
        <v>0.26</v>
      </c>
      <c r="BT466" s="20"/>
      <c r="BU466" s="20"/>
      <c r="BV466" s="21">
        <v>18.05</v>
      </c>
      <c r="BW466" s="9">
        <f>IF(BA466=1,BN466-(Monitors!$B$17*Data!BZ466),Data!BN466)</f>
        <v>17.96</v>
      </c>
      <c r="BX466" s="32">
        <f>IF($AR466=1,$BW466-(Monitors!$C$17*BZ466),Data!$BW466)</f>
        <v>17.96</v>
      </c>
      <c r="BY466" s="32">
        <f>BX466-(AA466*Monitors!$C$13)</f>
        <v>13.812000000000001</v>
      </c>
      <c r="BZ466" s="86">
        <f>(Monitors!$C$13*Data!AA466)+(Monitors!$C$6*TANH(Monitors!$C$7*(Data!V466+Monitors!$C$8)+Monitors!$C$9)+Monitors!$C$10)</f>
        <v>16.825137967149267</v>
      </c>
      <c r="CA466" s="9">
        <f>BN466-(Signage!$C$13*AI466)</f>
        <v>14.21994125</v>
      </c>
      <c r="CB466" s="86">
        <f>(Signage!$C$13*Data!AI466)+(Signage!$C$6*TANH(Signage!$C$7*(Data!V466+Signage!$C$8)+Signage!$C$9)+Signage!$C$10)</f>
        <v>20.896250675244548</v>
      </c>
    </row>
    <row r="467" spans="1:80" s="4" customFormat="1" ht="12" customHeight="1">
      <c r="A467" s="83">
        <v>466</v>
      </c>
      <c r="B467" s="15" t="s">
        <v>2070</v>
      </c>
      <c r="C467" s="83" t="s">
        <v>1397</v>
      </c>
      <c r="D467" s="16">
        <v>41593</v>
      </c>
      <c r="E467" s="18" t="s">
        <v>78</v>
      </c>
      <c r="F467" s="15"/>
      <c r="G467" s="17">
        <v>6</v>
      </c>
      <c r="H467" s="15" t="s">
        <v>72</v>
      </c>
      <c r="I467" s="15" t="s">
        <v>90</v>
      </c>
      <c r="J467" s="18"/>
      <c r="K467" s="18" t="s">
        <v>74</v>
      </c>
      <c r="L467" s="18"/>
      <c r="M467" s="18" t="s">
        <v>78</v>
      </c>
      <c r="N467" s="18" t="s">
        <v>78</v>
      </c>
      <c r="O467" s="18" t="s">
        <v>82</v>
      </c>
      <c r="P467" s="18"/>
      <c r="Q467" s="18" t="s">
        <v>77</v>
      </c>
      <c r="R467" s="19">
        <v>1.78</v>
      </c>
      <c r="S467" s="19">
        <v>13.2</v>
      </c>
      <c r="T467" s="19">
        <v>23.5</v>
      </c>
      <c r="U467" s="19">
        <v>27</v>
      </c>
      <c r="V467" s="19">
        <v>311.7</v>
      </c>
      <c r="W467" s="19">
        <v>1080</v>
      </c>
      <c r="X467" s="19">
        <v>1920</v>
      </c>
      <c r="Y467" s="18" t="s">
        <v>147</v>
      </c>
      <c r="Z467" s="69">
        <v>6653</v>
      </c>
      <c r="AA467" s="19">
        <v>2.0739999999999998</v>
      </c>
      <c r="AB467" s="21">
        <v>300</v>
      </c>
      <c r="AC467" s="19">
        <v>9.1</v>
      </c>
      <c r="AD467" s="19">
        <v>242.6</v>
      </c>
      <c r="AE467" s="19">
        <v>300</v>
      </c>
      <c r="AF467" s="19">
        <v>210.9</v>
      </c>
      <c r="AG467" s="8">
        <f>AF467/AD467</f>
        <v>0.86933223413025562</v>
      </c>
      <c r="AH467" s="19">
        <v>200.2</v>
      </c>
      <c r="AI467" s="85">
        <f>(AF467*V467)/1000000</f>
        <v>6.5737530000000002E-2</v>
      </c>
      <c r="AJ467" s="18" t="s">
        <v>78</v>
      </c>
      <c r="AK467" s="18" t="s">
        <v>437</v>
      </c>
      <c r="AL467" s="18" t="s">
        <v>181</v>
      </c>
      <c r="AM467" s="18"/>
      <c r="AN467" s="18" t="s">
        <v>81</v>
      </c>
      <c r="AO467" s="18"/>
      <c r="AP467" s="18" t="s">
        <v>94</v>
      </c>
      <c r="AQ467" s="18"/>
      <c r="AR467" s="19">
        <v>0</v>
      </c>
      <c r="AS467" s="18"/>
      <c r="AT467" s="72">
        <v>60</v>
      </c>
      <c r="AU467" s="19">
        <v>178</v>
      </c>
      <c r="AV467" s="19">
        <v>170</v>
      </c>
      <c r="AW467" s="18" t="s">
        <v>78</v>
      </c>
      <c r="AX467" s="18" t="s">
        <v>109</v>
      </c>
      <c r="AY467" s="18"/>
      <c r="AZ467" s="18"/>
      <c r="BA467" s="19">
        <v>0</v>
      </c>
      <c r="BB467" s="20" t="s">
        <v>81</v>
      </c>
      <c r="BC467" s="18" t="s">
        <v>81</v>
      </c>
      <c r="BD467" s="18"/>
      <c r="BE467" s="18" t="s">
        <v>84</v>
      </c>
      <c r="BF467" s="18"/>
      <c r="BG467" s="19">
        <v>1</v>
      </c>
      <c r="BH467" s="21">
        <v>0</v>
      </c>
      <c r="BI467" s="19">
        <v>0.35</v>
      </c>
      <c r="BJ467" s="18"/>
      <c r="BK467" s="19">
        <v>0.31</v>
      </c>
      <c r="BL467" s="18"/>
      <c r="BM467" s="18"/>
      <c r="BN467" s="19">
        <v>23.98</v>
      </c>
      <c r="BO467" s="21">
        <v>0.48</v>
      </c>
      <c r="BP467" s="20"/>
      <c r="BQ467" s="21">
        <v>0.4</v>
      </c>
      <c r="BR467" s="20"/>
      <c r="BS467" s="21">
        <v>0.38</v>
      </c>
      <c r="BT467" s="20"/>
      <c r="BU467" s="20"/>
      <c r="BV467" s="21">
        <v>23.98</v>
      </c>
      <c r="BW467" s="9">
        <f>IF(BA467=1,BN467-(Monitors!$B$17*Data!BZ467),Data!BN467)</f>
        <v>23.98</v>
      </c>
      <c r="BX467" s="32">
        <f>IF($AR467=1,$BW467-(Monitors!$C$17*BZ467),Data!$BW467)</f>
        <v>23.98</v>
      </c>
      <c r="BY467" s="32">
        <f>BX467-(AA467*Monitors!$C$13)</f>
        <v>19.832000000000001</v>
      </c>
      <c r="BZ467" s="86">
        <f>(Monitors!$C$13*Data!AA467)+(Monitors!$C$6*TANH(Monitors!$C$7*(Data!V467+Monitors!$C$8)+Monitors!$C$9)+Monitors!$C$10)</f>
        <v>18.779741917256199</v>
      </c>
      <c r="CA467" s="9">
        <f>BN467-(Signage!$C$13*AI467)</f>
        <v>19.04968525</v>
      </c>
      <c r="CB467" s="86">
        <f>(Signage!$C$13*Data!AI467)+(Signage!$C$6*TANH(Signage!$C$7*(Data!V467+Signage!$C$8)+Signage!$C$9)+Signage!$C$10)</f>
        <v>28.034949452489084</v>
      </c>
    </row>
    <row r="468" spans="1:80" s="4" customFormat="1" ht="12" customHeight="1">
      <c r="A468" s="82">
        <v>467</v>
      </c>
      <c r="B468" s="15" t="s">
        <v>2071</v>
      </c>
      <c r="C468" s="82" t="s">
        <v>1398</v>
      </c>
      <c r="D468" s="16">
        <v>41281</v>
      </c>
      <c r="E468" s="18" t="s">
        <v>77</v>
      </c>
      <c r="F468" s="15" t="s">
        <v>70</v>
      </c>
      <c r="G468" s="17">
        <v>6</v>
      </c>
      <c r="H468" s="15" t="s">
        <v>72</v>
      </c>
      <c r="I468" s="15" t="s">
        <v>73</v>
      </c>
      <c r="J468" s="18" t="s">
        <v>73</v>
      </c>
      <c r="K468" s="18" t="s">
        <v>74</v>
      </c>
      <c r="L468" s="18" t="s">
        <v>71</v>
      </c>
      <c r="M468" s="18" t="s">
        <v>78</v>
      </c>
      <c r="N468" s="18" t="s">
        <v>78</v>
      </c>
      <c r="O468" s="18" t="s">
        <v>82</v>
      </c>
      <c r="P468" s="18" t="s">
        <v>71</v>
      </c>
      <c r="Q468" s="18" t="s">
        <v>78</v>
      </c>
      <c r="R468" s="19">
        <v>1.78</v>
      </c>
      <c r="S468" s="19">
        <v>10.6</v>
      </c>
      <c r="T468" s="19">
        <v>18.8</v>
      </c>
      <c r="U468" s="19">
        <v>21.5</v>
      </c>
      <c r="V468" s="19">
        <v>198.38</v>
      </c>
      <c r="W468" s="19">
        <v>1080</v>
      </c>
      <c r="X468" s="19">
        <v>1920</v>
      </c>
      <c r="Y468" s="18" t="s">
        <v>147</v>
      </c>
      <c r="Z468" s="69">
        <v>9565</v>
      </c>
      <c r="AA468" s="19">
        <v>2.0739999999999998</v>
      </c>
      <c r="AB468" s="21">
        <v>250</v>
      </c>
      <c r="AC468" s="19">
        <v>5.4</v>
      </c>
      <c r="AD468" s="19">
        <v>245</v>
      </c>
      <c r="AE468" s="19">
        <v>250</v>
      </c>
      <c r="AF468" s="19">
        <v>211</v>
      </c>
      <c r="AG468" s="8">
        <f>AF468/AD468</f>
        <v>0.86122448979591837</v>
      </c>
      <c r="AH468" s="19">
        <v>200</v>
      </c>
      <c r="AI468" s="85">
        <f>(AF468*V468)/1000000</f>
        <v>4.1858180000000002E-2</v>
      </c>
      <c r="AJ468" s="18" t="s">
        <v>78</v>
      </c>
      <c r="AK468" s="18" t="s">
        <v>250</v>
      </c>
      <c r="AL468" s="18" t="s">
        <v>134</v>
      </c>
      <c r="AM468" s="18" t="s">
        <v>71</v>
      </c>
      <c r="AN468" s="18" t="s">
        <v>121</v>
      </c>
      <c r="AO468" s="18" t="s">
        <v>81</v>
      </c>
      <c r="AP468" s="18" t="s">
        <v>94</v>
      </c>
      <c r="AQ468" s="18" t="s">
        <v>81</v>
      </c>
      <c r="AR468" s="19">
        <v>0</v>
      </c>
      <c r="AS468" s="18"/>
      <c r="AT468" s="72">
        <v>60</v>
      </c>
      <c r="AU468" s="19">
        <v>170</v>
      </c>
      <c r="AV468" s="19">
        <v>160</v>
      </c>
      <c r="AW468" s="18" t="s">
        <v>77</v>
      </c>
      <c r="AX468" s="18" t="s">
        <v>93</v>
      </c>
      <c r="AY468" s="18" t="s">
        <v>71</v>
      </c>
      <c r="AZ468" s="18" t="s">
        <v>71</v>
      </c>
      <c r="BA468" s="19">
        <v>0</v>
      </c>
      <c r="BB468" s="20" t="s">
        <v>121</v>
      </c>
      <c r="BC468" s="18" t="s">
        <v>144</v>
      </c>
      <c r="BD468" s="18" t="s">
        <v>81</v>
      </c>
      <c r="BE468" s="18" t="s">
        <v>84</v>
      </c>
      <c r="BF468" s="18" t="s">
        <v>81</v>
      </c>
      <c r="BG468" s="18"/>
      <c r="BH468" s="21">
        <v>1</v>
      </c>
      <c r="BI468" s="19">
        <v>0.25</v>
      </c>
      <c r="BJ468" s="18"/>
      <c r="BK468" s="19">
        <v>0.19</v>
      </c>
      <c r="BL468" s="18"/>
      <c r="BM468" s="18"/>
      <c r="BN468" s="19">
        <v>18.57</v>
      </c>
      <c r="BO468" s="21">
        <v>0.5</v>
      </c>
      <c r="BP468" s="20"/>
      <c r="BQ468" s="21">
        <v>0.28000000000000003</v>
      </c>
      <c r="BR468" s="20"/>
      <c r="BS468" s="21">
        <v>0.23</v>
      </c>
      <c r="BT468" s="20"/>
      <c r="BU468" s="20"/>
      <c r="BV468" s="21">
        <v>18.66</v>
      </c>
      <c r="BW468" s="9">
        <f>IF(BA468=1,BN468-(Monitors!$B$17*Data!BZ468),Data!BN468)</f>
        <v>18.57</v>
      </c>
      <c r="BX468" s="32">
        <f>IF($AR468=1,$BW468-(Monitors!$C$17*BZ468),Data!$BW468)</f>
        <v>18.57</v>
      </c>
      <c r="BY468" s="32">
        <f>BX468-(AA468*Monitors!$C$13)</f>
        <v>14.422000000000001</v>
      </c>
      <c r="BZ468" s="86">
        <f>(Monitors!$C$13*Data!AA468)+(Monitors!$C$6*TANH(Monitors!$C$7*(Data!V468+Monitors!$C$8)+Monitors!$C$9)+Monitors!$C$10)</f>
        <v>15.425710936986567</v>
      </c>
      <c r="CA468" s="9">
        <f>BN468-(Signage!$C$13*AI468)</f>
        <v>15.4306365</v>
      </c>
      <c r="CB468" s="86">
        <f>(Signage!$C$13*Data!AI468)+(Signage!$C$6*TANH(Signage!$C$7*(Data!V468+Signage!$C$8)+Signage!$C$9)+Signage!$C$10)</f>
        <v>17.180597529264297</v>
      </c>
    </row>
    <row r="469" spans="1:80" s="4" customFormat="1" ht="12" customHeight="1">
      <c r="A469" s="83">
        <v>468</v>
      </c>
      <c r="B469" s="15" t="s">
        <v>2071</v>
      </c>
      <c r="C469" s="83" t="s">
        <v>1399</v>
      </c>
      <c r="D469" s="16">
        <v>41281</v>
      </c>
      <c r="E469" s="18" t="s">
        <v>77</v>
      </c>
      <c r="F469" s="15" t="s">
        <v>70</v>
      </c>
      <c r="G469" s="17">
        <v>6</v>
      </c>
      <c r="H469" s="15" t="s">
        <v>72</v>
      </c>
      <c r="I469" s="15" t="s">
        <v>142</v>
      </c>
      <c r="J469" s="18" t="s">
        <v>71</v>
      </c>
      <c r="K469" s="18" t="s">
        <v>74</v>
      </c>
      <c r="L469" s="18" t="s">
        <v>71</v>
      </c>
      <c r="M469" s="18" t="s">
        <v>78</v>
      </c>
      <c r="N469" s="18" t="s">
        <v>78</v>
      </c>
      <c r="O469" s="18" t="s">
        <v>82</v>
      </c>
      <c r="P469" s="18" t="s">
        <v>71</v>
      </c>
      <c r="Q469" s="18" t="s">
        <v>78</v>
      </c>
      <c r="R469" s="19">
        <v>1.78</v>
      </c>
      <c r="S469" s="19">
        <v>10.6</v>
      </c>
      <c r="T469" s="19">
        <v>18.8</v>
      </c>
      <c r="U469" s="19">
        <v>21.5</v>
      </c>
      <c r="V469" s="19">
        <v>198.38</v>
      </c>
      <c r="W469" s="19">
        <v>1080</v>
      </c>
      <c r="X469" s="19">
        <v>1920</v>
      </c>
      <c r="Y469" s="18" t="s">
        <v>147</v>
      </c>
      <c r="Z469" s="69">
        <v>9565</v>
      </c>
      <c r="AA469" s="19">
        <v>2.0739999999999998</v>
      </c>
      <c r="AB469" s="21">
        <v>250</v>
      </c>
      <c r="AC469" s="19">
        <v>5.4</v>
      </c>
      <c r="AD469" s="19">
        <v>245</v>
      </c>
      <c r="AE469" s="19">
        <v>250</v>
      </c>
      <c r="AF469" s="19">
        <v>211</v>
      </c>
      <c r="AG469" s="8">
        <f>AF469/AD469</f>
        <v>0.86122448979591837</v>
      </c>
      <c r="AH469" s="19">
        <v>200</v>
      </c>
      <c r="AI469" s="85">
        <f>(AF469*V469)/1000000</f>
        <v>4.1858180000000002E-2</v>
      </c>
      <c r="AJ469" s="18" t="s">
        <v>78</v>
      </c>
      <c r="AK469" s="18" t="s">
        <v>250</v>
      </c>
      <c r="AL469" s="18" t="s">
        <v>134</v>
      </c>
      <c r="AM469" s="18" t="s">
        <v>71</v>
      </c>
      <c r="AN469" s="18" t="s">
        <v>121</v>
      </c>
      <c r="AO469" s="18" t="s">
        <v>81</v>
      </c>
      <c r="AP469" s="18" t="s">
        <v>94</v>
      </c>
      <c r="AQ469" s="18" t="s">
        <v>81</v>
      </c>
      <c r="AR469" s="19">
        <v>0</v>
      </c>
      <c r="AS469" s="18"/>
      <c r="AT469" s="72">
        <v>60</v>
      </c>
      <c r="AU469" s="19">
        <v>170</v>
      </c>
      <c r="AV469" s="19">
        <v>160</v>
      </c>
      <c r="AW469" s="18" t="s">
        <v>77</v>
      </c>
      <c r="AX469" s="18" t="s">
        <v>93</v>
      </c>
      <c r="AY469" s="18" t="s">
        <v>71</v>
      </c>
      <c r="AZ469" s="18" t="s">
        <v>71</v>
      </c>
      <c r="BA469" s="19">
        <v>0</v>
      </c>
      <c r="BB469" s="20" t="s">
        <v>121</v>
      </c>
      <c r="BC469" s="18" t="s">
        <v>144</v>
      </c>
      <c r="BD469" s="18" t="s">
        <v>81</v>
      </c>
      <c r="BE469" s="18" t="s">
        <v>84</v>
      </c>
      <c r="BF469" s="18" t="s">
        <v>81</v>
      </c>
      <c r="BG469" s="18"/>
      <c r="BH469" s="21">
        <v>1</v>
      </c>
      <c r="BI469" s="19">
        <v>0.25</v>
      </c>
      <c r="BJ469" s="18"/>
      <c r="BK469" s="19">
        <v>0.19</v>
      </c>
      <c r="BL469" s="18"/>
      <c r="BM469" s="18"/>
      <c r="BN469" s="19">
        <v>18.57</v>
      </c>
      <c r="BO469" s="21">
        <v>0.5</v>
      </c>
      <c r="BP469" s="20"/>
      <c r="BQ469" s="21">
        <v>0.28000000000000003</v>
      </c>
      <c r="BR469" s="20"/>
      <c r="BS469" s="21">
        <v>0.23</v>
      </c>
      <c r="BT469" s="20"/>
      <c r="BU469" s="20"/>
      <c r="BV469" s="21">
        <v>18.66</v>
      </c>
      <c r="BW469" s="9">
        <f>IF(BA469=1,BN469-(Monitors!$B$17*Data!BZ469),Data!BN469)</f>
        <v>18.57</v>
      </c>
      <c r="BX469" s="32">
        <f>IF($AR469=1,$BW469-(Monitors!$C$17*BZ469),Data!$BW469)</f>
        <v>18.57</v>
      </c>
      <c r="BY469" s="32">
        <f>BX469-(AA469*Monitors!$C$13)</f>
        <v>14.422000000000001</v>
      </c>
      <c r="BZ469" s="86">
        <f>(Monitors!$C$13*Data!AA469)+(Monitors!$C$6*TANH(Monitors!$C$7*(Data!V469+Monitors!$C$8)+Monitors!$C$9)+Monitors!$C$10)</f>
        <v>15.425710936986567</v>
      </c>
      <c r="CA469" s="9">
        <f>BN469-(Signage!$C$13*AI469)</f>
        <v>15.4306365</v>
      </c>
      <c r="CB469" s="86">
        <f>(Signage!$C$13*Data!AI469)+(Signage!$C$6*TANH(Signage!$C$7*(Data!V469+Signage!$C$8)+Signage!$C$9)+Signage!$C$10)</f>
        <v>17.180597529264297</v>
      </c>
    </row>
    <row r="470" spans="1:80" s="4" customFormat="1" ht="12" customHeight="1">
      <c r="A470" s="82">
        <v>469</v>
      </c>
      <c r="B470" s="15" t="s">
        <v>2064</v>
      </c>
      <c r="C470" s="82" t="s">
        <v>1400</v>
      </c>
      <c r="D470" s="16">
        <v>41294</v>
      </c>
      <c r="E470" s="18" t="s">
        <v>77</v>
      </c>
      <c r="F470" s="15" t="s">
        <v>70</v>
      </c>
      <c r="G470" s="17">
        <v>6</v>
      </c>
      <c r="H470" s="15" t="s">
        <v>72</v>
      </c>
      <c r="I470" s="15" t="s">
        <v>73</v>
      </c>
      <c r="J470" s="18" t="s">
        <v>73</v>
      </c>
      <c r="K470" s="18" t="s">
        <v>74</v>
      </c>
      <c r="L470" s="18" t="s">
        <v>71</v>
      </c>
      <c r="M470" s="18" t="s">
        <v>78</v>
      </c>
      <c r="N470" s="18" t="s">
        <v>78</v>
      </c>
      <c r="O470" s="18" t="s">
        <v>82</v>
      </c>
      <c r="P470" s="18" t="s">
        <v>71</v>
      </c>
      <c r="Q470" s="18" t="s">
        <v>78</v>
      </c>
      <c r="R470" s="19">
        <v>1.78</v>
      </c>
      <c r="S470" s="19">
        <v>10.5</v>
      </c>
      <c r="T470" s="19">
        <v>18.7</v>
      </c>
      <c r="U470" s="19">
        <v>21.5</v>
      </c>
      <c r="V470" s="19">
        <v>197.52</v>
      </c>
      <c r="W470" s="19">
        <v>1080</v>
      </c>
      <c r="X470" s="19">
        <v>1920</v>
      </c>
      <c r="Y470" s="18" t="s">
        <v>147</v>
      </c>
      <c r="Z470" s="69">
        <v>10498</v>
      </c>
      <c r="AA470" s="19">
        <v>2.0739999999999998</v>
      </c>
      <c r="AB470" s="21">
        <v>250</v>
      </c>
      <c r="AC470" s="19">
        <v>0.1</v>
      </c>
      <c r="AD470" s="19">
        <v>271.2</v>
      </c>
      <c r="AE470" s="19">
        <v>250</v>
      </c>
      <c r="AF470" s="19">
        <v>211</v>
      </c>
      <c r="AG470" s="8">
        <f>AF470/AD470</f>
        <v>0.778023598820059</v>
      </c>
      <c r="AH470" s="19">
        <v>200</v>
      </c>
      <c r="AI470" s="85">
        <f>(AF470*V470)/1000000</f>
        <v>4.167672E-2</v>
      </c>
      <c r="AJ470" s="18" t="s">
        <v>78</v>
      </c>
      <c r="AK470" s="18" t="s">
        <v>418</v>
      </c>
      <c r="AL470" s="18" t="s">
        <v>120</v>
      </c>
      <c r="AM470" s="18" t="s">
        <v>71</v>
      </c>
      <c r="AN470" s="18" t="s">
        <v>121</v>
      </c>
      <c r="AO470" s="18" t="s">
        <v>71</v>
      </c>
      <c r="AP470" s="18" t="s">
        <v>94</v>
      </c>
      <c r="AQ470" s="18" t="s">
        <v>71</v>
      </c>
      <c r="AR470" s="19">
        <v>0</v>
      </c>
      <c r="AS470" s="18"/>
      <c r="AT470" s="72">
        <v>60</v>
      </c>
      <c r="AU470" s="19">
        <v>170</v>
      </c>
      <c r="AV470" s="19">
        <v>160</v>
      </c>
      <c r="AW470" s="18" t="s">
        <v>77</v>
      </c>
      <c r="AX470" s="18" t="s">
        <v>98</v>
      </c>
      <c r="AY470" s="18" t="s">
        <v>71</v>
      </c>
      <c r="AZ470" s="18" t="s">
        <v>71</v>
      </c>
      <c r="BA470" s="19">
        <v>0</v>
      </c>
      <c r="BB470" s="20" t="s">
        <v>121</v>
      </c>
      <c r="BC470" s="18" t="s">
        <v>144</v>
      </c>
      <c r="BD470" s="18" t="s">
        <v>71</v>
      </c>
      <c r="BE470" s="18" t="s">
        <v>84</v>
      </c>
      <c r="BF470" s="18" t="s">
        <v>71</v>
      </c>
      <c r="BG470" s="18"/>
      <c r="BH470" s="21">
        <v>0</v>
      </c>
      <c r="BI470" s="19">
        <v>0.35</v>
      </c>
      <c r="BJ470" s="18"/>
      <c r="BK470" s="19">
        <v>0.31</v>
      </c>
      <c r="BL470" s="18"/>
      <c r="BM470" s="18"/>
      <c r="BN470" s="19">
        <v>19.55</v>
      </c>
      <c r="BO470" s="21">
        <v>0.5</v>
      </c>
      <c r="BP470" s="20"/>
      <c r="BQ470" s="21">
        <v>0.38</v>
      </c>
      <c r="BR470" s="20"/>
      <c r="BS470" s="21">
        <v>0.36</v>
      </c>
      <c r="BT470" s="20"/>
      <c r="BU470" s="20"/>
      <c r="BV470" s="21">
        <v>19.57</v>
      </c>
      <c r="BW470" s="9">
        <f>IF(BA470=1,BN470-(Monitors!$B$17*Data!BZ470),Data!BN470)</f>
        <v>19.55</v>
      </c>
      <c r="BX470" s="32">
        <f>IF($AR470=1,$BW470-(Monitors!$C$17*BZ470),Data!$BW470)</f>
        <v>19.55</v>
      </c>
      <c r="BY470" s="32">
        <f>BX470-(AA470*Monitors!$C$13)</f>
        <v>15.402000000000001</v>
      </c>
      <c r="BZ470" s="86">
        <f>(Monitors!$C$13*Data!AA470)+(Monitors!$C$6*TANH(Monitors!$C$7*(Data!V470+Monitors!$C$8)+Monitors!$C$9)+Monitors!$C$10)</f>
        <v>15.391053511885746</v>
      </c>
      <c r="CA470" s="9">
        <f>BN470-(Signage!$C$13*AI470)</f>
        <v>16.424246</v>
      </c>
      <c r="CB470" s="86">
        <f>(Signage!$C$13*Data!AI470)+(Signage!$C$6*TANH(Signage!$C$7*(Data!V470+Signage!$C$8)+Signage!$C$9)+Signage!$C$10)</f>
        <v>17.097140312499622</v>
      </c>
    </row>
    <row r="471" spans="1:80" s="4" customFormat="1" ht="12" customHeight="1">
      <c r="A471" s="83">
        <v>470</v>
      </c>
      <c r="B471" s="15" t="s">
        <v>2064</v>
      </c>
      <c r="C471" s="83" t="s">
        <v>1401</v>
      </c>
      <c r="D471" s="25">
        <v>41969</v>
      </c>
      <c r="E471" s="27" t="s">
        <v>78</v>
      </c>
      <c r="F471" s="24"/>
      <c r="G471" s="26">
        <v>6</v>
      </c>
      <c r="H471" s="24" t="s">
        <v>72</v>
      </c>
      <c r="I471" s="24" t="s">
        <v>90</v>
      </c>
      <c r="J471" s="27"/>
      <c r="K471" s="27" t="s">
        <v>74</v>
      </c>
      <c r="L471" s="27"/>
      <c r="M471" s="27" t="s">
        <v>78</v>
      </c>
      <c r="N471" s="27" t="s">
        <v>78</v>
      </c>
      <c r="O471" s="27" t="s">
        <v>82</v>
      </c>
      <c r="P471" s="27"/>
      <c r="Q471" s="27" t="s">
        <v>78</v>
      </c>
      <c r="R471" s="28">
        <v>1.78</v>
      </c>
      <c r="S471" s="28">
        <v>10.6</v>
      </c>
      <c r="T471" s="28">
        <v>18.8</v>
      </c>
      <c r="U471" s="28">
        <v>21.5</v>
      </c>
      <c r="V471" s="28">
        <v>198.1</v>
      </c>
      <c r="W471" s="28">
        <v>1080</v>
      </c>
      <c r="X471" s="28">
        <v>1920</v>
      </c>
      <c r="Y471" s="27" t="s">
        <v>147</v>
      </c>
      <c r="Z471" s="70">
        <v>10469</v>
      </c>
      <c r="AA471" s="28">
        <v>2.0739999999999998</v>
      </c>
      <c r="AB471" s="30">
        <v>261</v>
      </c>
      <c r="AC471" s="28">
        <v>10.5</v>
      </c>
      <c r="AD471" s="28">
        <v>261</v>
      </c>
      <c r="AE471" s="28">
        <v>261</v>
      </c>
      <c r="AF471" s="28">
        <v>211</v>
      </c>
      <c r="AG471" s="8">
        <f>AF471/AD471</f>
        <v>0.80842911877394641</v>
      </c>
      <c r="AH471" s="28">
        <v>200</v>
      </c>
      <c r="AI471" s="85">
        <f>(AF471*V471)/1000000</f>
        <v>4.1799099999999999E-2</v>
      </c>
      <c r="AJ471" s="27" t="s">
        <v>78</v>
      </c>
      <c r="AK471" s="27" t="s">
        <v>832</v>
      </c>
      <c r="AL471" s="27" t="s">
        <v>127</v>
      </c>
      <c r="AM471" s="27"/>
      <c r="AN471" s="27" t="s">
        <v>81</v>
      </c>
      <c r="AO471" s="27"/>
      <c r="AP471" s="27" t="s">
        <v>81</v>
      </c>
      <c r="AQ471" s="27"/>
      <c r="AR471" s="28">
        <v>0</v>
      </c>
      <c r="AS471" s="27"/>
      <c r="AT471" s="74">
        <v>60</v>
      </c>
      <c r="AU471" s="28">
        <v>178</v>
      </c>
      <c r="AV471" s="28">
        <v>178</v>
      </c>
      <c r="AW471" s="31"/>
      <c r="AX471" s="27" t="s">
        <v>109</v>
      </c>
      <c r="AY471" s="27"/>
      <c r="AZ471" s="27"/>
      <c r="BA471" s="28">
        <v>0</v>
      </c>
      <c r="BB471" s="29" t="s">
        <v>81</v>
      </c>
      <c r="BC471" s="29" t="s">
        <v>81</v>
      </c>
      <c r="BD471" s="27"/>
      <c r="BE471" s="27" t="s">
        <v>84</v>
      </c>
      <c r="BF471" s="27"/>
      <c r="BG471" s="27" t="s">
        <v>119</v>
      </c>
      <c r="BH471" s="30">
        <v>0</v>
      </c>
      <c r="BI471" s="28">
        <v>0.16</v>
      </c>
      <c r="BJ471" s="27"/>
      <c r="BK471" s="28">
        <v>0.16</v>
      </c>
      <c r="BL471" s="27"/>
      <c r="BM471" s="27"/>
      <c r="BN471" s="28">
        <v>18.100000000000001</v>
      </c>
      <c r="BO471" s="30">
        <v>0.52</v>
      </c>
      <c r="BP471" s="29"/>
      <c r="BQ471" s="30">
        <v>0.19</v>
      </c>
      <c r="BR471" s="29"/>
      <c r="BS471" s="30">
        <v>0.18</v>
      </c>
      <c r="BT471" s="29"/>
      <c r="BU471" s="29"/>
      <c r="BV471" s="30">
        <v>17.760000000000002</v>
      </c>
      <c r="BW471" s="9">
        <f>IF(BA471=1,BN471-(Monitors!$B$17*Data!BZ471),Data!BN471)</f>
        <v>18.100000000000001</v>
      </c>
      <c r="BX471" s="32">
        <f>IF($AR471=1,$BW471-(Monitors!$C$17*BZ471),Data!$BW471)</f>
        <v>18.100000000000001</v>
      </c>
      <c r="BY471" s="32">
        <f>BX471-(AA471*Monitors!$C$13)</f>
        <v>13.952000000000002</v>
      </c>
      <c r="BZ471" s="86">
        <f>(Monitors!$C$13*Data!AA471)+(Monitors!$C$6*TANH(Monitors!$C$7*(Data!V471+Monitors!$C$8)+Monitors!$C$9)+Monitors!$C$10)</f>
        <v>15.414443902241858</v>
      </c>
      <c r="CA471" s="9">
        <f>BN471-(Signage!$C$13*AI471)</f>
        <v>14.965067500000002</v>
      </c>
      <c r="CB471" s="86">
        <f>(Signage!$C$13*Data!AI471)+(Signage!$C$6*TANH(Signage!$C$7*(Data!V471+Signage!$C$8)+Signage!$C$9)+Signage!$C$10)</f>
        <v>17.153426700648328</v>
      </c>
    </row>
    <row r="472" spans="1:80" s="4" customFormat="1" ht="12" customHeight="1">
      <c r="A472" s="82">
        <v>471</v>
      </c>
      <c r="B472" s="15" t="s">
        <v>2075</v>
      </c>
      <c r="C472" s="82" t="s">
        <v>1402</v>
      </c>
      <c r="D472" s="16">
        <v>40969</v>
      </c>
      <c r="E472" s="18" t="s">
        <v>77</v>
      </c>
      <c r="F472" s="15" t="s">
        <v>70</v>
      </c>
      <c r="G472" s="17">
        <v>6</v>
      </c>
      <c r="H472" s="15" t="s">
        <v>72</v>
      </c>
      <c r="I472" s="15" t="s">
        <v>73</v>
      </c>
      <c r="J472" s="18" t="s">
        <v>73</v>
      </c>
      <c r="K472" s="18" t="s">
        <v>74</v>
      </c>
      <c r="L472" s="18"/>
      <c r="M472" s="18" t="s">
        <v>78</v>
      </c>
      <c r="N472" s="18" t="s">
        <v>78</v>
      </c>
      <c r="O472" s="18" t="s">
        <v>82</v>
      </c>
      <c r="P472" s="18"/>
      <c r="Q472" s="18" t="s">
        <v>78</v>
      </c>
      <c r="R472" s="19">
        <v>1.78</v>
      </c>
      <c r="S472" s="19">
        <v>10.6</v>
      </c>
      <c r="T472" s="19">
        <v>18.8</v>
      </c>
      <c r="U472" s="19">
        <v>21.5</v>
      </c>
      <c r="V472" s="19">
        <v>198</v>
      </c>
      <c r="W472" s="19">
        <v>1080</v>
      </c>
      <c r="X472" s="19">
        <v>1920</v>
      </c>
      <c r="Y472" s="18" t="s">
        <v>147</v>
      </c>
      <c r="Z472" s="69">
        <v>10473</v>
      </c>
      <c r="AA472" s="19">
        <v>2.0739999999999998</v>
      </c>
      <c r="AB472" s="21">
        <v>250</v>
      </c>
      <c r="AC472" s="19">
        <v>11.5</v>
      </c>
      <c r="AD472" s="19">
        <v>247</v>
      </c>
      <c r="AE472" s="19">
        <v>250</v>
      </c>
      <c r="AF472" s="19">
        <v>211.5</v>
      </c>
      <c r="AG472" s="8">
        <f>AF472/AD472</f>
        <v>0.85627530364372473</v>
      </c>
      <c r="AH472" s="19">
        <v>200.4</v>
      </c>
      <c r="AI472" s="85">
        <f>(AF472*V472)/1000000</f>
        <v>4.1876999999999998E-2</v>
      </c>
      <c r="AJ472" s="18" t="s">
        <v>78</v>
      </c>
      <c r="AK472" s="18" t="s">
        <v>301</v>
      </c>
      <c r="AL472" s="18" t="s">
        <v>159</v>
      </c>
      <c r="AM472" s="18"/>
      <c r="AN472" s="18" t="s">
        <v>81</v>
      </c>
      <c r="AO472" s="18"/>
      <c r="AP472" s="18" t="s">
        <v>81</v>
      </c>
      <c r="AQ472" s="18"/>
      <c r="AR472" s="19">
        <v>0</v>
      </c>
      <c r="AS472" s="18"/>
      <c r="AT472" s="72">
        <v>60</v>
      </c>
      <c r="AU472" s="19">
        <v>178</v>
      </c>
      <c r="AV472" s="19">
        <v>170</v>
      </c>
      <c r="AW472" s="18" t="s">
        <v>78</v>
      </c>
      <c r="AX472" s="18" t="s">
        <v>109</v>
      </c>
      <c r="AY472" s="18"/>
      <c r="AZ472" s="18"/>
      <c r="BA472" s="19">
        <v>0</v>
      </c>
      <c r="BB472" s="20" t="s">
        <v>81</v>
      </c>
      <c r="BC472" s="18" t="s">
        <v>81</v>
      </c>
      <c r="BD472" s="18"/>
      <c r="BE472" s="18" t="s">
        <v>84</v>
      </c>
      <c r="BF472" s="18"/>
      <c r="BG472" s="19">
        <v>1</v>
      </c>
      <c r="BH472" s="21">
        <v>0</v>
      </c>
      <c r="BI472" s="19">
        <v>0.38</v>
      </c>
      <c r="BJ472" s="18"/>
      <c r="BK472" s="19">
        <v>0.34</v>
      </c>
      <c r="BL472" s="18"/>
      <c r="BM472" s="18"/>
      <c r="BN472" s="19">
        <v>16.63</v>
      </c>
      <c r="BO472" s="21">
        <v>0.5</v>
      </c>
      <c r="BP472" s="20"/>
      <c r="BQ472" s="21">
        <v>0.39</v>
      </c>
      <c r="BR472" s="20"/>
      <c r="BS472" s="21">
        <v>0.35</v>
      </c>
      <c r="BT472" s="20"/>
      <c r="BU472" s="20"/>
      <c r="BV472" s="21">
        <v>16.66</v>
      </c>
      <c r="BW472" s="9">
        <f>IF(BA472=1,BN472-(Monitors!$B$17*Data!BZ472),Data!BN472)</f>
        <v>16.63</v>
      </c>
      <c r="BX472" s="32">
        <f>IF($AR472=1,$BW472-(Monitors!$C$17*BZ472),Data!$BW472)</f>
        <v>16.63</v>
      </c>
      <c r="BY472" s="32">
        <f>BX472-(AA472*Monitors!$C$13)</f>
        <v>12.481999999999999</v>
      </c>
      <c r="BZ472" s="86">
        <f>(Monitors!$C$13*Data!AA472)+(Monitors!$C$6*TANH(Monitors!$C$7*(Data!V472+Monitors!$C$8)+Monitors!$C$9)+Monitors!$C$10)</f>
        <v>15.410416036269424</v>
      </c>
      <c r="CA472" s="9">
        <f>BN472-(Signage!$C$13*AI472)</f>
        <v>13.489224999999999</v>
      </c>
      <c r="CB472" s="86">
        <f>(Signage!$C$13*Data!AI472)+(Signage!$C$6*TANH(Signage!$C$7*(Data!V472+Signage!$C$8)+Signage!$C$9)+Signage!$C$10)</f>
        <v>17.151147531316482</v>
      </c>
    </row>
    <row r="473" spans="1:80" s="4" customFormat="1" ht="12" customHeight="1">
      <c r="A473" s="83">
        <v>472</v>
      </c>
      <c r="B473" s="15" t="s">
        <v>2052</v>
      </c>
      <c r="C473" s="83" t="s">
        <v>1403</v>
      </c>
      <c r="D473" s="16">
        <v>41343</v>
      </c>
      <c r="E473" s="18" t="s">
        <v>77</v>
      </c>
      <c r="F473" s="15" t="s">
        <v>70</v>
      </c>
      <c r="G473" s="17">
        <v>6</v>
      </c>
      <c r="H473" s="15" t="s">
        <v>72</v>
      </c>
      <c r="I473" s="15" t="s">
        <v>73</v>
      </c>
      <c r="J473" s="18" t="s">
        <v>73</v>
      </c>
      <c r="K473" s="18" t="s">
        <v>74</v>
      </c>
      <c r="L473" s="18" t="s">
        <v>71</v>
      </c>
      <c r="M473" s="18" t="s">
        <v>78</v>
      </c>
      <c r="N473" s="18" t="s">
        <v>78</v>
      </c>
      <c r="O473" s="18" t="s">
        <v>82</v>
      </c>
      <c r="P473" s="18" t="s">
        <v>71</v>
      </c>
      <c r="Q473" s="18" t="s">
        <v>78</v>
      </c>
      <c r="R473" s="19">
        <v>1.78</v>
      </c>
      <c r="S473" s="19">
        <v>11.3</v>
      </c>
      <c r="T473" s="19">
        <v>20</v>
      </c>
      <c r="U473" s="19">
        <v>23</v>
      </c>
      <c r="V473" s="19">
        <v>226</v>
      </c>
      <c r="W473" s="19">
        <v>1080</v>
      </c>
      <c r="X473" s="19">
        <v>1920</v>
      </c>
      <c r="Y473" s="18" t="s">
        <v>147</v>
      </c>
      <c r="Z473" s="69">
        <v>9177</v>
      </c>
      <c r="AA473" s="19">
        <v>2.0739999999999998</v>
      </c>
      <c r="AB473" s="21">
        <v>250</v>
      </c>
      <c r="AC473" s="19">
        <v>17.100000000000001</v>
      </c>
      <c r="AD473" s="19">
        <v>263.60000000000002</v>
      </c>
      <c r="AE473" s="19">
        <v>250</v>
      </c>
      <c r="AF473" s="19">
        <v>212</v>
      </c>
      <c r="AG473" s="8">
        <f>AF473/AD473</f>
        <v>0.80424886191198774</v>
      </c>
      <c r="AH473" s="19">
        <v>200</v>
      </c>
      <c r="AI473" s="85">
        <f>(AF473*V473)/1000000</f>
        <v>4.7912000000000003E-2</v>
      </c>
      <c r="AJ473" s="18" t="s">
        <v>78</v>
      </c>
      <c r="AK473" s="18" t="s">
        <v>560</v>
      </c>
      <c r="AL473" s="18" t="s">
        <v>120</v>
      </c>
      <c r="AM473" s="18" t="s">
        <v>81</v>
      </c>
      <c r="AN473" s="18" t="s">
        <v>81</v>
      </c>
      <c r="AO473" s="18" t="s">
        <v>81</v>
      </c>
      <c r="AP473" s="18" t="s">
        <v>94</v>
      </c>
      <c r="AQ473" s="18" t="s">
        <v>81</v>
      </c>
      <c r="AR473" s="19">
        <v>0</v>
      </c>
      <c r="AS473" s="18"/>
      <c r="AT473" s="72">
        <v>60</v>
      </c>
      <c r="AU473" s="19">
        <v>170</v>
      </c>
      <c r="AV473" s="19">
        <v>160</v>
      </c>
      <c r="AW473" s="18" t="s">
        <v>77</v>
      </c>
      <c r="AX473" s="18" t="s">
        <v>98</v>
      </c>
      <c r="AY473" s="18" t="s">
        <v>71</v>
      </c>
      <c r="AZ473" s="18" t="s">
        <v>71</v>
      </c>
      <c r="BA473" s="19">
        <v>0</v>
      </c>
      <c r="BB473" s="20" t="s">
        <v>81</v>
      </c>
      <c r="BC473" s="18" t="s">
        <v>81</v>
      </c>
      <c r="BD473" s="18" t="s">
        <v>71</v>
      </c>
      <c r="BE473" s="18" t="s">
        <v>84</v>
      </c>
      <c r="BF473" s="18" t="s">
        <v>81</v>
      </c>
      <c r="BG473" s="18"/>
      <c r="BH473" s="21">
        <v>0</v>
      </c>
      <c r="BI473" s="19">
        <v>0.18</v>
      </c>
      <c r="BJ473" s="18"/>
      <c r="BK473" s="19">
        <v>0.14000000000000001</v>
      </c>
      <c r="BL473" s="18"/>
      <c r="BM473" s="18"/>
      <c r="BN473" s="19">
        <v>21.56</v>
      </c>
      <c r="BO473" s="21">
        <v>0.5</v>
      </c>
      <c r="BP473" s="20"/>
      <c r="BQ473" s="21">
        <v>0.2</v>
      </c>
      <c r="BR473" s="20"/>
      <c r="BS473" s="21">
        <v>0.16</v>
      </c>
      <c r="BT473" s="20"/>
      <c r="BU473" s="20"/>
      <c r="BV473" s="21">
        <v>21.55</v>
      </c>
      <c r="BW473" s="9">
        <f>IF(BA473=1,BN473-(Monitors!$B$17*Data!BZ473),Data!BN473)</f>
        <v>21.56</v>
      </c>
      <c r="BX473" s="32">
        <f>IF($AR473=1,$BW473-(Monitors!$C$17*BZ473),Data!$BW473)</f>
        <v>21.56</v>
      </c>
      <c r="BY473" s="32">
        <f>BX473-(AA473*Monitors!$C$13)</f>
        <v>17.411999999999999</v>
      </c>
      <c r="BZ473" s="86">
        <f>(Monitors!$C$13*Data!AA473)+(Monitors!$C$6*TANH(Monitors!$C$7*(Data!V473+Monitors!$C$8)+Monitors!$C$9)+Monitors!$C$10)</f>
        <v>16.458849417765016</v>
      </c>
      <c r="CA473" s="9">
        <f>BN473-(Signage!$C$13*AI473)</f>
        <v>17.9666</v>
      </c>
      <c r="CB473" s="86">
        <f>(Signage!$C$13*Data!AI473)+(Signage!$C$6*TANH(Signage!$C$7*(Data!V473+Signage!$C$8)+Signage!$C$9)+Signage!$C$10)</f>
        <v>19.871068059489179</v>
      </c>
    </row>
    <row r="474" spans="1:80" s="4" customFormat="1" ht="12" customHeight="1">
      <c r="A474" s="82">
        <v>473</v>
      </c>
      <c r="B474" s="15" t="s">
        <v>2058</v>
      </c>
      <c r="C474" s="82" t="s">
        <v>1404</v>
      </c>
      <c r="D474" s="16">
        <v>41527</v>
      </c>
      <c r="E474" s="18" t="s">
        <v>77</v>
      </c>
      <c r="F474" s="15" t="s">
        <v>70</v>
      </c>
      <c r="G474" s="17">
        <v>6</v>
      </c>
      <c r="H474" s="15" t="s">
        <v>72</v>
      </c>
      <c r="I474" s="15" t="s">
        <v>90</v>
      </c>
      <c r="J474" s="18" t="s">
        <v>71</v>
      </c>
      <c r="K474" s="18" t="s">
        <v>74</v>
      </c>
      <c r="L474" s="18" t="s">
        <v>71</v>
      </c>
      <c r="M474" s="18" t="s">
        <v>78</v>
      </c>
      <c r="N474" s="18" t="s">
        <v>78</v>
      </c>
      <c r="O474" s="18" t="s">
        <v>82</v>
      </c>
      <c r="P474" s="18" t="s">
        <v>71</v>
      </c>
      <c r="Q474" s="18" t="s">
        <v>78</v>
      </c>
      <c r="R474" s="19">
        <v>1.78</v>
      </c>
      <c r="S474" s="19">
        <v>11.3</v>
      </c>
      <c r="T474" s="19">
        <v>20</v>
      </c>
      <c r="U474" s="19">
        <v>23</v>
      </c>
      <c r="V474" s="19">
        <v>226</v>
      </c>
      <c r="W474" s="19">
        <v>1080</v>
      </c>
      <c r="X474" s="19">
        <v>1920</v>
      </c>
      <c r="Y474" s="18" t="s">
        <v>147</v>
      </c>
      <c r="Z474" s="69">
        <v>9175</v>
      </c>
      <c r="AA474" s="19">
        <v>2.0739999999999998</v>
      </c>
      <c r="AB474" s="21">
        <v>250</v>
      </c>
      <c r="AC474" s="19">
        <v>14.4</v>
      </c>
      <c r="AD474" s="19">
        <v>253</v>
      </c>
      <c r="AE474" s="19">
        <v>250</v>
      </c>
      <c r="AF474" s="19">
        <v>212</v>
      </c>
      <c r="AG474" s="8">
        <f>AF474/AD474</f>
        <v>0.8379446640316206</v>
      </c>
      <c r="AH474" s="19">
        <v>200</v>
      </c>
      <c r="AI474" s="85">
        <f>(AF474*V474)/1000000</f>
        <v>4.7912000000000003E-2</v>
      </c>
      <c r="AJ474" s="18" t="s">
        <v>78</v>
      </c>
      <c r="AK474" s="18" t="s">
        <v>425</v>
      </c>
      <c r="AL474" s="18" t="s">
        <v>127</v>
      </c>
      <c r="AM474" s="18" t="s">
        <v>71</v>
      </c>
      <c r="AN474" s="18" t="s">
        <v>81</v>
      </c>
      <c r="AO474" s="18" t="s">
        <v>71</v>
      </c>
      <c r="AP474" s="18" t="s">
        <v>81</v>
      </c>
      <c r="AQ474" s="18" t="s">
        <v>71</v>
      </c>
      <c r="AR474" s="19">
        <v>0</v>
      </c>
      <c r="AS474" s="18"/>
      <c r="AT474" s="72">
        <v>60</v>
      </c>
      <c r="AU474" s="19">
        <v>170</v>
      </c>
      <c r="AV474" s="19">
        <v>160</v>
      </c>
      <c r="AW474" s="18" t="s">
        <v>77</v>
      </c>
      <c r="AX474" s="18" t="s">
        <v>98</v>
      </c>
      <c r="AY474" s="18"/>
      <c r="AZ474" s="18"/>
      <c r="BA474" s="19">
        <v>0</v>
      </c>
      <c r="BB474" s="20" t="s">
        <v>81</v>
      </c>
      <c r="BC474" s="18" t="s">
        <v>81</v>
      </c>
      <c r="BD474" s="18" t="s">
        <v>71</v>
      </c>
      <c r="BE474" s="18" t="s">
        <v>84</v>
      </c>
      <c r="BF474" s="18" t="s">
        <v>71</v>
      </c>
      <c r="BG474" s="18"/>
      <c r="BH474" s="21">
        <v>0</v>
      </c>
      <c r="BI474" s="19">
        <v>0.23</v>
      </c>
      <c r="BJ474" s="18"/>
      <c r="BK474" s="19">
        <v>0.17</v>
      </c>
      <c r="BL474" s="18"/>
      <c r="BM474" s="18"/>
      <c r="BN474" s="19">
        <v>21.62</v>
      </c>
      <c r="BO474" s="21">
        <v>0.53</v>
      </c>
      <c r="BP474" s="20"/>
      <c r="BQ474" s="21">
        <v>0.26</v>
      </c>
      <c r="BR474" s="20"/>
      <c r="BS474" s="21">
        <v>0.19</v>
      </c>
      <c r="BT474" s="20"/>
      <c r="BU474" s="20"/>
      <c r="BV474" s="21">
        <v>21.74</v>
      </c>
      <c r="BW474" s="9">
        <f>IF(BA474=1,BN474-(Monitors!$B$17*Data!BZ474),Data!BN474)</f>
        <v>21.62</v>
      </c>
      <c r="BX474" s="32">
        <f>IF($AR474=1,$BW474-(Monitors!$C$17*BZ474),Data!$BW474)</f>
        <v>21.62</v>
      </c>
      <c r="BY474" s="32">
        <f>BX474-(AA474*Monitors!$C$13)</f>
        <v>17.472000000000001</v>
      </c>
      <c r="BZ474" s="86">
        <f>(Monitors!$C$13*Data!AA474)+(Monitors!$C$6*TANH(Monitors!$C$7*(Data!V474+Monitors!$C$8)+Monitors!$C$9)+Monitors!$C$10)</f>
        <v>16.458849417765016</v>
      </c>
      <c r="CA474" s="9">
        <f>BN474-(Signage!$C$13*AI474)</f>
        <v>18.026600000000002</v>
      </c>
      <c r="CB474" s="86">
        <f>(Signage!$C$13*Data!AI474)+(Signage!$C$6*TANH(Signage!$C$7*(Data!V474+Signage!$C$8)+Signage!$C$9)+Signage!$C$10)</f>
        <v>19.871068059489179</v>
      </c>
    </row>
    <row r="475" spans="1:80" s="4" customFormat="1" ht="12" customHeight="1">
      <c r="A475" s="83">
        <v>474</v>
      </c>
      <c r="B475" s="15" t="s">
        <v>2064</v>
      </c>
      <c r="C475" s="83" t="s">
        <v>1405</v>
      </c>
      <c r="D475" s="16">
        <v>41193</v>
      </c>
      <c r="E475" s="18" t="s">
        <v>77</v>
      </c>
      <c r="F475" s="15" t="s">
        <v>70</v>
      </c>
      <c r="G475" s="17">
        <v>6</v>
      </c>
      <c r="H475" s="15" t="s">
        <v>72</v>
      </c>
      <c r="I475" s="15" t="s">
        <v>142</v>
      </c>
      <c r="J475" s="18"/>
      <c r="K475" s="18" t="s">
        <v>74</v>
      </c>
      <c r="L475" s="18"/>
      <c r="M475" s="18" t="s">
        <v>78</v>
      </c>
      <c r="N475" s="18" t="s">
        <v>78</v>
      </c>
      <c r="O475" s="18" t="s">
        <v>82</v>
      </c>
      <c r="P475" s="18"/>
      <c r="Q475" s="18" t="s">
        <v>78</v>
      </c>
      <c r="R475" s="19">
        <v>1.78</v>
      </c>
      <c r="S475" s="19">
        <v>11.3</v>
      </c>
      <c r="T475" s="19">
        <v>20</v>
      </c>
      <c r="U475" s="19">
        <v>23</v>
      </c>
      <c r="V475" s="19">
        <v>225.7</v>
      </c>
      <c r="W475" s="19">
        <v>1920</v>
      </c>
      <c r="X475" s="19">
        <v>1080</v>
      </c>
      <c r="Y475" s="18" t="s">
        <v>167</v>
      </c>
      <c r="Z475" s="69">
        <v>9187</v>
      </c>
      <c r="AA475" s="19">
        <v>2.0739999999999998</v>
      </c>
      <c r="AB475" s="21">
        <v>300</v>
      </c>
      <c r="AC475" s="19">
        <v>0.1</v>
      </c>
      <c r="AD475" s="19">
        <v>295</v>
      </c>
      <c r="AE475" s="19">
        <v>300</v>
      </c>
      <c r="AF475" s="19">
        <v>213</v>
      </c>
      <c r="AG475" s="8">
        <f>AF475/AD475</f>
        <v>0.7220338983050848</v>
      </c>
      <c r="AH475" s="19">
        <v>200</v>
      </c>
      <c r="AI475" s="85">
        <f>(AF475*V475)/1000000</f>
        <v>4.8074100000000002E-2</v>
      </c>
      <c r="AJ475" s="18" t="s">
        <v>78</v>
      </c>
      <c r="AK475" s="18" t="s">
        <v>423</v>
      </c>
      <c r="AL475" s="18" t="s">
        <v>134</v>
      </c>
      <c r="AM475" s="18"/>
      <c r="AN475" s="18" t="s">
        <v>121</v>
      </c>
      <c r="AO475" s="18"/>
      <c r="AP475" s="18" t="s">
        <v>81</v>
      </c>
      <c r="AQ475" s="18"/>
      <c r="AR475" s="19">
        <v>0</v>
      </c>
      <c r="AS475" s="18"/>
      <c r="AT475" s="72">
        <v>60</v>
      </c>
      <c r="AU475" s="19">
        <v>178</v>
      </c>
      <c r="AV475" s="19">
        <v>178</v>
      </c>
      <c r="AW475" s="18" t="s">
        <v>78</v>
      </c>
      <c r="AX475" s="18" t="s">
        <v>109</v>
      </c>
      <c r="AY475" s="18"/>
      <c r="AZ475" s="18"/>
      <c r="BA475" s="19">
        <v>0</v>
      </c>
      <c r="BB475" s="20" t="s">
        <v>121</v>
      </c>
      <c r="BC475" s="18" t="s">
        <v>144</v>
      </c>
      <c r="BD475" s="18"/>
      <c r="BE475" s="18" t="s">
        <v>84</v>
      </c>
      <c r="BF475" s="18"/>
      <c r="BG475" s="19">
        <v>5</v>
      </c>
      <c r="BH475" s="21">
        <v>0</v>
      </c>
      <c r="BI475" s="19">
        <v>0.28999999999999998</v>
      </c>
      <c r="BJ475" s="19">
        <v>0.26</v>
      </c>
      <c r="BK475" s="19">
        <v>0.22</v>
      </c>
      <c r="BL475" s="18"/>
      <c r="BM475" s="18"/>
      <c r="BN475" s="19">
        <v>18.05</v>
      </c>
      <c r="BO475" s="21">
        <v>0.51</v>
      </c>
      <c r="BP475" s="20"/>
      <c r="BQ475" s="21">
        <v>0.34</v>
      </c>
      <c r="BR475" s="21">
        <v>0.32</v>
      </c>
      <c r="BS475" s="21">
        <v>0.28999999999999998</v>
      </c>
      <c r="BT475" s="20"/>
      <c r="BU475" s="20"/>
      <c r="BV475" s="21">
        <v>18.329999999999998</v>
      </c>
      <c r="BW475" s="9">
        <f>IF(BA475=1,BN475-(Monitors!$B$17*Data!BZ475),Data!BN475)</f>
        <v>18.05</v>
      </c>
      <c r="BX475" s="32">
        <f>IF($AR475=1,$BW475-(Monitors!$C$17*BZ475),Data!$BW475)</f>
        <v>18.05</v>
      </c>
      <c r="BY475" s="32">
        <f>BX475-(AA475*Monitors!$C$13)</f>
        <v>13.902000000000001</v>
      </c>
      <c r="BZ475" s="86">
        <f>(Monitors!$C$13*Data!AA475)+(Monitors!$C$6*TANH(Monitors!$C$7*(Data!V475+Monitors!$C$8)+Monitors!$C$9)+Monitors!$C$10)</f>
        <v>16.448444196667761</v>
      </c>
      <c r="CA475" s="9">
        <f>BN475-(Signage!$C$13*AI475)</f>
        <v>14.444442500000001</v>
      </c>
      <c r="CB475" s="86">
        <f>(Signage!$C$13*Data!AI475)+(Signage!$C$6*TANH(Signage!$C$7*(Data!V475+Signage!$C$8)+Signage!$C$9)+Signage!$C$10)</f>
        <v>19.85901110262753</v>
      </c>
    </row>
    <row r="476" spans="1:80" s="4" customFormat="1" ht="12" customHeight="1">
      <c r="A476" s="82">
        <v>475</v>
      </c>
      <c r="B476" s="15" t="s">
        <v>2096</v>
      </c>
      <c r="C476" s="82" t="s">
        <v>1406</v>
      </c>
      <c r="D476" s="16">
        <v>41273</v>
      </c>
      <c r="E476" s="18" t="s">
        <v>77</v>
      </c>
      <c r="F476" s="15" t="s">
        <v>70</v>
      </c>
      <c r="G476" s="17">
        <v>6</v>
      </c>
      <c r="H476" s="15" t="s">
        <v>72</v>
      </c>
      <c r="I476" s="15" t="s">
        <v>73</v>
      </c>
      <c r="J476" s="18" t="s">
        <v>73</v>
      </c>
      <c r="K476" s="18" t="s">
        <v>74</v>
      </c>
      <c r="L476" s="18" t="s">
        <v>71</v>
      </c>
      <c r="M476" s="18" t="s">
        <v>78</v>
      </c>
      <c r="N476" s="18" t="s">
        <v>78</v>
      </c>
      <c r="O476" s="18" t="s">
        <v>82</v>
      </c>
      <c r="P476" s="18" t="s">
        <v>71</v>
      </c>
      <c r="Q476" s="18" t="s">
        <v>78</v>
      </c>
      <c r="R476" s="19">
        <v>1.78</v>
      </c>
      <c r="S476" s="19">
        <v>11.3</v>
      </c>
      <c r="T476" s="19">
        <v>20</v>
      </c>
      <c r="U476" s="19">
        <v>23</v>
      </c>
      <c r="V476" s="19">
        <v>226</v>
      </c>
      <c r="W476" s="19">
        <v>1080</v>
      </c>
      <c r="X476" s="19">
        <v>1920</v>
      </c>
      <c r="Y476" s="18" t="s">
        <v>147</v>
      </c>
      <c r="Z476" s="69">
        <v>9177</v>
      </c>
      <c r="AA476" s="19">
        <v>2.0739999999999998</v>
      </c>
      <c r="AB476" s="21">
        <v>250</v>
      </c>
      <c r="AC476" s="19">
        <v>13.2</v>
      </c>
      <c r="AD476" s="19">
        <v>278</v>
      </c>
      <c r="AE476" s="19">
        <v>250</v>
      </c>
      <c r="AF476" s="19">
        <v>213</v>
      </c>
      <c r="AG476" s="8">
        <f>AF476/AD476</f>
        <v>0.76618705035971224</v>
      </c>
      <c r="AH476" s="19">
        <v>200</v>
      </c>
      <c r="AI476" s="85">
        <f>(AF476*V476)/1000000</f>
        <v>4.8138E-2</v>
      </c>
      <c r="AJ476" s="18" t="s">
        <v>78</v>
      </c>
      <c r="AK476" s="18" t="s">
        <v>252</v>
      </c>
      <c r="AL476" s="18" t="s">
        <v>88</v>
      </c>
      <c r="AM476" s="18" t="s">
        <v>71</v>
      </c>
      <c r="AN476" s="18" t="s">
        <v>81</v>
      </c>
      <c r="AO476" s="18" t="s">
        <v>71</v>
      </c>
      <c r="AP476" s="18" t="s">
        <v>94</v>
      </c>
      <c r="AQ476" s="18" t="s">
        <v>71</v>
      </c>
      <c r="AR476" s="19">
        <v>0</v>
      </c>
      <c r="AS476" s="18"/>
      <c r="AT476" s="72">
        <v>60</v>
      </c>
      <c r="AU476" s="19">
        <v>170</v>
      </c>
      <c r="AV476" s="19">
        <v>160</v>
      </c>
      <c r="AW476" s="18" t="s">
        <v>77</v>
      </c>
      <c r="AX476" s="18" t="s">
        <v>98</v>
      </c>
      <c r="AY476" s="18" t="s">
        <v>71</v>
      </c>
      <c r="AZ476" s="18" t="s">
        <v>71</v>
      </c>
      <c r="BA476" s="19">
        <v>0</v>
      </c>
      <c r="BB476" s="20" t="s">
        <v>81</v>
      </c>
      <c r="BC476" s="18" t="s">
        <v>81</v>
      </c>
      <c r="BD476" s="18" t="s">
        <v>71</v>
      </c>
      <c r="BE476" s="18" t="s">
        <v>84</v>
      </c>
      <c r="BF476" s="18" t="s">
        <v>71</v>
      </c>
      <c r="BG476" s="18"/>
      <c r="BH476" s="21">
        <v>0</v>
      </c>
      <c r="BI476" s="19">
        <v>0.33</v>
      </c>
      <c r="BJ476" s="18"/>
      <c r="BK476" s="19">
        <v>0.23</v>
      </c>
      <c r="BL476" s="18"/>
      <c r="BM476" s="18"/>
      <c r="BN476" s="19">
        <v>20.05</v>
      </c>
      <c r="BO476" s="21">
        <v>0.4</v>
      </c>
      <c r="BP476" s="20"/>
      <c r="BQ476" s="21">
        <v>0.36</v>
      </c>
      <c r="BR476" s="20"/>
      <c r="BS476" s="21">
        <v>0.25</v>
      </c>
      <c r="BT476" s="20"/>
      <c r="BU476" s="20"/>
      <c r="BV476" s="21">
        <v>20.03</v>
      </c>
      <c r="BW476" s="9">
        <f>IF(BA476=1,BN476-(Monitors!$B$17*Data!BZ476),Data!BN476)</f>
        <v>20.05</v>
      </c>
      <c r="BX476" s="32">
        <f>IF($AR476=1,$BW476-(Monitors!$C$17*BZ476),Data!$BW476)</f>
        <v>20.05</v>
      </c>
      <c r="BY476" s="32">
        <f>BX476-(AA476*Monitors!$C$13)</f>
        <v>15.902000000000001</v>
      </c>
      <c r="BZ476" s="86">
        <f>(Monitors!$C$13*Data!AA476)+(Monitors!$C$6*TANH(Monitors!$C$7*(Data!V476+Monitors!$C$8)+Monitors!$C$9)+Monitors!$C$10)</f>
        <v>16.458849417765016</v>
      </c>
      <c r="CA476" s="9">
        <f>BN476-(Signage!$C$13*AI476)</f>
        <v>16.43965</v>
      </c>
      <c r="CB476" s="86">
        <f>(Signage!$C$13*Data!AI476)+(Signage!$C$6*TANH(Signage!$C$7*(Data!V476+Signage!$C$8)+Signage!$C$9)+Signage!$C$10)</f>
        <v>19.88801805948918</v>
      </c>
    </row>
    <row r="477" spans="1:80" s="4" customFormat="1" ht="12" customHeight="1">
      <c r="A477" s="83">
        <v>476</v>
      </c>
      <c r="B477" s="15" t="s">
        <v>2052</v>
      </c>
      <c r="C477" s="83" t="s">
        <v>1407</v>
      </c>
      <c r="D477" s="16">
        <v>40907</v>
      </c>
      <c r="E477" s="18" t="s">
        <v>77</v>
      </c>
      <c r="F477" s="15" t="s">
        <v>70</v>
      </c>
      <c r="G477" s="17">
        <v>6</v>
      </c>
      <c r="H477" s="15" t="s">
        <v>72</v>
      </c>
      <c r="I477" s="15" t="s">
        <v>73</v>
      </c>
      <c r="J477" s="18" t="s">
        <v>73</v>
      </c>
      <c r="K477" s="18" t="s">
        <v>74</v>
      </c>
      <c r="L477" s="18" t="s">
        <v>71</v>
      </c>
      <c r="M477" s="18" t="s">
        <v>78</v>
      </c>
      <c r="N477" s="18" t="s">
        <v>78</v>
      </c>
      <c r="O477" s="18" t="s">
        <v>82</v>
      </c>
      <c r="P477" s="18" t="s">
        <v>71</v>
      </c>
      <c r="Q477" s="18" t="s">
        <v>78</v>
      </c>
      <c r="R477" s="19">
        <v>1.78</v>
      </c>
      <c r="S477" s="19">
        <v>11.8</v>
      </c>
      <c r="T477" s="19">
        <v>20.9</v>
      </c>
      <c r="U477" s="19">
        <v>24</v>
      </c>
      <c r="V477" s="19">
        <v>246.23</v>
      </c>
      <c r="W477" s="19">
        <v>1080</v>
      </c>
      <c r="X477" s="19">
        <v>1920</v>
      </c>
      <c r="Y477" s="18" t="s">
        <v>147</v>
      </c>
      <c r="Z477" s="69">
        <v>8421</v>
      </c>
      <c r="AA477" s="19">
        <v>2.0739999999999998</v>
      </c>
      <c r="AB477" s="21">
        <v>250</v>
      </c>
      <c r="AC477" s="19">
        <v>50.7</v>
      </c>
      <c r="AD477" s="19">
        <v>263</v>
      </c>
      <c r="AE477" s="19">
        <v>250</v>
      </c>
      <c r="AF477" s="19">
        <v>213</v>
      </c>
      <c r="AG477" s="8">
        <f>AF477/AD477</f>
        <v>0.8098859315589354</v>
      </c>
      <c r="AH477" s="19">
        <v>200</v>
      </c>
      <c r="AI477" s="85">
        <f>(AF477*V477)/1000000</f>
        <v>5.2446989999999999E-2</v>
      </c>
      <c r="AJ477" s="18" t="s">
        <v>78</v>
      </c>
      <c r="AK477" s="18" t="s">
        <v>316</v>
      </c>
      <c r="AL477" s="18" t="s">
        <v>115</v>
      </c>
      <c r="AM477" s="18" t="s">
        <v>81</v>
      </c>
      <c r="AN477" s="18" t="s">
        <v>81</v>
      </c>
      <c r="AO477" s="18" t="s">
        <v>81</v>
      </c>
      <c r="AP477" s="18" t="s">
        <v>94</v>
      </c>
      <c r="AQ477" s="18" t="s">
        <v>81</v>
      </c>
      <c r="AR477" s="19">
        <v>0</v>
      </c>
      <c r="AS477" s="18"/>
      <c r="AT477" s="72">
        <v>60</v>
      </c>
      <c r="AU477" s="19">
        <v>170</v>
      </c>
      <c r="AV477" s="19">
        <v>160</v>
      </c>
      <c r="AW477" s="18" t="s">
        <v>77</v>
      </c>
      <c r="AX477" s="18" t="s">
        <v>98</v>
      </c>
      <c r="AY477" s="18" t="s">
        <v>71</v>
      </c>
      <c r="AZ477" s="18" t="s">
        <v>71</v>
      </c>
      <c r="BA477" s="19">
        <v>0</v>
      </c>
      <c r="BB477" s="20" t="s">
        <v>81</v>
      </c>
      <c r="BC477" s="18" t="s">
        <v>81</v>
      </c>
      <c r="BD477" s="18" t="s">
        <v>71</v>
      </c>
      <c r="BE477" s="18" t="s">
        <v>84</v>
      </c>
      <c r="BF477" s="18" t="s">
        <v>81</v>
      </c>
      <c r="BG477" s="18"/>
      <c r="BH477" s="21">
        <v>0</v>
      </c>
      <c r="BI477" s="19">
        <v>0.37</v>
      </c>
      <c r="BJ477" s="18"/>
      <c r="BK477" s="19">
        <v>0.3</v>
      </c>
      <c r="BL477" s="18"/>
      <c r="BM477" s="18"/>
      <c r="BN477" s="19">
        <v>22.8</v>
      </c>
      <c r="BO477" s="21">
        <v>0.5</v>
      </c>
      <c r="BP477" s="20"/>
      <c r="BQ477" s="21">
        <v>0.37</v>
      </c>
      <c r="BR477" s="20"/>
      <c r="BS477" s="21">
        <v>0.3</v>
      </c>
      <c r="BT477" s="20"/>
      <c r="BU477" s="20"/>
      <c r="BV477" s="21">
        <v>23</v>
      </c>
      <c r="BW477" s="9">
        <f>IF(BA477=1,BN477-(Monitors!$B$17*Data!BZ477),Data!BN477)</f>
        <v>22.8</v>
      </c>
      <c r="BX477" s="32">
        <f>IF($AR477=1,$BW477-(Monitors!$C$17*BZ477),Data!$BW477)</f>
        <v>22.8</v>
      </c>
      <c r="BY477" s="32">
        <f>BX477-(AA477*Monitors!$C$13)</f>
        <v>18.652000000000001</v>
      </c>
      <c r="BZ477" s="86">
        <f>(Monitors!$C$13*Data!AA477)+(Monitors!$C$6*TANH(Monitors!$C$7*(Data!V477+Monitors!$C$8)+Monitors!$C$9)+Monitors!$C$10)</f>
        <v>17.120846653752743</v>
      </c>
      <c r="CA477" s="9">
        <f>BN477-(Signage!$C$13*AI477)</f>
        <v>18.866475749999999</v>
      </c>
      <c r="CB477" s="86">
        <f>(Signage!$C$13*Data!AI477)+(Signage!$C$6*TANH(Signage!$C$7*(Data!V477+Signage!$C$8)+Signage!$C$9)+Signage!$C$10)</f>
        <v>21.839641302779171</v>
      </c>
    </row>
    <row r="478" spans="1:80" s="4" customFormat="1" ht="12" customHeight="1">
      <c r="A478" s="82">
        <v>477</v>
      </c>
      <c r="B478" s="15" t="s">
        <v>2096</v>
      </c>
      <c r="C478" s="82" t="s">
        <v>1408</v>
      </c>
      <c r="D478" s="16">
        <v>41414</v>
      </c>
      <c r="E478" s="18" t="s">
        <v>78</v>
      </c>
      <c r="F478" s="15" t="s">
        <v>70</v>
      </c>
      <c r="G478" s="17">
        <v>6</v>
      </c>
      <c r="H478" s="15" t="s">
        <v>72</v>
      </c>
      <c r="I478" s="15" t="s">
        <v>90</v>
      </c>
      <c r="J478" s="18"/>
      <c r="K478" s="18" t="s">
        <v>74</v>
      </c>
      <c r="L478" s="18"/>
      <c r="M478" s="18" t="s">
        <v>78</v>
      </c>
      <c r="N478" s="18" t="s">
        <v>78</v>
      </c>
      <c r="O478" s="18" t="s">
        <v>82</v>
      </c>
      <c r="P478" s="18"/>
      <c r="Q478" s="18" t="s">
        <v>77</v>
      </c>
      <c r="R478" s="19">
        <v>1.78</v>
      </c>
      <c r="S478" s="19">
        <v>115.4</v>
      </c>
      <c r="T478" s="19">
        <v>205.2</v>
      </c>
      <c r="U478" s="19">
        <v>23.5</v>
      </c>
      <c r="V478" s="19">
        <v>236.9</v>
      </c>
      <c r="W478" s="19">
        <v>1920</v>
      </c>
      <c r="X478" s="19">
        <v>1080</v>
      </c>
      <c r="Y478" s="18" t="s">
        <v>167</v>
      </c>
      <c r="Z478" s="69">
        <v>8752</v>
      </c>
      <c r="AA478" s="19">
        <v>2.0739999999999998</v>
      </c>
      <c r="AB478" s="21">
        <v>200</v>
      </c>
      <c r="AC478" s="19">
        <v>2.8</v>
      </c>
      <c r="AD478" s="19">
        <v>224.2</v>
      </c>
      <c r="AE478" s="19">
        <v>200</v>
      </c>
      <c r="AF478" s="19">
        <v>213.7</v>
      </c>
      <c r="AG478" s="8">
        <f>AF478/AD478</f>
        <v>0.95316681534344339</v>
      </c>
      <c r="AH478" s="19">
        <v>200.8</v>
      </c>
      <c r="AI478" s="85">
        <f>(AF478*V478)/1000000</f>
        <v>5.0625530000000002E-2</v>
      </c>
      <c r="AJ478" s="18" t="s">
        <v>78</v>
      </c>
      <c r="AK478" s="18" t="s">
        <v>172</v>
      </c>
      <c r="AL478" s="18" t="s">
        <v>159</v>
      </c>
      <c r="AM478" s="18"/>
      <c r="AN478" s="18" t="s">
        <v>81</v>
      </c>
      <c r="AO478" s="18"/>
      <c r="AP478" s="18" t="s">
        <v>81</v>
      </c>
      <c r="AQ478" s="18"/>
      <c r="AR478" s="19">
        <v>0</v>
      </c>
      <c r="AS478" s="18"/>
      <c r="AT478" s="72">
        <v>60</v>
      </c>
      <c r="AU478" s="19">
        <v>178</v>
      </c>
      <c r="AV478" s="19">
        <v>170</v>
      </c>
      <c r="AW478" s="18" t="s">
        <v>78</v>
      </c>
      <c r="AX478" s="18" t="s">
        <v>109</v>
      </c>
      <c r="AY478" s="18"/>
      <c r="AZ478" s="18"/>
      <c r="BA478" s="19">
        <v>0</v>
      </c>
      <c r="BB478" s="20" t="s">
        <v>81</v>
      </c>
      <c r="BC478" s="18" t="s">
        <v>81</v>
      </c>
      <c r="BD478" s="18"/>
      <c r="BE478" s="18" t="s">
        <v>84</v>
      </c>
      <c r="BF478" s="18"/>
      <c r="BG478" s="19">
        <v>10</v>
      </c>
      <c r="BH478" s="21">
        <v>0</v>
      </c>
      <c r="BI478" s="19">
        <v>0.3</v>
      </c>
      <c r="BJ478" s="18"/>
      <c r="BK478" s="19">
        <v>0.12</v>
      </c>
      <c r="BL478" s="18"/>
      <c r="BM478" s="18"/>
      <c r="BN478" s="19">
        <v>20.65</v>
      </c>
      <c r="BO478" s="21">
        <v>0.45</v>
      </c>
      <c r="BP478" s="20"/>
      <c r="BQ478" s="21">
        <v>0.35</v>
      </c>
      <c r="BR478" s="20"/>
      <c r="BS478" s="21">
        <v>0.28000000000000003</v>
      </c>
      <c r="BT478" s="20"/>
      <c r="BU478" s="20"/>
      <c r="BV478" s="21">
        <v>20.74</v>
      </c>
      <c r="BW478" s="9">
        <f>IF(BA478=1,BN478-(Monitors!$B$17*Data!BZ478),Data!BN478)</f>
        <v>20.65</v>
      </c>
      <c r="BX478" s="32">
        <f>IF($AR478=1,$BW478-(Monitors!$C$17*BZ478),Data!$BW478)</f>
        <v>20.65</v>
      </c>
      <c r="BY478" s="32">
        <f>BX478-(AA478*Monitors!$C$13)</f>
        <v>16.501999999999999</v>
      </c>
      <c r="BZ478" s="86">
        <f>(Monitors!$C$13*Data!AA478)+(Monitors!$C$6*TANH(Monitors!$C$7*(Data!V478+Monitors!$C$8)+Monitors!$C$9)+Monitors!$C$10)</f>
        <v>16.825137967149267</v>
      </c>
      <c r="CA478" s="9">
        <f>BN478-(Signage!$C$13*AI478)</f>
        <v>16.853085249999999</v>
      </c>
      <c r="CB478" s="86">
        <f>(Signage!$C$13*Data!AI478)+(Signage!$C$6*TANH(Signage!$C$7*(Data!V478+Signage!$C$8)+Signage!$C$9)+Signage!$C$10)</f>
        <v>20.953106675244548</v>
      </c>
    </row>
    <row r="479" spans="1:80" s="4" customFormat="1" ht="12" customHeight="1">
      <c r="A479" s="83">
        <v>478</v>
      </c>
      <c r="B479" s="15" t="s">
        <v>2056</v>
      </c>
      <c r="C479" s="83" t="s">
        <v>1409</v>
      </c>
      <c r="D479" s="16">
        <v>41330</v>
      </c>
      <c r="E479" s="18" t="s">
        <v>78</v>
      </c>
      <c r="F479" s="15" t="s">
        <v>70</v>
      </c>
      <c r="G479" s="17">
        <v>6</v>
      </c>
      <c r="H479" s="15" t="s">
        <v>72</v>
      </c>
      <c r="I479" s="15" t="s">
        <v>90</v>
      </c>
      <c r="J479" s="18"/>
      <c r="K479" s="18" t="s">
        <v>74</v>
      </c>
      <c r="L479" s="18"/>
      <c r="M479" s="18" t="s">
        <v>78</v>
      </c>
      <c r="N479" s="18" t="s">
        <v>78</v>
      </c>
      <c r="O479" s="18" t="s">
        <v>82</v>
      </c>
      <c r="P479" s="18"/>
      <c r="Q479" s="18" t="s">
        <v>78</v>
      </c>
      <c r="R479" s="19">
        <v>1.78</v>
      </c>
      <c r="S479" s="19">
        <v>106</v>
      </c>
      <c r="T479" s="19">
        <v>188</v>
      </c>
      <c r="U479" s="19">
        <v>21.5</v>
      </c>
      <c r="V479" s="19">
        <v>198</v>
      </c>
      <c r="W479" s="19">
        <v>1080</v>
      </c>
      <c r="X479" s="19">
        <v>1920</v>
      </c>
      <c r="Y479" s="18" t="s">
        <v>147</v>
      </c>
      <c r="Z479" s="69">
        <v>10469</v>
      </c>
      <c r="AA479" s="19">
        <v>2.0739999999999998</v>
      </c>
      <c r="AB479" s="21">
        <v>250</v>
      </c>
      <c r="AC479" s="19">
        <v>13.5</v>
      </c>
      <c r="AD479" s="19">
        <v>216.3</v>
      </c>
      <c r="AE479" s="19">
        <v>250</v>
      </c>
      <c r="AF479" s="19">
        <v>213.8</v>
      </c>
      <c r="AG479" s="8">
        <f>AF479/AD479</f>
        <v>0.98844197873324091</v>
      </c>
      <c r="AH479" s="19">
        <v>200.5</v>
      </c>
      <c r="AI479" s="85">
        <f>(AF479*V479)/1000000</f>
        <v>4.2332399999999999E-2</v>
      </c>
      <c r="AJ479" s="18" t="s">
        <v>78</v>
      </c>
      <c r="AK479" s="18" t="s">
        <v>165</v>
      </c>
      <c r="AL479" s="18" t="s">
        <v>88</v>
      </c>
      <c r="AM479" s="18"/>
      <c r="AN479" s="18" t="s">
        <v>81</v>
      </c>
      <c r="AO479" s="18"/>
      <c r="AP479" s="18" t="s">
        <v>81</v>
      </c>
      <c r="AQ479" s="18"/>
      <c r="AR479" s="19">
        <v>0</v>
      </c>
      <c r="AS479" s="18"/>
      <c r="AT479" s="72">
        <v>60</v>
      </c>
      <c r="AU479" s="19">
        <v>170</v>
      </c>
      <c r="AV479" s="19">
        <v>160</v>
      </c>
      <c r="AW479" s="18" t="s">
        <v>78</v>
      </c>
      <c r="AX479" s="18" t="s">
        <v>109</v>
      </c>
      <c r="AY479" s="18"/>
      <c r="AZ479" s="18"/>
      <c r="BA479" s="19">
        <v>0</v>
      </c>
      <c r="BB479" s="20" t="s">
        <v>81</v>
      </c>
      <c r="BC479" s="18" t="s">
        <v>81</v>
      </c>
      <c r="BD479" s="18"/>
      <c r="BE479" s="18" t="s">
        <v>84</v>
      </c>
      <c r="BF479" s="18"/>
      <c r="BG479" s="19">
        <v>0</v>
      </c>
      <c r="BH479" s="21">
        <v>0</v>
      </c>
      <c r="BI479" s="19">
        <v>0.16</v>
      </c>
      <c r="BJ479" s="18"/>
      <c r="BK479" s="19">
        <v>0.11</v>
      </c>
      <c r="BL479" s="18"/>
      <c r="BM479" s="18"/>
      <c r="BN479" s="19">
        <v>16.78</v>
      </c>
      <c r="BO479" s="21">
        <v>0.52</v>
      </c>
      <c r="BP479" s="20"/>
      <c r="BQ479" s="21">
        <v>0.19</v>
      </c>
      <c r="BR479" s="20"/>
      <c r="BS479" s="21">
        <v>0.14000000000000001</v>
      </c>
      <c r="BT479" s="20"/>
      <c r="BU479" s="20"/>
      <c r="BV479" s="21">
        <v>16.61</v>
      </c>
      <c r="BW479" s="9">
        <f>IF(BA479=1,BN479-(Monitors!$B$17*Data!BZ479),Data!BN479)</f>
        <v>16.78</v>
      </c>
      <c r="BX479" s="32">
        <f>IF($AR479=1,$BW479-(Monitors!$C$17*BZ479),Data!$BW479)</f>
        <v>16.78</v>
      </c>
      <c r="BY479" s="32">
        <f>BX479-(AA479*Monitors!$C$13)</f>
        <v>12.632000000000001</v>
      </c>
      <c r="BZ479" s="86">
        <f>(Monitors!$C$13*Data!AA479)+(Monitors!$C$6*TANH(Monitors!$C$7*(Data!V479+Monitors!$C$8)+Monitors!$C$9)+Monitors!$C$10)</f>
        <v>15.410416036269424</v>
      </c>
      <c r="CA479" s="9">
        <f>BN479-(Signage!$C$13*AI479)</f>
        <v>13.605070000000001</v>
      </c>
      <c r="CB479" s="86">
        <f>(Signage!$C$13*Data!AI479)+(Signage!$C$6*TANH(Signage!$C$7*(Data!V479+Signage!$C$8)+Signage!$C$9)+Signage!$C$10)</f>
        <v>17.185302531316481</v>
      </c>
    </row>
    <row r="480" spans="1:80" s="4" customFormat="1" ht="12" customHeight="1">
      <c r="A480" s="82">
        <v>479</v>
      </c>
      <c r="B480" s="15" t="s">
        <v>2052</v>
      </c>
      <c r="C480" s="82" t="s">
        <v>1410</v>
      </c>
      <c r="D480" s="16">
        <v>41621</v>
      </c>
      <c r="E480" s="18" t="s">
        <v>78</v>
      </c>
      <c r="F480" s="15" t="s">
        <v>70</v>
      </c>
      <c r="G480" s="17">
        <v>6</v>
      </c>
      <c r="H480" s="15" t="s">
        <v>72</v>
      </c>
      <c r="I480" s="15" t="s">
        <v>90</v>
      </c>
      <c r="J480" s="18"/>
      <c r="K480" s="18" t="s">
        <v>74</v>
      </c>
      <c r="L480" s="18"/>
      <c r="M480" s="18" t="s">
        <v>78</v>
      </c>
      <c r="N480" s="18" t="s">
        <v>78</v>
      </c>
      <c r="O480" s="18" t="s">
        <v>82</v>
      </c>
      <c r="P480" s="18"/>
      <c r="Q480" s="18" t="s">
        <v>77</v>
      </c>
      <c r="R480" s="19">
        <v>1.78</v>
      </c>
      <c r="S480" s="19">
        <v>11.3</v>
      </c>
      <c r="T480" s="19">
        <v>20.100000000000001</v>
      </c>
      <c r="U480" s="19">
        <v>23</v>
      </c>
      <c r="V480" s="19">
        <v>226.05</v>
      </c>
      <c r="W480" s="19">
        <v>1080</v>
      </c>
      <c r="X480" s="19">
        <v>1920</v>
      </c>
      <c r="Y480" s="18" t="s">
        <v>147</v>
      </c>
      <c r="Z480" s="69">
        <v>9173</v>
      </c>
      <c r="AA480" s="19">
        <v>2.0739999999999998</v>
      </c>
      <c r="AB480" s="21">
        <v>250</v>
      </c>
      <c r="AC480" s="19">
        <v>27.6</v>
      </c>
      <c r="AD480" s="19">
        <v>275</v>
      </c>
      <c r="AE480" s="19">
        <v>250</v>
      </c>
      <c r="AF480" s="19">
        <v>214</v>
      </c>
      <c r="AG480" s="8">
        <f>AF480/AD480</f>
        <v>0.7781818181818182</v>
      </c>
      <c r="AH480" s="19">
        <v>200.1</v>
      </c>
      <c r="AI480" s="85">
        <f>(AF480*V480)/1000000</f>
        <v>4.8374700000000007E-2</v>
      </c>
      <c r="AJ480" s="18" t="s">
        <v>78</v>
      </c>
      <c r="AK480" s="19">
        <v>509.18400000000003</v>
      </c>
      <c r="AL480" s="18" t="s">
        <v>159</v>
      </c>
      <c r="AM480" s="18"/>
      <c r="AN480" s="18" t="s">
        <v>81</v>
      </c>
      <c r="AO480" s="18"/>
      <c r="AP480" s="18" t="s">
        <v>81</v>
      </c>
      <c r="AQ480" s="18"/>
      <c r="AR480" s="19">
        <v>0</v>
      </c>
      <c r="AS480" s="18"/>
      <c r="AT480" s="72">
        <v>60</v>
      </c>
      <c r="AU480" s="19">
        <v>170</v>
      </c>
      <c r="AV480" s="19">
        <v>160</v>
      </c>
      <c r="AW480" s="18" t="s">
        <v>78</v>
      </c>
      <c r="AX480" s="18" t="s">
        <v>323</v>
      </c>
      <c r="AY480" s="18"/>
      <c r="AZ480" s="18"/>
      <c r="BA480" s="19">
        <v>0</v>
      </c>
      <c r="BB480" s="20" t="s">
        <v>81</v>
      </c>
      <c r="BC480" s="18" t="s">
        <v>81</v>
      </c>
      <c r="BD480" s="18"/>
      <c r="BE480" s="18" t="s">
        <v>84</v>
      </c>
      <c r="BF480" s="18"/>
      <c r="BG480" s="19">
        <v>1</v>
      </c>
      <c r="BH480" s="21">
        <v>0</v>
      </c>
      <c r="BI480" s="19">
        <v>0.28999999999999998</v>
      </c>
      <c r="BJ480" s="18"/>
      <c r="BK480" s="19">
        <v>0.18</v>
      </c>
      <c r="BL480" s="18"/>
      <c r="BM480" s="18"/>
      <c r="BN480" s="19">
        <v>19.98</v>
      </c>
      <c r="BO480" s="21">
        <v>0.47</v>
      </c>
      <c r="BP480" s="20"/>
      <c r="BQ480" s="21">
        <v>0.31</v>
      </c>
      <c r="BR480" s="20"/>
      <c r="BS480" s="21">
        <v>0.18</v>
      </c>
      <c r="BT480" s="20"/>
      <c r="BU480" s="20"/>
      <c r="BV480" s="21">
        <v>20.399999999999999</v>
      </c>
      <c r="BW480" s="9">
        <f>IF(BA480=1,BN480-(Monitors!$B$17*Data!BZ480),Data!BN480)</f>
        <v>19.98</v>
      </c>
      <c r="BX480" s="32">
        <f>IF($AR480=1,$BW480-(Monitors!$C$17*BZ480),Data!$BW480)</f>
        <v>19.98</v>
      </c>
      <c r="BY480" s="32">
        <f>BX480-(AA480*Monitors!$C$13)</f>
        <v>15.832000000000001</v>
      </c>
      <c r="BZ480" s="86">
        <f>(Monitors!$C$13*Data!AA480)+(Monitors!$C$6*TANH(Monitors!$C$7*(Data!V480+Monitors!$C$8)+Monitors!$C$9)+Monitors!$C$10)</f>
        <v>16.460581917010643</v>
      </c>
      <c r="CA480" s="9">
        <f>BN480-(Signage!$C$13*AI480)</f>
        <v>16.3518975</v>
      </c>
      <c r="CB480" s="86">
        <f>(Signage!$C$13*Data!AI480)+(Signage!$C$6*TANH(Signage!$C$7*(Data!V480+Signage!$C$8)+Signage!$C$9)+Signage!$C$10)</f>
        <v>19.909806125377923</v>
      </c>
    </row>
    <row r="481" spans="1:80" s="4" customFormat="1" ht="12" customHeight="1">
      <c r="A481" s="83">
        <v>480</v>
      </c>
      <c r="B481" s="15" t="s">
        <v>2064</v>
      </c>
      <c r="C481" s="83" t="s">
        <v>1411</v>
      </c>
      <c r="D481" s="16">
        <v>41440</v>
      </c>
      <c r="E481" s="18" t="s">
        <v>78</v>
      </c>
      <c r="F481" s="15" t="s">
        <v>70</v>
      </c>
      <c r="G481" s="17">
        <v>6</v>
      </c>
      <c r="H481" s="15" t="s">
        <v>72</v>
      </c>
      <c r="I481" s="15" t="s">
        <v>142</v>
      </c>
      <c r="J481" s="18"/>
      <c r="K481" s="18" t="s">
        <v>74</v>
      </c>
      <c r="L481" s="18"/>
      <c r="M481" s="18" t="s">
        <v>78</v>
      </c>
      <c r="N481" s="18" t="s">
        <v>77</v>
      </c>
      <c r="O481" s="18" t="s">
        <v>82</v>
      </c>
      <c r="P481" s="18"/>
      <c r="Q481" s="18" t="s">
        <v>78</v>
      </c>
      <c r="R481" s="19">
        <v>1.78</v>
      </c>
      <c r="S481" s="19">
        <v>117</v>
      </c>
      <c r="T481" s="19">
        <v>207</v>
      </c>
      <c r="U481" s="19">
        <v>23.8</v>
      </c>
      <c r="V481" s="19">
        <v>242</v>
      </c>
      <c r="W481" s="19">
        <v>1080</v>
      </c>
      <c r="X481" s="19">
        <v>1920</v>
      </c>
      <c r="Y481" s="18" t="s">
        <v>147</v>
      </c>
      <c r="Z481" s="69">
        <v>8562</v>
      </c>
      <c r="AA481" s="19">
        <v>2.0739999999999998</v>
      </c>
      <c r="AB481" s="21">
        <v>300</v>
      </c>
      <c r="AC481" s="19">
        <v>20.100000000000001</v>
      </c>
      <c r="AD481" s="19">
        <v>263.2</v>
      </c>
      <c r="AE481" s="19">
        <v>300</v>
      </c>
      <c r="AF481" s="19">
        <v>214.2</v>
      </c>
      <c r="AG481" s="8">
        <f>AF481/AD481</f>
        <v>0.81382978723404253</v>
      </c>
      <c r="AH481" s="19">
        <v>201.1</v>
      </c>
      <c r="AI481" s="85">
        <f>(AF481*V481)/1000000</f>
        <v>5.1836399999999991E-2</v>
      </c>
      <c r="AJ481" s="18" t="s">
        <v>78</v>
      </c>
      <c r="AK481" s="18" t="s">
        <v>373</v>
      </c>
      <c r="AL481" s="18" t="s">
        <v>120</v>
      </c>
      <c r="AM481" s="18"/>
      <c r="AN481" s="18" t="s">
        <v>121</v>
      </c>
      <c r="AO481" s="18"/>
      <c r="AP481" s="18" t="s">
        <v>81</v>
      </c>
      <c r="AQ481" s="18"/>
      <c r="AR481" s="19">
        <v>0</v>
      </c>
      <c r="AS481" s="18"/>
      <c r="AT481" s="72">
        <v>60</v>
      </c>
      <c r="AU481" s="19">
        <v>178</v>
      </c>
      <c r="AV481" s="19">
        <v>178</v>
      </c>
      <c r="AW481" s="18" t="s">
        <v>78</v>
      </c>
      <c r="AX481" s="18" t="s">
        <v>109</v>
      </c>
      <c r="AY481" s="18"/>
      <c r="AZ481" s="18"/>
      <c r="BA481" s="19">
        <v>0</v>
      </c>
      <c r="BB481" s="20" t="s">
        <v>121</v>
      </c>
      <c r="BC481" s="18" t="s">
        <v>144</v>
      </c>
      <c r="BD481" s="18"/>
      <c r="BE481" s="18" t="s">
        <v>84</v>
      </c>
      <c r="BF481" s="18"/>
      <c r="BG481" s="19">
        <v>5</v>
      </c>
      <c r="BH481" s="21">
        <v>0</v>
      </c>
      <c r="BI481" s="19">
        <v>0.22</v>
      </c>
      <c r="BJ481" s="18"/>
      <c r="BK481" s="19">
        <v>0.17</v>
      </c>
      <c r="BL481" s="18"/>
      <c r="BM481" s="18"/>
      <c r="BN481" s="19">
        <v>19.350000000000001</v>
      </c>
      <c r="BO481" s="21">
        <v>0.52</v>
      </c>
      <c r="BP481" s="20"/>
      <c r="BQ481" s="21">
        <v>0.25</v>
      </c>
      <c r="BR481" s="20"/>
      <c r="BS481" s="21">
        <v>0.18</v>
      </c>
      <c r="BT481" s="20"/>
      <c r="BU481" s="20"/>
      <c r="BV481" s="21">
        <v>18.96</v>
      </c>
      <c r="BW481" s="9">
        <f>IF(BA481=1,BN481-(Monitors!$B$17*Data!BZ481),Data!BN481)</f>
        <v>19.350000000000001</v>
      </c>
      <c r="BX481" s="32">
        <f>IF($AR481=1,$BW481-(Monitors!$C$17*BZ481),Data!$BW481)</f>
        <v>19.350000000000001</v>
      </c>
      <c r="BY481" s="32">
        <f>BX481-(AA481*Monitors!$C$13)</f>
        <v>15.202000000000002</v>
      </c>
      <c r="BZ481" s="86">
        <f>(Monitors!$C$13*Data!AA481)+(Monitors!$C$6*TANH(Monitors!$C$7*(Data!V481+Monitors!$C$8)+Monitors!$C$9)+Monitors!$C$10)</f>
        <v>16.98878174017873</v>
      </c>
      <c r="CA481" s="9">
        <f>BN481-(Signage!$C$13*AI481)</f>
        <v>15.462270000000002</v>
      </c>
      <c r="CB481" s="86">
        <f>(Signage!$C$13*Data!AI481)+(Signage!$C$6*TANH(Signage!$C$7*(Data!V481+Signage!$C$8)+Signage!$C$9)+Signage!$C$10)</f>
        <v>21.454092924192999</v>
      </c>
    </row>
    <row r="482" spans="1:80" s="4" customFormat="1" ht="12" customHeight="1">
      <c r="A482" s="82">
        <v>481</v>
      </c>
      <c r="B482" s="15" t="s">
        <v>2056</v>
      </c>
      <c r="C482" s="82" t="s">
        <v>1412</v>
      </c>
      <c r="D482" s="25">
        <v>41928</v>
      </c>
      <c r="E482" s="27" t="s">
        <v>78</v>
      </c>
      <c r="F482" s="24"/>
      <c r="G482" s="26">
        <v>6</v>
      </c>
      <c r="H482" s="24" t="s">
        <v>72</v>
      </c>
      <c r="I482" s="24" t="s">
        <v>113</v>
      </c>
      <c r="J482" s="27"/>
      <c r="K482" s="27" t="s">
        <v>74</v>
      </c>
      <c r="L482" s="27"/>
      <c r="M482" s="27" t="s">
        <v>78</v>
      </c>
      <c r="N482" s="27" t="s">
        <v>78</v>
      </c>
      <c r="O482" s="27" t="s">
        <v>82</v>
      </c>
      <c r="P482" s="27"/>
      <c r="Q482" s="27" t="s">
        <v>77</v>
      </c>
      <c r="R482" s="28">
        <v>1.78</v>
      </c>
      <c r="S482" s="28">
        <v>11.7</v>
      </c>
      <c r="T482" s="28">
        <v>20.7</v>
      </c>
      <c r="U482" s="28">
        <v>23.8</v>
      </c>
      <c r="V482" s="28">
        <v>242.18</v>
      </c>
      <c r="W482" s="28">
        <v>1080</v>
      </c>
      <c r="X482" s="28">
        <v>1920</v>
      </c>
      <c r="Y482" s="27" t="s">
        <v>147</v>
      </c>
      <c r="Z482" s="70">
        <v>8562</v>
      </c>
      <c r="AA482" s="28">
        <v>2.0739999999999998</v>
      </c>
      <c r="AB482" s="30">
        <v>250</v>
      </c>
      <c r="AC482" s="28">
        <v>7.2</v>
      </c>
      <c r="AD482" s="28">
        <v>250.7</v>
      </c>
      <c r="AE482" s="28">
        <v>250</v>
      </c>
      <c r="AF482" s="28">
        <v>214.6</v>
      </c>
      <c r="AG482" s="8">
        <f>AF482/AD482</f>
        <v>0.85600319106501799</v>
      </c>
      <c r="AH482" s="28">
        <v>200.1</v>
      </c>
      <c r="AI482" s="85">
        <f>(AF482*V482)/1000000</f>
        <v>5.1971828000000005E-2</v>
      </c>
      <c r="AJ482" s="27" t="s">
        <v>78</v>
      </c>
      <c r="AK482" s="27" t="s">
        <v>839</v>
      </c>
      <c r="AL482" s="27" t="s">
        <v>159</v>
      </c>
      <c r="AM482" s="27"/>
      <c r="AN482" s="27" t="s">
        <v>81</v>
      </c>
      <c r="AO482" s="27"/>
      <c r="AP482" s="27" t="s">
        <v>81</v>
      </c>
      <c r="AQ482" s="27"/>
      <c r="AR482" s="28">
        <v>0</v>
      </c>
      <c r="AS482" s="27"/>
      <c r="AT482" s="74">
        <v>60</v>
      </c>
      <c r="AU482" s="28">
        <v>178</v>
      </c>
      <c r="AV482" s="28">
        <v>178</v>
      </c>
      <c r="AW482" s="31"/>
      <c r="AX482" s="27" t="s">
        <v>790</v>
      </c>
      <c r="AY482" s="27"/>
      <c r="AZ482" s="27"/>
      <c r="BA482" s="28">
        <v>0</v>
      </c>
      <c r="BB482" s="29" t="s">
        <v>81</v>
      </c>
      <c r="BC482" s="29" t="s">
        <v>81</v>
      </c>
      <c r="BD482" s="27"/>
      <c r="BE482" s="27" t="s">
        <v>84</v>
      </c>
      <c r="BF482" s="27"/>
      <c r="BG482" s="27"/>
      <c r="BH482" s="30">
        <v>0</v>
      </c>
      <c r="BI482" s="28">
        <v>0.2</v>
      </c>
      <c r="BJ482" s="27"/>
      <c r="BK482" s="28">
        <v>0.17</v>
      </c>
      <c r="BL482" s="27"/>
      <c r="BM482" s="27"/>
      <c r="BN482" s="28">
        <v>19.63</v>
      </c>
      <c r="BO482" s="30">
        <v>0.44</v>
      </c>
      <c r="BP482" s="29"/>
      <c r="BQ482" s="30">
        <v>0.25</v>
      </c>
      <c r="BR482" s="29"/>
      <c r="BS482" s="30">
        <v>0.22</v>
      </c>
      <c r="BT482" s="29"/>
      <c r="BU482" s="29"/>
      <c r="BV482" s="30">
        <v>19.809999999999999</v>
      </c>
      <c r="BW482" s="9">
        <f>IF(BA482=1,BN482-(Monitors!$B$17*Data!BZ482),Data!BN482)</f>
        <v>19.63</v>
      </c>
      <c r="BX482" s="32">
        <f>IF($AR482=1,$BW482-(Monitors!$C$17*BZ482),Data!$BW482)</f>
        <v>19.63</v>
      </c>
      <c r="BY482" s="32">
        <f>BX482-(AA482*Monitors!$C$13)</f>
        <v>15.481999999999999</v>
      </c>
      <c r="BZ482" s="86">
        <f>(Monitors!$C$13*Data!AA482)+(Monitors!$C$6*TANH(Monitors!$C$7*(Data!V482+Monitors!$C$8)+Monitors!$C$9)+Monitors!$C$10)</f>
        <v>16.994468790702783</v>
      </c>
      <c r="CA482" s="9">
        <f>BN482-(Signage!$C$13*AI482)</f>
        <v>15.732112899999999</v>
      </c>
      <c r="CB482" s="86">
        <f>(Signage!$C$13*Data!AI482)+(Signage!$C$6*TANH(Signage!$C$7*(Data!V482+Signage!$C$8)+Signage!$C$9)+Signage!$C$10)</f>
        <v>21.478715991688155</v>
      </c>
    </row>
    <row r="483" spans="1:80" s="4" customFormat="1" ht="12" customHeight="1">
      <c r="A483" s="83">
        <v>482</v>
      </c>
      <c r="B483" s="15" t="s">
        <v>2096</v>
      </c>
      <c r="C483" s="83" t="s">
        <v>1413</v>
      </c>
      <c r="D483" s="16">
        <v>41729</v>
      </c>
      <c r="E483" s="18" t="s">
        <v>77</v>
      </c>
      <c r="F483" s="15" t="s">
        <v>70</v>
      </c>
      <c r="G483" s="17">
        <v>6</v>
      </c>
      <c r="H483" s="15" t="s">
        <v>72</v>
      </c>
      <c r="I483" s="15" t="s">
        <v>73</v>
      </c>
      <c r="J483" s="18" t="s">
        <v>73</v>
      </c>
      <c r="K483" s="18" t="s">
        <v>74</v>
      </c>
      <c r="L483" s="18" t="s">
        <v>71</v>
      </c>
      <c r="M483" s="18" t="s">
        <v>78</v>
      </c>
      <c r="N483" s="18" t="s">
        <v>78</v>
      </c>
      <c r="O483" s="18" t="s">
        <v>82</v>
      </c>
      <c r="P483" s="18" t="s">
        <v>71</v>
      </c>
      <c r="Q483" s="18" t="s">
        <v>78</v>
      </c>
      <c r="R483" s="19">
        <v>1.78</v>
      </c>
      <c r="S483" s="19">
        <v>10.6</v>
      </c>
      <c r="T483" s="19">
        <v>18.8</v>
      </c>
      <c r="U483" s="19">
        <v>21.5</v>
      </c>
      <c r="V483" s="19">
        <v>198.38</v>
      </c>
      <c r="W483" s="19">
        <v>1080</v>
      </c>
      <c r="X483" s="19">
        <v>1920</v>
      </c>
      <c r="Y483" s="18" t="s">
        <v>147</v>
      </c>
      <c r="Z483" s="69">
        <v>9565</v>
      </c>
      <c r="AA483" s="19">
        <v>2.0739999999999998</v>
      </c>
      <c r="AB483" s="21">
        <v>275</v>
      </c>
      <c r="AC483" s="19">
        <v>41.7</v>
      </c>
      <c r="AD483" s="19">
        <v>275.5</v>
      </c>
      <c r="AE483" s="19">
        <v>275</v>
      </c>
      <c r="AF483" s="19">
        <v>215</v>
      </c>
      <c r="AG483" s="8">
        <f>AF483/AD483</f>
        <v>0.7803992740471869</v>
      </c>
      <c r="AH483" s="19">
        <v>200</v>
      </c>
      <c r="AI483" s="85">
        <f>(AF483*V483)/1000000</f>
        <v>4.2651699999999994E-2</v>
      </c>
      <c r="AJ483" s="18" t="s">
        <v>78</v>
      </c>
      <c r="AK483" s="18" t="s">
        <v>250</v>
      </c>
      <c r="AL483" s="18" t="s">
        <v>115</v>
      </c>
      <c r="AM483" s="18" t="s">
        <v>71</v>
      </c>
      <c r="AN483" s="18" t="s">
        <v>81</v>
      </c>
      <c r="AO483" s="18" t="s">
        <v>71</v>
      </c>
      <c r="AP483" s="18" t="s">
        <v>81</v>
      </c>
      <c r="AQ483" s="18" t="s">
        <v>81</v>
      </c>
      <c r="AR483" s="19">
        <v>0</v>
      </c>
      <c r="AS483" s="18"/>
      <c r="AT483" s="72">
        <v>60</v>
      </c>
      <c r="AU483" s="19">
        <v>170</v>
      </c>
      <c r="AV483" s="19">
        <v>160</v>
      </c>
      <c r="AW483" s="18" t="s">
        <v>77</v>
      </c>
      <c r="AX483" s="18" t="s">
        <v>98</v>
      </c>
      <c r="AY483" s="18" t="s">
        <v>71</v>
      </c>
      <c r="AZ483" s="18" t="s">
        <v>71</v>
      </c>
      <c r="BA483" s="19">
        <v>0</v>
      </c>
      <c r="BB483" s="20" t="s">
        <v>81</v>
      </c>
      <c r="BC483" s="18" t="s">
        <v>81</v>
      </c>
      <c r="BD483" s="18" t="s">
        <v>81</v>
      </c>
      <c r="BE483" s="18" t="s">
        <v>84</v>
      </c>
      <c r="BF483" s="18" t="s">
        <v>81</v>
      </c>
      <c r="BG483" s="18"/>
      <c r="BH483" s="21">
        <v>0</v>
      </c>
      <c r="BI483" s="19">
        <v>0.36</v>
      </c>
      <c r="BJ483" s="18"/>
      <c r="BK483" s="19">
        <v>0.16</v>
      </c>
      <c r="BL483" s="18"/>
      <c r="BM483" s="18"/>
      <c r="BN483" s="19">
        <v>15.66</v>
      </c>
      <c r="BO483" s="21">
        <v>0.4</v>
      </c>
      <c r="BP483" s="20"/>
      <c r="BQ483" s="21">
        <v>0.38</v>
      </c>
      <c r="BR483" s="20"/>
      <c r="BS483" s="21">
        <v>0.2</v>
      </c>
      <c r="BT483" s="20"/>
      <c r="BU483" s="20"/>
      <c r="BV483" s="21">
        <v>15.76</v>
      </c>
      <c r="BW483" s="9">
        <f>IF(BA483=1,BN483-(Monitors!$B$17*Data!BZ483),Data!BN483)</f>
        <v>15.66</v>
      </c>
      <c r="BX483" s="32">
        <f>IF($AR483=1,$BW483-(Monitors!$C$17*BZ483),Data!$BW483)</f>
        <v>15.66</v>
      </c>
      <c r="BY483" s="32">
        <f>BX483-(AA483*Monitors!$C$13)</f>
        <v>11.512</v>
      </c>
      <c r="BZ483" s="86">
        <f>(Monitors!$C$13*Data!AA483)+(Monitors!$C$6*TANH(Monitors!$C$7*(Data!V483+Monitors!$C$8)+Monitors!$C$9)+Monitors!$C$10)</f>
        <v>15.425710936986567</v>
      </c>
      <c r="CA483" s="9">
        <f>BN483-(Signage!$C$13*AI483)</f>
        <v>12.4611225</v>
      </c>
      <c r="CB483" s="86">
        <f>(Signage!$C$13*Data!AI483)+(Signage!$C$6*TANH(Signage!$C$7*(Data!V483+Signage!$C$8)+Signage!$C$9)+Signage!$C$10)</f>
        <v>17.240111529264297</v>
      </c>
    </row>
    <row r="484" spans="1:80" s="4" customFormat="1" ht="12" customHeight="1">
      <c r="A484" s="82">
        <v>483</v>
      </c>
      <c r="B484" s="15" t="s">
        <v>2096</v>
      </c>
      <c r="C484" s="82" t="s">
        <v>1414</v>
      </c>
      <c r="D484" s="16">
        <v>41284</v>
      </c>
      <c r="E484" s="18" t="s">
        <v>77</v>
      </c>
      <c r="F484" s="15" t="s">
        <v>70</v>
      </c>
      <c r="G484" s="17">
        <v>6</v>
      </c>
      <c r="H484" s="15" t="s">
        <v>72</v>
      </c>
      <c r="I484" s="15" t="s">
        <v>90</v>
      </c>
      <c r="J484" s="18"/>
      <c r="K484" s="18" t="s">
        <v>74</v>
      </c>
      <c r="L484" s="18"/>
      <c r="M484" s="18" t="s">
        <v>78</v>
      </c>
      <c r="N484" s="18" t="s">
        <v>78</v>
      </c>
      <c r="O484" s="18" t="s">
        <v>82</v>
      </c>
      <c r="P484" s="18"/>
      <c r="Q484" s="18" t="s">
        <v>78</v>
      </c>
      <c r="R484" s="19">
        <v>1.78</v>
      </c>
      <c r="S484" s="19">
        <v>10.5</v>
      </c>
      <c r="T484" s="19">
        <v>18.7</v>
      </c>
      <c r="U484" s="19">
        <v>21.5</v>
      </c>
      <c r="V484" s="19">
        <v>197.6</v>
      </c>
      <c r="W484" s="19">
        <v>1920</v>
      </c>
      <c r="X484" s="19">
        <v>1080</v>
      </c>
      <c r="Y484" s="18" t="s">
        <v>167</v>
      </c>
      <c r="Z484" s="69">
        <v>10494</v>
      </c>
      <c r="AA484" s="19">
        <v>2.0739999999999998</v>
      </c>
      <c r="AB484" s="21">
        <v>200</v>
      </c>
      <c r="AC484" s="19">
        <v>2.4</v>
      </c>
      <c r="AD484" s="19">
        <v>200</v>
      </c>
      <c r="AE484" s="19">
        <v>200</v>
      </c>
      <c r="AF484" s="19">
        <v>215</v>
      </c>
      <c r="AG484" s="8">
        <f>AF484/AD484</f>
        <v>1.075</v>
      </c>
      <c r="AH484" s="19">
        <v>200</v>
      </c>
      <c r="AI484" s="85">
        <f>(AF484*V484)/1000000</f>
        <v>4.2484000000000001E-2</v>
      </c>
      <c r="AJ484" s="18" t="s">
        <v>77</v>
      </c>
      <c r="AK484" s="18" t="s">
        <v>163</v>
      </c>
      <c r="AL484" s="18" t="s">
        <v>115</v>
      </c>
      <c r="AM484" s="18"/>
      <c r="AN484" s="18" t="s">
        <v>81</v>
      </c>
      <c r="AO484" s="18"/>
      <c r="AP484" s="18" t="s">
        <v>81</v>
      </c>
      <c r="AQ484" s="18"/>
      <c r="AR484" s="19">
        <v>0</v>
      </c>
      <c r="AS484" s="18"/>
      <c r="AT484" s="72">
        <v>60</v>
      </c>
      <c r="AU484" s="19">
        <v>180</v>
      </c>
      <c r="AV484" s="19">
        <v>130</v>
      </c>
      <c r="AW484" s="18" t="s">
        <v>78</v>
      </c>
      <c r="AX484" s="18" t="s">
        <v>109</v>
      </c>
      <c r="AY484" s="18"/>
      <c r="AZ484" s="18"/>
      <c r="BA484" s="19">
        <v>0</v>
      </c>
      <c r="BB484" s="20" t="s">
        <v>81</v>
      </c>
      <c r="BC484" s="18" t="s">
        <v>81</v>
      </c>
      <c r="BD484" s="18"/>
      <c r="BE484" s="18" t="s">
        <v>84</v>
      </c>
      <c r="BF484" s="18"/>
      <c r="BG484" s="18"/>
      <c r="BH484" s="21">
        <v>0</v>
      </c>
      <c r="BI484" s="19">
        <v>0.19</v>
      </c>
      <c r="BJ484" s="18"/>
      <c r="BK484" s="19">
        <v>0.11</v>
      </c>
      <c r="BL484" s="18"/>
      <c r="BM484" s="18"/>
      <c r="BN484" s="19">
        <v>17.54</v>
      </c>
      <c r="BO484" s="21">
        <v>0.48</v>
      </c>
      <c r="BP484" s="20"/>
      <c r="BQ484" s="21">
        <v>0.2</v>
      </c>
      <c r="BR484" s="20"/>
      <c r="BS484" s="21">
        <v>0.12</v>
      </c>
      <c r="BT484" s="20"/>
      <c r="BU484" s="20"/>
      <c r="BV484" s="21">
        <v>17.3</v>
      </c>
      <c r="BW484" s="9">
        <f>IF(BA484=1,BN484-(Monitors!$B$17*Data!BZ484),Data!BN484)</f>
        <v>17.54</v>
      </c>
      <c r="BX484" s="32">
        <f>IF($AR484=1,$BW484-(Monitors!$C$17*BZ484),Data!$BW484)</f>
        <v>17.54</v>
      </c>
      <c r="BY484" s="32">
        <f>BX484-(AA484*Monitors!$C$13)</f>
        <v>13.391999999999999</v>
      </c>
      <c r="BZ484" s="86">
        <f>(Monitors!$C$13*Data!AA484)+(Monitors!$C$6*TANH(Monitors!$C$7*(Data!V484+Monitors!$C$8)+Monitors!$C$9)+Monitors!$C$10)</f>
        <v>15.394283906712607</v>
      </c>
      <c r="CA484" s="9">
        <f>BN484-(Signage!$C$13*AI484)</f>
        <v>14.3537</v>
      </c>
      <c r="CB484" s="86">
        <f>(Signage!$C$13*Data!AI484)+(Signage!$C$6*TANH(Signage!$C$7*(Data!V484+Signage!$C$8)+Signage!$C$9)+Signage!$C$10)</f>
        <v>17.164184268780918</v>
      </c>
    </row>
    <row r="485" spans="1:80" s="4" customFormat="1" ht="12" customHeight="1">
      <c r="A485" s="83">
        <v>484</v>
      </c>
      <c r="B485" s="15" t="s">
        <v>2071</v>
      </c>
      <c r="C485" s="83" t="s">
        <v>1415</v>
      </c>
      <c r="D485" s="16">
        <v>41306</v>
      </c>
      <c r="E485" s="18" t="s">
        <v>77</v>
      </c>
      <c r="F485" s="15"/>
      <c r="G485" s="17">
        <v>6</v>
      </c>
      <c r="H485" s="15" t="s">
        <v>72</v>
      </c>
      <c r="I485" s="15" t="s">
        <v>73</v>
      </c>
      <c r="J485" s="18" t="s">
        <v>73</v>
      </c>
      <c r="K485" s="18" t="s">
        <v>74</v>
      </c>
      <c r="L485" s="18" t="s">
        <v>71</v>
      </c>
      <c r="M485" s="18" t="s">
        <v>78</v>
      </c>
      <c r="N485" s="18" t="s">
        <v>78</v>
      </c>
      <c r="O485" s="18" t="s">
        <v>82</v>
      </c>
      <c r="P485" s="18" t="s">
        <v>71</v>
      </c>
      <c r="Q485" s="18" t="s">
        <v>78</v>
      </c>
      <c r="R485" s="19">
        <v>1.78</v>
      </c>
      <c r="S485" s="19">
        <v>11.5</v>
      </c>
      <c r="T485" s="19">
        <v>20.5</v>
      </c>
      <c r="U485" s="19">
        <v>23.6</v>
      </c>
      <c r="V485" s="19">
        <v>236.8</v>
      </c>
      <c r="W485" s="19">
        <v>1080</v>
      </c>
      <c r="X485" s="19">
        <v>1920</v>
      </c>
      <c r="Y485" s="18" t="s">
        <v>147</v>
      </c>
      <c r="Z485" s="69">
        <v>8796</v>
      </c>
      <c r="AA485" s="19">
        <v>2.0739999999999998</v>
      </c>
      <c r="AB485" s="21">
        <v>279</v>
      </c>
      <c r="AC485" s="19">
        <v>0.3</v>
      </c>
      <c r="AD485" s="19">
        <v>279</v>
      </c>
      <c r="AE485" s="19">
        <v>279</v>
      </c>
      <c r="AF485" s="19">
        <v>215</v>
      </c>
      <c r="AG485" s="8">
        <f>AF485/AD485</f>
        <v>0.77060931899641572</v>
      </c>
      <c r="AH485" s="19">
        <v>200</v>
      </c>
      <c r="AI485" s="85">
        <f>(AF485*V485)/1000000</f>
        <v>5.0911999999999999E-2</v>
      </c>
      <c r="AJ485" s="18" t="s">
        <v>78</v>
      </c>
      <c r="AK485" s="18" t="s">
        <v>175</v>
      </c>
      <c r="AL485" s="18" t="s">
        <v>127</v>
      </c>
      <c r="AM485" s="18" t="s">
        <v>81</v>
      </c>
      <c r="AN485" s="18" t="s">
        <v>81</v>
      </c>
      <c r="AO485" s="18" t="s">
        <v>81</v>
      </c>
      <c r="AP485" s="18" t="s">
        <v>81</v>
      </c>
      <c r="AQ485" s="18" t="s">
        <v>81</v>
      </c>
      <c r="AR485" s="19">
        <v>0</v>
      </c>
      <c r="AS485" s="18"/>
      <c r="AT485" s="72">
        <v>60</v>
      </c>
      <c r="AU485" s="19">
        <v>170</v>
      </c>
      <c r="AV485" s="19">
        <v>160</v>
      </c>
      <c r="AW485" s="18" t="s">
        <v>77</v>
      </c>
      <c r="AX485" s="18" t="s">
        <v>93</v>
      </c>
      <c r="AY485" s="18" t="s">
        <v>71</v>
      </c>
      <c r="AZ485" s="18" t="s">
        <v>71</v>
      </c>
      <c r="BA485" s="19">
        <v>0</v>
      </c>
      <c r="BB485" s="20" t="s">
        <v>81</v>
      </c>
      <c r="BC485" s="18" t="s">
        <v>81</v>
      </c>
      <c r="BD485" s="18" t="s">
        <v>81</v>
      </c>
      <c r="BE485" s="18" t="s">
        <v>84</v>
      </c>
      <c r="BF485" s="18" t="s">
        <v>81</v>
      </c>
      <c r="BG485" s="18"/>
      <c r="BH485" s="21">
        <v>0</v>
      </c>
      <c r="BI485" s="19">
        <v>0.38</v>
      </c>
      <c r="BJ485" s="18"/>
      <c r="BK485" s="19">
        <v>0.3</v>
      </c>
      <c r="BL485" s="18"/>
      <c r="BM485" s="18"/>
      <c r="BN485" s="19">
        <v>18.899999999999999</v>
      </c>
      <c r="BO485" s="21">
        <v>0.5</v>
      </c>
      <c r="BP485" s="20"/>
      <c r="BQ485" s="21">
        <v>0.39</v>
      </c>
      <c r="BR485" s="20"/>
      <c r="BS485" s="21">
        <v>0.31</v>
      </c>
      <c r="BT485" s="20"/>
      <c r="BU485" s="20"/>
      <c r="BV485" s="21">
        <v>19</v>
      </c>
      <c r="BW485" s="9">
        <f>IF(BA485=1,BN485-(Monitors!$B$17*Data!BZ485),Data!BN485)</f>
        <v>18.899999999999999</v>
      </c>
      <c r="BX485" s="32">
        <f>IF($AR485=1,$BW485-(Monitors!$C$17*BZ485),Data!$BW485)</f>
        <v>18.899999999999999</v>
      </c>
      <c r="BY485" s="32">
        <f>BX485-(AA485*Monitors!$C$13)</f>
        <v>14.751999999999999</v>
      </c>
      <c r="BZ485" s="86">
        <f>(Monitors!$C$13*Data!AA485)+(Monitors!$C$6*TANH(Monitors!$C$7*(Data!V485+Monitors!$C$8)+Monitors!$C$9)+Monitors!$C$10)</f>
        <v>16.821880498928238</v>
      </c>
      <c r="CA485" s="9">
        <f>BN485-(Signage!$C$13*AI485)</f>
        <v>15.081599999999998</v>
      </c>
      <c r="CB485" s="86">
        <f>(Signage!$C$13*Data!AI485)+(Signage!$C$6*TANH(Signage!$C$7*(Data!V485+Signage!$C$8)+Signage!$C$9)+Signage!$C$10)</f>
        <v>20.966543597014766</v>
      </c>
    </row>
    <row r="486" spans="1:80" s="4" customFormat="1" ht="12" customHeight="1">
      <c r="A486" s="82">
        <v>485</v>
      </c>
      <c r="B486" s="15" t="s">
        <v>2096</v>
      </c>
      <c r="C486" s="82" t="s">
        <v>1416</v>
      </c>
      <c r="D486" s="16">
        <v>41345</v>
      </c>
      <c r="E486" s="18" t="s">
        <v>77</v>
      </c>
      <c r="F486" s="15" t="s">
        <v>70</v>
      </c>
      <c r="G486" s="17">
        <v>6</v>
      </c>
      <c r="H486" s="15" t="s">
        <v>72</v>
      </c>
      <c r="I486" s="15" t="s">
        <v>73</v>
      </c>
      <c r="J486" s="18" t="s">
        <v>73</v>
      </c>
      <c r="K486" s="18" t="s">
        <v>74</v>
      </c>
      <c r="L486" s="18" t="s">
        <v>71</v>
      </c>
      <c r="M486" s="18" t="s">
        <v>78</v>
      </c>
      <c r="N486" s="18" t="s">
        <v>78</v>
      </c>
      <c r="O486" s="18" t="s">
        <v>82</v>
      </c>
      <c r="P486" s="18" t="s">
        <v>71</v>
      </c>
      <c r="Q486" s="18" t="s">
        <v>77</v>
      </c>
      <c r="R486" s="19">
        <v>1.78</v>
      </c>
      <c r="S486" s="19">
        <v>13.2</v>
      </c>
      <c r="T486" s="19">
        <v>23.6</v>
      </c>
      <c r="U486" s="19">
        <v>27</v>
      </c>
      <c r="V486" s="19">
        <v>311.7</v>
      </c>
      <c r="W486" s="19">
        <v>1080</v>
      </c>
      <c r="X486" s="19">
        <v>1920</v>
      </c>
      <c r="Y486" s="18" t="s">
        <v>147</v>
      </c>
      <c r="Z486" s="69">
        <v>6654</v>
      </c>
      <c r="AA486" s="19">
        <v>2.0739999999999998</v>
      </c>
      <c r="AB486" s="21">
        <v>300</v>
      </c>
      <c r="AC486" s="19">
        <v>23</v>
      </c>
      <c r="AD486" s="19">
        <v>289</v>
      </c>
      <c r="AE486" s="19">
        <v>300</v>
      </c>
      <c r="AF486" s="19">
        <v>215.3</v>
      </c>
      <c r="AG486" s="8">
        <f>AF486/AD486</f>
        <v>0.74498269896193781</v>
      </c>
      <c r="AH486" s="19">
        <v>200</v>
      </c>
      <c r="AI486" s="85">
        <f>(AF486*V486)/1000000</f>
        <v>6.7109009999999997E-2</v>
      </c>
      <c r="AJ486" s="18" t="s">
        <v>78</v>
      </c>
      <c r="AK486" s="18" t="s">
        <v>196</v>
      </c>
      <c r="AL486" s="18" t="s">
        <v>88</v>
      </c>
      <c r="AM486" s="18" t="s">
        <v>71</v>
      </c>
      <c r="AN486" s="18" t="s">
        <v>81</v>
      </c>
      <c r="AO486" s="18" t="s">
        <v>71</v>
      </c>
      <c r="AP486" s="18" t="s">
        <v>94</v>
      </c>
      <c r="AQ486" s="18" t="s">
        <v>71</v>
      </c>
      <c r="AR486" s="19">
        <v>0</v>
      </c>
      <c r="AS486" s="18"/>
      <c r="AT486" s="72">
        <v>60</v>
      </c>
      <c r="AU486" s="19">
        <v>170</v>
      </c>
      <c r="AV486" s="19">
        <v>160</v>
      </c>
      <c r="AW486" s="18" t="s">
        <v>77</v>
      </c>
      <c r="AX486" s="18" t="s">
        <v>98</v>
      </c>
      <c r="AY486" s="18" t="s">
        <v>71</v>
      </c>
      <c r="AZ486" s="18" t="s">
        <v>71</v>
      </c>
      <c r="BA486" s="19">
        <v>0</v>
      </c>
      <c r="BB486" s="20" t="s">
        <v>81</v>
      </c>
      <c r="BC486" s="18" t="s">
        <v>81</v>
      </c>
      <c r="BD486" s="18" t="s">
        <v>71</v>
      </c>
      <c r="BE486" s="18" t="s">
        <v>84</v>
      </c>
      <c r="BF486" s="18" t="s">
        <v>71</v>
      </c>
      <c r="BG486" s="18"/>
      <c r="BH486" s="21">
        <v>0</v>
      </c>
      <c r="BI486" s="19">
        <v>0.47</v>
      </c>
      <c r="BJ486" s="18"/>
      <c r="BK486" s="19">
        <v>0.39</v>
      </c>
      <c r="BL486" s="18"/>
      <c r="BM486" s="18"/>
      <c r="BN486" s="19">
        <v>25.95</v>
      </c>
      <c r="BO486" s="21">
        <v>0.4</v>
      </c>
      <c r="BP486" s="20"/>
      <c r="BQ486" s="21">
        <v>0.49</v>
      </c>
      <c r="BR486" s="20"/>
      <c r="BS486" s="21">
        <v>0.4</v>
      </c>
      <c r="BT486" s="20"/>
      <c r="BU486" s="20"/>
      <c r="BV486" s="21">
        <v>25.85</v>
      </c>
      <c r="BW486" s="9">
        <f>IF(BA486=1,BN486-(Monitors!$B$17*Data!BZ486),Data!BN486)</f>
        <v>25.95</v>
      </c>
      <c r="BX486" s="32">
        <f>IF($AR486=1,$BW486-(Monitors!$C$17*BZ486),Data!$BW486)</f>
        <v>25.95</v>
      </c>
      <c r="BY486" s="32">
        <f>BX486-(AA486*Monitors!$C$13)</f>
        <v>21.802</v>
      </c>
      <c r="BZ486" s="86">
        <f>(Monitors!$C$13*Data!AA486)+(Monitors!$C$6*TANH(Monitors!$C$7*(Data!V486+Monitors!$C$8)+Monitors!$C$9)+Monitors!$C$10)</f>
        <v>18.779741917256199</v>
      </c>
      <c r="CA486" s="9">
        <f>BN486-(Signage!$C$13*AI486)</f>
        <v>20.916824249999998</v>
      </c>
      <c r="CB486" s="86">
        <f>(Signage!$C$13*Data!AI486)+(Signage!$C$6*TANH(Signage!$C$7*(Data!V486+Signage!$C$8)+Signage!$C$9)+Signage!$C$10)</f>
        <v>28.137810452489084</v>
      </c>
    </row>
    <row r="487" spans="1:80" s="4" customFormat="1" ht="12" customHeight="1">
      <c r="A487" s="83">
        <v>486</v>
      </c>
      <c r="B487" s="15" t="s">
        <v>2100</v>
      </c>
      <c r="C487" s="83" t="s">
        <v>1417</v>
      </c>
      <c r="D487" s="16">
        <v>41390</v>
      </c>
      <c r="E487" s="18" t="s">
        <v>77</v>
      </c>
      <c r="F487" s="15" t="s">
        <v>70</v>
      </c>
      <c r="G487" s="17">
        <v>6</v>
      </c>
      <c r="H487" s="15" t="s">
        <v>72</v>
      </c>
      <c r="I487" s="15" t="s">
        <v>73</v>
      </c>
      <c r="J487" s="18" t="s">
        <v>73</v>
      </c>
      <c r="K487" s="18" t="s">
        <v>74</v>
      </c>
      <c r="L487" s="18" t="s">
        <v>71</v>
      </c>
      <c r="M487" s="18" t="s">
        <v>78</v>
      </c>
      <c r="N487" s="18" t="s">
        <v>78</v>
      </c>
      <c r="O487" s="18" t="s">
        <v>82</v>
      </c>
      <c r="P487" s="18" t="s">
        <v>71</v>
      </c>
      <c r="Q487" s="18" t="s">
        <v>78</v>
      </c>
      <c r="R487" s="19">
        <v>1.78</v>
      </c>
      <c r="S487" s="19">
        <v>10.5</v>
      </c>
      <c r="T487" s="19">
        <v>18.7</v>
      </c>
      <c r="U487" s="19">
        <v>21.5</v>
      </c>
      <c r="V487" s="19">
        <v>197.47</v>
      </c>
      <c r="W487" s="19">
        <v>1080</v>
      </c>
      <c r="X487" s="19">
        <v>1920</v>
      </c>
      <c r="Y487" s="18" t="s">
        <v>147</v>
      </c>
      <c r="Z487" s="69">
        <v>10501</v>
      </c>
      <c r="AA487" s="19">
        <v>2.0739999999999998</v>
      </c>
      <c r="AB487" s="21">
        <v>253</v>
      </c>
      <c r="AC487" s="19">
        <v>12.5</v>
      </c>
      <c r="AD487" s="19">
        <v>253</v>
      </c>
      <c r="AE487" s="19">
        <v>253</v>
      </c>
      <c r="AF487" s="19">
        <v>216</v>
      </c>
      <c r="AG487" s="8">
        <f>AF487/AD487</f>
        <v>0.85375494071146241</v>
      </c>
      <c r="AH487" s="19">
        <v>200</v>
      </c>
      <c r="AI487" s="85">
        <f>(AF487*V487)/1000000</f>
        <v>4.2653519999999993E-2</v>
      </c>
      <c r="AJ487" s="18" t="s">
        <v>78</v>
      </c>
      <c r="AK487" s="18" t="s">
        <v>250</v>
      </c>
      <c r="AL487" s="18" t="s">
        <v>115</v>
      </c>
      <c r="AM487" s="18" t="s">
        <v>71</v>
      </c>
      <c r="AN487" s="18" t="s">
        <v>81</v>
      </c>
      <c r="AO487" s="18" t="s">
        <v>71</v>
      </c>
      <c r="AP487" s="18" t="s">
        <v>81</v>
      </c>
      <c r="AQ487" s="18" t="s">
        <v>71</v>
      </c>
      <c r="AR487" s="19">
        <v>0</v>
      </c>
      <c r="AS487" s="18"/>
      <c r="AT487" s="72">
        <v>60</v>
      </c>
      <c r="AU487" s="19">
        <v>170</v>
      </c>
      <c r="AV487" s="19">
        <v>160</v>
      </c>
      <c r="AW487" s="18" t="s">
        <v>77</v>
      </c>
      <c r="AX487" s="18" t="s">
        <v>98</v>
      </c>
      <c r="AY487" s="18" t="s">
        <v>71</v>
      </c>
      <c r="AZ487" s="18" t="s">
        <v>71</v>
      </c>
      <c r="BA487" s="19">
        <v>0</v>
      </c>
      <c r="BB487" s="20" t="s">
        <v>81</v>
      </c>
      <c r="BC487" s="18" t="s">
        <v>81</v>
      </c>
      <c r="BD487" s="18" t="s">
        <v>71</v>
      </c>
      <c r="BE487" s="18" t="s">
        <v>84</v>
      </c>
      <c r="BF487" s="18" t="s">
        <v>71</v>
      </c>
      <c r="BG487" s="18"/>
      <c r="BH487" s="21">
        <v>0</v>
      </c>
      <c r="BI487" s="19">
        <v>0.21</v>
      </c>
      <c r="BJ487" s="18"/>
      <c r="BK487" s="19">
        <v>0.13</v>
      </c>
      <c r="BL487" s="18"/>
      <c r="BM487" s="18"/>
      <c r="BN487" s="19">
        <v>16.54</v>
      </c>
      <c r="BO487" s="21">
        <v>0.5</v>
      </c>
      <c r="BP487" s="20"/>
      <c r="BQ487" s="21">
        <v>0.24</v>
      </c>
      <c r="BR487" s="20"/>
      <c r="BS487" s="21">
        <v>0.14000000000000001</v>
      </c>
      <c r="BT487" s="20"/>
      <c r="BU487" s="20"/>
      <c r="BV487" s="21">
        <v>16.489999999999998</v>
      </c>
      <c r="BW487" s="9">
        <f>IF(BA487=1,BN487-(Monitors!$B$17*Data!BZ487),Data!BN487)</f>
        <v>16.54</v>
      </c>
      <c r="BX487" s="32">
        <f>IF($AR487=1,$BW487-(Monitors!$C$17*BZ487),Data!$BW487)</f>
        <v>16.54</v>
      </c>
      <c r="BY487" s="32">
        <f>BX487-(AA487*Monitors!$C$13)</f>
        <v>12.391999999999999</v>
      </c>
      <c r="BZ487" s="86">
        <f>(Monitors!$C$13*Data!AA487)+(Monitors!$C$6*TANH(Monitors!$C$7*(Data!V487+Monitors!$C$8)+Monitors!$C$9)+Monitors!$C$10)</f>
        <v>15.389033843126951</v>
      </c>
      <c r="CA487" s="9">
        <f>BN487-(Signage!$C$13*AI487)</f>
        <v>13.340985999999999</v>
      </c>
      <c r="CB487" s="86">
        <f>(Signage!$C$13*Data!AI487)+(Signage!$C$6*TANH(Signage!$C$7*(Data!V487+Signage!$C$8)+Signage!$C$9)+Signage!$C$10)</f>
        <v>17.166339038494321</v>
      </c>
    </row>
    <row r="488" spans="1:80" s="4" customFormat="1" ht="12" customHeight="1">
      <c r="A488" s="82">
        <v>487</v>
      </c>
      <c r="B488" s="15" t="s">
        <v>2056</v>
      </c>
      <c r="C488" s="82" t="s">
        <v>1418</v>
      </c>
      <c r="D488" s="16">
        <v>41396</v>
      </c>
      <c r="E488" s="18" t="s">
        <v>77</v>
      </c>
      <c r="F488" s="15" t="s">
        <v>70</v>
      </c>
      <c r="G488" s="17">
        <v>6</v>
      </c>
      <c r="H488" s="15" t="s">
        <v>72</v>
      </c>
      <c r="I488" s="15" t="s">
        <v>73</v>
      </c>
      <c r="J488" s="18" t="s">
        <v>73</v>
      </c>
      <c r="K488" s="18" t="s">
        <v>74</v>
      </c>
      <c r="L488" s="18" t="s">
        <v>71</v>
      </c>
      <c r="M488" s="18" t="s">
        <v>78</v>
      </c>
      <c r="N488" s="18" t="s">
        <v>78</v>
      </c>
      <c r="O488" s="18" t="s">
        <v>82</v>
      </c>
      <c r="P488" s="18" t="s">
        <v>71</v>
      </c>
      <c r="Q488" s="18" t="s">
        <v>78</v>
      </c>
      <c r="R488" s="19">
        <v>1.78</v>
      </c>
      <c r="S488" s="19">
        <v>10.6</v>
      </c>
      <c r="T488" s="19">
        <v>18.8</v>
      </c>
      <c r="U488" s="19">
        <v>21.5</v>
      </c>
      <c r="V488" s="19">
        <v>198.38</v>
      </c>
      <c r="W488" s="19">
        <v>1080</v>
      </c>
      <c r="X488" s="19">
        <v>1920</v>
      </c>
      <c r="Y488" s="18" t="s">
        <v>147</v>
      </c>
      <c r="Z488" s="69">
        <v>9565</v>
      </c>
      <c r="AA488" s="19">
        <v>2.0739999999999998</v>
      </c>
      <c r="AB488" s="21">
        <v>253</v>
      </c>
      <c r="AC488" s="19">
        <v>12.5</v>
      </c>
      <c r="AD488" s="19">
        <v>253</v>
      </c>
      <c r="AE488" s="19">
        <v>253</v>
      </c>
      <c r="AF488" s="19">
        <v>216</v>
      </c>
      <c r="AG488" s="8">
        <f>AF488/AD488</f>
        <v>0.85375494071146241</v>
      </c>
      <c r="AH488" s="19">
        <v>200</v>
      </c>
      <c r="AI488" s="85">
        <f>(AF488*V488)/1000000</f>
        <v>4.2850079999999999E-2</v>
      </c>
      <c r="AJ488" s="18" t="s">
        <v>78</v>
      </c>
      <c r="AK488" s="18" t="s">
        <v>250</v>
      </c>
      <c r="AL488" s="18" t="s">
        <v>181</v>
      </c>
      <c r="AM488" s="18" t="s">
        <v>193</v>
      </c>
      <c r="AN488" s="18" t="s">
        <v>81</v>
      </c>
      <c r="AO488" s="18" t="s">
        <v>81</v>
      </c>
      <c r="AP488" s="18" t="s">
        <v>94</v>
      </c>
      <c r="AQ488" s="18" t="s">
        <v>81</v>
      </c>
      <c r="AR488" s="19">
        <v>0</v>
      </c>
      <c r="AS488" s="18"/>
      <c r="AT488" s="72">
        <v>60</v>
      </c>
      <c r="AU488" s="19">
        <v>178</v>
      </c>
      <c r="AV488" s="19">
        <v>178</v>
      </c>
      <c r="AW488" s="18" t="s">
        <v>77</v>
      </c>
      <c r="AX488" s="18" t="s">
        <v>98</v>
      </c>
      <c r="AY488" s="18" t="s">
        <v>71</v>
      </c>
      <c r="AZ488" s="18" t="s">
        <v>71</v>
      </c>
      <c r="BA488" s="19">
        <v>0</v>
      </c>
      <c r="BB488" s="20" t="s">
        <v>81</v>
      </c>
      <c r="BC488" s="18" t="s">
        <v>81</v>
      </c>
      <c r="BD488" s="18" t="s">
        <v>71</v>
      </c>
      <c r="BE488" s="18" t="s">
        <v>84</v>
      </c>
      <c r="BF488" s="18" t="s">
        <v>81</v>
      </c>
      <c r="BG488" s="18"/>
      <c r="BH488" s="21">
        <v>0</v>
      </c>
      <c r="BI488" s="19">
        <v>0.34</v>
      </c>
      <c r="BJ488" s="18"/>
      <c r="BK488" s="19">
        <v>0.26</v>
      </c>
      <c r="BL488" s="18"/>
      <c r="BM488" s="18"/>
      <c r="BN488" s="19">
        <v>17.48</v>
      </c>
      <c r="BO488" s="21">
        <v>0.5</v>
      </c>
      <c r="BP488" s="20"/>
      <c r="BQ488" s="21">
        <v>0.35</v>
      </c>
      <c r="BR488" s="20"/>
      <c r="BS488" s="21">
        <v>0.27</v>
      </c>
      <c r="BT488" s="20"/>
      <c r="BU488" s="20"/>
      <c r="BV488" s="21">
        <v>17.5</v>
      </c>
      <c r="BW488" s="9">
        <f>IF(BA488=1,BN488-(Monitors!$B$17*Data!BZ488),Data!BN488)</f>
        <v>17.48</v>
      </c>
      <c r="BX488" s="32">
        <f>IF($AR488=1,$BW488-(Monitors!$C$17*BZ488),Data!$BW488)</f>
        <v>17.48</v>
      </c>
      <c r="BY488" s="32">
        <f>BX488-(AA488*Monitors!$C$13)</f>
        <v>13.332000000000001</v>
      </c>
      <c r="BZ488" s="86">
        <f>(Monitors!$C$13*Data!AA488)+(Monitors!$C$6*TANH(Monitors!$C$7*(Data!V488+Monitors!$C$8)+Monitors!$C$9)+Monitors!$C$10)</f>
        <v>15.425710936986567</v>
      </c>
      <c r="CA488" s="9">
        <f>BN488-(Signage!$C$13*AI488)</f>
        <v>14.266244</v>
      </c>
      <c r="CB488" s="86">
        <f>(Signage!$C$13*Data!AI488)+(Signage!$C$6*TANH(Signage!$C$7*(Data!V488+Signage!$C$8)+Signage!$C$9)+Signage!$C$10)</f>
        <v>17.254990029264299</v>
      </c>
    </row>
    <row r="489" spans="1:80" s="4" customFormat="1" ht="12" customHeight="1">
      <c r="A489" s="83">
        <v>488</v>
      </c>
      <c r="B489" s="15" t="s">
        <v>2071</v>
      </c>
      <c r="C489" s="83" t="s">
        <v>1419</v>
      </c>
      <c r="D489" s="16">
        <v>41595</v>
      </c>
      <c r="E489" s="18" t="s">
        <v>77</v>
      </c>
      <c r="F489" s="15" t="s">
        <v>70</v>
      </c>
      <c r="G489" s="17">
        <v>6</v>
      </c>
      <c r="H489" s="15" t="s">
        <v>72</v>
      </c>
      <c r="I489" s="15" t="s">
        <v>142</v>
      </c>
      <c r="J489" s="18" t="s">
        <v>71</v>
      </c>
      <c r="K489" s="18" t="s">
        <v>74</v>
      </c>
      <c r="L489" s="18" t="s">
        <v>71</v>
      </c>
      <c r="M489" s="18" t="s">
        <v>78</v>
      </c>
      <c r="N489" s="18" t="s">
        <v>78</v>
      </c>
      <c r="O489" s="18" t="s">
        <v>82</v>
      </c>
      <c r="P489" s="18" t="s">
        <v>71</v>
      </c>
      <c r="Q489" s="18" t="s">
        <v>77</v>
      </c>
      <c r="R489" s="19">
        <v>1.78</v>
      </c>
      <c r="S489" s="19">
        <v>11.3</v>
      </c>
      <c r="T489" s="19">
        <v>20</v>
      </c>
      <c r="U489" s="19">
        <v>23</v>
      </c>
      <c r="V489" s="19">
        <v>226</v>
      </c>
      <c r="W489" s="19">
        <v>1080</v>
      </c>
      <c r="X489" s="19">
        <v>1920</v>
      </c>
      <c r="Y489" s="18" t="s">
        <v>147</v>
      </c>
      <c r="Z489" s="69">
        <v>9177</v>
      </c>
      <c r="AA489" s="19">
        <v>2.0739999999999998</v>
      </c>
      <c r="AB489" s="21">
        <v>253</v>
      </c>
      <c r="AC489" s="19">
        <v>6.4</v>
      </c>
      <c r="AD489" s="19">
        <v>253</v>
      </c>
      <c r="AE489" s="19">
        <v>253</v>
      </c>
      <c r="AF489" s="19">
        <v>216</v>
      </c>
      <c r="AG489" s="8">
        <f>AF489/AD489</f>
        <v>0.85375494071146241</v>
      </c>
      <c r="AH489" s="19">
        <v>200</v>
      </c>
      <c r="AI489" s="85">
        <f>(AF489*V489)/1000000</f>
        <v>4.8815999999999998E-2</v>
      </c>
      <c r="AJ489" s="18" t="s">
        <v>78</v>
      </c>
      <c r="AK489" s="18" t="s">
        <v>560</v>
      </c>
      <c r="AL489" s="18" t="s">
        <v>410</v>
      </c>
      <c r="AM489" s="18" t="s">
        <v>204</v>
      </c>
      <c r="AN489" s="18" t="s">
        <v>121</v>
      </c>
      <c r="AO489" s="18" t="s">
        <v>81</v>
      </c>
      <c r="AP489" s="18" t="s">
        <v>449</v>
      </c>
      <c r="AQ489" s="18" t="s">
        <v>81</v>
      </c>
      <c r="AR489" s="19">
        <v>0</v>
      </c>
      <c r="AS489" s="18"/>
      <c r="AT489" s="72">
        <v>60</v>
      </c>
      <c r="AU489" s="19">
        <v>170</v>
      </c>
      <c r="AV489" s="19">
        <v>160</v>
      </c>
      <c r="AW489" s="18" t="s">
        <v>77</v>
      </c>
      <c r="AX489" s="18" t="s">
        <v>93</v>
      </c>
      <c r="AY489" s="18" t="s">
        <v>71</v>
      </c>
      <c r="AZ489" s="18" t="s">
        <v>71</v>
      </c>
      <c r="BA489" s="19">
        <v>0</v>
      </c>
      <c r="BB489" s="20" t="s">
        <v>121</v>
      </c>
      <c r="BC489" s="18" t="s">
        <v>81</v>
      </c>
      <c r="BD489" s="18" t="s">
        <v>81</v>
      </c>
      <c r="BE489" s="18" t="s">
        <v>84</v>
      </c>
      <c r="BF489" s="18" t="s">
        <v>81</v>
      </c>
      <c r="BG489" s="18"/>
      <c r="BH489" s="21">
        <v>1</v>
      </c>
      <c r="BI489" s="19">
        <v>0.39</v>
      </c>
      <c r="BJ489" s="18"/>
      <c r="BK489" s="19">
        <v>0.26</v>
      </c>
      <c r="BL489" s="18"/>
      <c r="BM489" s="18"/>
      <c r="BN489" s="19">
        <v>19.420000000000002</v>
      </c>
      <c r="BO489" s="21">
        <v>0.5</v>
      </c>
      <c r="BP489" s="20"/>
      <c r="BQ489" s="21">
        <v>0.4</v>
      </c>
      <c r="BR489" s="20"/>
      <c r="BS489" s="21">
        <v>0.27</v>
      </c>
      <c r="BT489" s="20"/>
      <c r="BU489" s="20"/>
      <c r="BV489" s="21">
        <v>19.489999999999998</v>
      </c>
      <c r="BW489" s="9">
        <f>IF(BA489=1,BN489-(Monitors!$B$17*Data!BZ489),Data!BN489)</f>
        <v>19.420000000000002</v>
      </c>
      <c r="BX489" s="32">
        <f>IF($AR489=1,$BW489-(Monitors!$C$17*BZ489),Data!$BW489)</f>
        <v>19.420000000000002</v>
      </c>
      <c r="BY489" s="32">
        <f>BX489-(AA489*Monitors!$C$13)</f>
        <v>15.272000000000002</v>
      </c>
      <c r="BZ489" s="86">
        <f>(Monitors!$C$13*Data!AA489)+(Monitors!$C$6*TANH(Monitors!$C$7*(Data!V489+Monitors!$C$8)+Monitors!$C$9)+Monitors!$C$10)</f>
        <v>16.458849417765016</v>
      </c>
      <c r="CA489" s="9">
        <f>BN489-(Signage!$C$13*AI489)</f>
        <v>15.758800000000001</v>
      </c>
      <c r="CB489" s="86">
        <f>(Signage!$C$13*Data!AI489)+(Signage!$C$6*TANH(Signage!$C$7*(Data!V489+Signage!$C$8)+Signage!$C$9)+Signage!$C$10)</f>
        <v>19.938868059489181</v>
      </c>
    </row>
    <row r="490" spans="1:80" s="4" customFormat="1" ht="12" customHeight="1">
      <c r="A490" s="82">
        <v>489</v>
      </c>
      <c r="B490" s="15" t="s">
        <v>2071</v>
      </c>
      <c r="C490" s="82" t="s">
        <v>1420</v>
      </c>
      <c r="D490" s="16">
        <v>41281</v>
      </c>
      <c r="E490" s="18" t="s">
        <v>77</v>
      </c>
      <c r="F490" s="15" t="s">
        <v>70</v>
      </c>
      <c r="G490" s="17">
        <v>6</v>
      </c>
      <c r="H490" s="15" t="s">
        <v>72</v>
      </c>
      <c r="I490" s="15" t="s">
        <v>90</v>
      </c>
      <c r="J490" s="18" t="s">
        <v>71</v>
      </c>
      <c r="K490" s="18" t="s">
        <v>74</v>
      </c>
      <c r="L490" s="18" t="s">
        <v>71</v>
      </c>
      <c r="M490" s="18" t="s">
        <v>78</v>
      </c>
      <c r="N490" s="18" t="s">
        <v>78</v>
      </c>
      <c r="O490" s="18" t="s">
        <v>82</v>
      </c>
      <c r="P490" s="18" t="s">
        <v>71</v>
      </c>
      <c r="Q490" s="18" t="s">
        <v>77</v>
      </c>
      <c r="R490" s="19">
        <v>1.78</v>
      </c>
      <c r="S490" s="19">
        <v>11.3</v>
      </c>
      <c r="T490" s="19">
        <v>20.100000000000001</v>
      </c>
      <c r="U490" s="19">
        <v>23</v>
      </c>
      <c r="V490" s="19">
        <v>226.56</v>
      </c>
      <c r="W490" s="19">
        <v>1080</v>
      </c>
      <c r="X490" s="19">
        <v>1920</v>
      </c>
      <c r="Y490" s="18" t="s">
        <v>147</v>
      </c>
      <c r="Z490" s="69">
        <v>9151</v>
      </c>
      <c r="AA490" s="19">
        <v>2.0739999999999998</v>
      </c>
      <c r="AB490" s="21">
        <v>253</v>
      </c>
      <c r="AC490" s="19">
        <v>6.4</v>
      </c>
      <c r="AD490" s="19">
        <v>253</v>
      </c>
      <c r="AE490" s="19">
        <v>253</v>
      </c>
      <c r="AF490" s="19">
        <v>216</v>
      </c>
      <c r="AG490" s="8">
        <f>AF490/AD490</f>
        <v>0.85375494071146241</v>
      </c>
      <c r="AH490" s="19">
        <v>200</v>
      </c>
      <c r="AI490" s="85">
        <f>(AF490*V490)/1000000</f>
        <v>4.8936960000000002E-2</v>
      </c>
      <c r="AJ490" s="18" t="s">
        <v>78</v>
      </c>
      <c r="AK490" s="18" t="s">
        <v>593</v>
      </c>
      <c r="AL490" s="18" t="s">
        <v>595</v>
      </c>
      <c r="AM490" s="18" t="s">
        <v>193</v>
      </c>
      <c r="AN490" s="18" t="s">
        <v>81</v>
      </c>
      <c r="AO490" s="18" t="s">
        <v>81</v>
      </c>
      <c r="AP490" s="18" t="s">
        <v>94</v>
      </c>
      <c r="AQ490" s="18" t="s">
        <v>81</v>
      </c>
      <c r="AR490" s="19">
        <v>0</v>
      </c>
      <c r="AS490" s="18"/>
      <c r="AT490" s="72">
        <v>60</v>
      </c>
      <c r="AU490" s="19">
        <v>178</v>
      </c>
      <c r="AV490" s="19">
        <v>178</v>
      </c>
      <c r="AW490" s="18" t="s">
        <v>77</v>
      </c>
      <c r="AX490" s="18" t="s">
        <v>431</v>
      </c>
      <c r="AY490" s="18" t="s">
        <v>71</v>
      </c>
      <c r="AZ490" s="18" t="s">
        <v>71</v>
      </c>
      <c r="BA490" s="19">
        <v>0</v>
      </c>
      <c r="BB490" s="20" t="s">
        <v>81</v>
      </c>
      <c r="BC490" s="18" t="s">
        <v>81</v>
      </c>
      <c r="BD490" s="18" t="s">
        <v>81</v>
      </c>
      <c r="BE490" s="18" t="s">
        <v>84</v>
      </c>
      <c r="BF490" s="18" t="s">
        <v>81</v>
      </c>
      <c r="BG490" s="18"/>
      <c r="BH490" s="21">
        <v>1</v>
      </c>
      <c r="BI490" s="19">
        <v>0.34</v>
      </c>
      <c r="BJ490" s="18"/>
      <c r="BK490" s="19">
        <v>0.2</v>
      </c>
      <c r="BL490" s="18"/>
      <c r="BM490" s="18"/>
      <c r="BN490" s="19">
        <v>20.85</v>
      </c>
      <c r="BO490" s="21">
        <v>0.5</v>
      </c>
      <c r="BP490" s="20"/>
      <c r="BQ490" s="21">
        <v>0.36</v>
      </c>
      <c r="BR490" s="20"/>
      <c r="BS490" s="21">
        <v>0.22</v>
      </c>
      <c r="BT490" s="20"/>
      <c r="BU490" s="20"/>
      <c r="BV490" s="21">
        <v>20.85</v>
      </c>
      <c r="BW490" s="9">
        <f>IF(BA490=1,BN490-(Monitors!$B$17*Data!BZ490),Data!BN490)</f>
        <v>20.85</v>
      </c>
      <c r="BX490" s="32">
        <f>IF($AR490=1,$BW490-(Monitors!$C$17*BZ490),Data!$BW490)</f>
        <v>20.85</v>
      </c>
      <c r="BY490" s="32">
        <f>BX490-(AA490*Monitors!$C$13)</f>
        <v>16.702000000000002</v>
      </c>
      <c r="BZ490" s="86">
        <f>(Monitors!$C$13*Data!AA490)+(Monitors!$C$6*TANH(Monitors!$C$7*(Data!V490+Monitors!$C$8)+Monitors!$C$9)+Monitors!$C$10)</f>
        <v>16.478225617433118</v>
      </c>
      <c r="CA490" s="9">
        <f>BN490-(Signage!$C$13*AI490)</f>
        <v>17.179728000000001</v>
      </c>
      <c r="CB490" s="86">
        <f>(Signage!$C$13*Data!AI490)+(Signage!$C$6*TANH(Signage!$C$7*(Data!V490+Signage!$C$8)+Signage!$C$9)+Signage!$C$10)</f>
        <v>19.99313550378757</v>
      </c>
    </row>
    <row r="491" spans="1:80" s="4" customFormat="1" ht="12" customHeight="1">
      <c r="A491" s="83">
        <v>490</v>
      </c>
      <c r="B491" s="15" t="s">
        <v>2096</v>
      </c>
      <c r="C491" s="83" t="s">
        <v>1421</v>
      </c>
      <c r="D491" s="16">
        <v>41428</v>
      </c>
      <c r="E491" s="18" t="s">
        <v>77</v>
      </c>
      <c r="F491" s="15" t="s">
        <v>70</v>
      </c>
      <c r="G491" s="17">
        <v>6</v>
      </c>
      <c r="H491" s="15" t="s">
        <v>72</v>
      </c>
      <c r="I491" s="15" t="s">
        <v>258</v>
      </c>
      <c r="J491" s="18" t="s">
        <v>258</v>
      </c>
      <c r="K491" s="18" t="s">
        <v>74</v>
      </c>
      <c r="L491" s="18" t="s">
        <v>71</v>
      </c>
      <c r="M491" s="18" t="s">
        <v>78</v>
      </c>
      <c r="N491" s="18" t="s">
        <v>78</v>
      </c>
      <c r="O491" s="18" t="s">
        <v>82</v>
      </c>
      <c r="P491" s="18" t="s">
        <v>81</v>
      </c>
      <c r="Q491" s="18" t="s">
        <v>77</v>
      </c>
      <c r="R491" s="19">
        <v>1.78</v>
      </c>
      <c r="S491" s="19">
        <v>11.5</v>
      </c>
      <c r="T491" s="19">
        <v>20.5</v>
      </c>
      <c r="U491" s="19">
        <v>23.6</v>
      </c>
      <c r="V491" s="19">
        <v>236.92</v>
      </c>
      <c r="W491" s="19">
        <v>1080</v>
      </c>
      <c r="X491" s="19">
        <v>1920</v>
      </c>
      <c r="Y491" s="18" t="s">
        <v>147</v>
      </c>
      <c r="Z491" s="69">
        <v>8796</v>
      </c>
      <c r="AA491" s="19">
        <v>2.0739999999999998</v>
      </c>
      <c r="AB491" s="21">
        <v>263.3</v>
      </c>
      <c r="AC491" s="19">
        <v>18.7</v>
      </c>
      <c r="AD491" s="19">
        <v>263.3</v>
      </c>
      <c r="AE491" s="19">
        <v>263.3</v>
      </c>
      <c r="AF491" s="19">
        <v>216.5</v>
      </c>
      <c r="AG491" s="8">
        <f>AF491/AD491</f>
        <v>0.82225598176984427</v>
      </c>
      <c r="AH491" s="19">
        <v>200</v>
      </c>
      <c r="AI491" s="85">
        <f>(AF491*V491)/1000000</f>
        <v>5.1293180000000001E-2</v>
      </c>
      <c r="AJ491" s="18" t="s">
        <v>78</v>
      </c>
      <c r="AK491" s="18" t="s">
        <v>259</v>
      </c>
      <c r="AL491" s="18" t="s">
        <v>127</v>
      </c>
      <c r="AM491" s="18" t="s">
        <v>81</v>
      </c>
      <c r="AN491" s="18" t="s">
        <v>81</v>
      </c>
      <c r="AO491" s="18" t="s">
        <v>81</v>
      </c>
      <c r="AP491" s="18" t="s">
        <v>94</v>
      </c>
      <c r="AQ491" s="18" t="s">
        <v>81</v>
      </c>
      <c r="AR491" s="19">
        <v>0</v>
      </c>
      <c r="AS491" s="18"/>
      <c r="AT491" s="72">
        <v>60</v>
      </c>
      <c r="AU491" s="19">
        <v>170</v>
      </c>
      <c r="AV491" s="19">
        <v>160</v>
      </c>
      <c r="AW491" s="18" t="s">
        <v>77</v>
      </c>
      <c r="AX491" s="18" t="s">
        <v>98</v>
      </c>
      <c r="AY491" s="18" t="s">
        <v>71</v>
      </c>
      <c r="AZ491" s="18" t="s">
        <v>71</v>
      </c>
      <c r="BA491" s="19">
        <v>0</v>
      </c>
      <c r="BB491" s="20" t="s">
        <v>81</v>
      </c>
      <c r="BC491" s="18" t="s">
        <v>81</v>
      </c>
      <c r="BD491" s="18" t="s">
        <v>81</v>
      </c>
      <c r="BE491" s="18" t="s">
        <v>84</v>
      </c>
      <c r="BF491" s="18" t="s">
        <v>81</v>
      </c>
      <c r="BG491" s="18"/>
      <c r="BH491" s="21">
        <v>0</v>
      </c>
      <c r="BI491" s="19">
        <v>0.32</v>
      </c>
      <c r="BJ491" s="18"/>
      <c r="BK491" s="19">
        <v>0.11</v>
      </c>
      <c r="BL491" s="18"/>
      <c r="BM491" s="18"/>
      <c r="BN491" s="19">
        <v>16.399999999999999</v>
      </c>
      <c r="BO491" s="21">
        <v>0.5</v>
      </c>
      <c r="BP491" s="20"/>
      <c r="BQ491" s="21">
        <v>0.33</v>
      </c>
      <c r="BR491" s="20"/>
      <c r="BS491" s="21">
        <v>0.12</v>
      </c>
      <c r="BT491" s="20"/>
      <c r="BU491" s="20"/>
      <c r="BV491" s="21">
        <v>16.399999999999999</v>
      </c>
      <c r="BW491" s="9">
        <f>IF(BA491=1,BN491-(Monitors!$B$17*Data!BZ491),Data!BN491)</f>
        <v>16.399999999999999</v>
      </c>
      <c r="BX491" s="32">
        <f>IF($AR491=1,$BW491-(Monitors!$C$17*BZ491),Data!$BW491)</f>
        <v>16.399999999999999</v>
      </c>
      <c r="BY491" s="32">
        <f>BX491-(AA491*Monitors!$C$13)</f>
        <v>12.251999999999999</v>
      </c>
      <c r="BZ491" s="86">
        <f>(Monitors!$C$13*Data!AA491)+(Monitors!$C$6*TANH(Monitors!$C$7*(Data!V491+Monitors!$C$8)+Monitors!$C$9)+Monitors!$C$10)</f>
        <v>16.825789234492511</v>
      </c>
      <c r="CA491" s="9">
        <f>BN491-(Signage!$C$13*AI491)</f>
        <v>12.553011499999998</v>
      </c>
      <c r="CB491" s="86">
        <f>(Signage!$C$13*Data!AI491)+(Signage!$C$6*TANH(Signage!$C$7*(Data!V491+Signage!$C$8)+Signage!$C$9)+Signage!$C$10)</f>
        <v>21.00479006461611</v>
      </c>
    </row>
    <row r="492" spans="1:80" s="4" customFormat="1" ht="12" customHeight="1">
      <c r="A492" s="82">
        <v>491</v>
      </c>
      <c r="B492" s="15" t="s">
        <v>2079</v>
      </c>
      <c r="C492" s="82" t="s">
        <v>1422</v>
      </c>
      <c r="D492" s="16">
        <v>41715</v>
      </c>
      <c r="E492" s="18" t="s">
        <v>77</v>
      </c>
      <c r="F492" s="15" t="s">
        <v>70</v>
      </c>
      <c r="G492" s="17">
        <v>6</v>
      </c>
      <c r="H492" s="15" t="s">
        <v>72</v>
      </c>
      <c r="I492" s="15" t="s">
        <v>90</v>
      </c>
      <c r="J492" s="18" t="s">
        <v>71</v>
      </c>
      <c r="K492" s="18" t="s">
        <v>74</v>
      </c>
      <c r="L492" s="18" t="s">
        <v>71</v>
      </c>
      <c r="M492" s="18" t="s">
        <v>78</v>
      </c>
      <c r="N492" s="18" t="s">
        <v>78</v>
      </c>
      <c r="O492" s="18" t="s">
        <v>82</v>
      </c>
      <c r="P492" s="18" t="s">
        <v>81</v>
      </c>
      <c r="Q492" s="18" t="s">
        <v>77</v>
      </c>
      <c r="R492" s="19">
        <v>1.78</v>
      </c>
      <c r="S492" s="19">
        <v>11.5</v>
      </c>
      <c r="T492" s="19">
        <v>20.5</v>
      </c>
      <c r="U492" s="19">
        <v>23.6</v>
      </c>
      <c r="V492" s="19">
        <v>236.92</v>
      </c>
      <c r="W492" s="19">
        <v>1080</v>
      </c>
      <c r="X492" s="19">
        <v>1920</v>
      </c>
      <c r="Y492" s="18" t="s">
        <v>147</v>
      </c>
      <c r="Z492" s="69">
        <v>8796</v>
      </c>
      <c r="AA492" s="19">
        <v>2.0739999999999998</v>
      </c>
      <c r="AB492" s="21">
        <v>300</v>
      </c>
      <c r="AC492" s="19">
        <v>15.2</v>
      </c>
      <c r="AD492" s="19">
        <v>245.9</v>
      </c>
      <c r="AE492" s="19">
        <v>300</v>
      </c>
      <c r="AF492" s="19">
        <v>216.8</v>
      </c>
      <c r="AG492" s="8">
        <f>AF492/AD492</f>
        <v>0.8816592110614071</v>
      </c>
      <c r="AH492" s="19">
        <v>200</v>
      </c>
      <c r="AI492" s="85">
        <f>(AF492*V492)/1000000</f>
        <v>5.1364256000000004E-2</v>
      </c>
      <c r="AJ492" s="18" t="s">
        <v>78</v>
      </c>
      <c r="AK492" s="18" t="s">
        <v>571</v>
      </c>
      <c r="AL492" s="18" t="s">
        <v>181</v>
      </c>
      <c r="AM492" s="18" t="s">
        <v>81</v>
      </c>
      <c r="AN492" s="18" t="s">
        <v>81</v>
      </c>
      <c r="AO492" s="18" t="s">
        <v>81</v>
      </c>
      <c r="AP492" s="18" t="s">
        <v>81</v>
      </c>
      <c r="AQ492" s="18" t="s">
        <v>81</v>
      </c>
      <c r="AR492" s="19">
        <v>0</v>
      </c>
      <c r="AS492" s="18"/>
      <c r="AT492" s="72">
        <v>60</v>
      </c>
      <c r="AU492" s="19">
        <v>178</v>
      </c>
      <c r="AV492" s="19">
        <v>178</v>
      </c>
      <c r="AW492" s="18" t="s">
        <v>77</v>
      </c>
      <c r="AX492" s="18" t="s">
        <v>126</v>
      </c>
      <c r="AY492" s="18" t="s">
        <v>71</v>
      </c>
      <c r="AZ492" s="18" t="s">
        <v>71</v>
      </c>
      <c r="BA492" s="19">
        <v>0</v>
      </c>
      <c r="BB492" s="20" t="s">
        <v>81</v>
      </c>
      <c r="BC492" s="18" t="s">
        <v>81</v>
      </c>
      <c r="BD492" s="18" t="s">
        <v>81</v>
      </c>
      <c r="BE492" s="18" t="s">
        <v>84</v>
      </c>
      <c r="BF492" s="18" t="s">
        <v>81</v>
      </c>
      <c r="BG492" s="18"/>
      <c r="BH492" s="21">
        <v>0</v>
      </c>
      <c r="BI492" s="19">
        <v>0.38</v>
      </c>
      <c r="BJ492" s="18"/>
      <c r="BK492" s="19">
        <v>0.25</v>
      </c>
      <c r="BL492" s="18"/>
      <c r="BM492" s="18"/>
      <c r="BN492" s="19">
        <v>19.899999999999999</v>
      </c>
      <c r="BO492" s="21">
        <v>0.5</v>
      </c>
      <c r="BP492" s="20"/>
      <c r="BQ492" s="21">
        <v>0.42</v>
      </c>
      <c r="BR492" s="20"/>
      <c r="BS492" s="21">
        <v>0.28000000000000003</v>
      </c>
      <c r="BT492" s="20"/>
      <c r="BU492" s="20"/>
      <c r="BV492" s="21">
        <v>19.420000000000002</v>
      </c>
      <c r="BW492" s="9">
        <f>IF(BA492=1,BN492-(Monitors!$B$17*Data!BZ492),Data!BN492)</f>
        <v>19.899999999999999</v>
      </c>
      <c r="BX492" s="32">
        <f>IF($AR492=1,$BW492-(Monitors!$C$17*BZ492),Data!$BW492)</f>
        <v>19.899999999999999</v>
      </c>
      <c r="BY492" s="32">
        <f>BX492-(AA492*Monitors!$C$13)</f>
        <v>15.751999999999999</v>
      </c>
      <c r="BZ492" s="86">
        <f>(Monitors!$C$13*Data!AA492)+(Monitors!$C$6*TANH(Monitors!$C$7*(Data!V492+Monitors!$C$8)+Monitors!$C$9)+Monitors!$C$10)</f>
        <v>16.825789234492511</v>
      </c>
      <c r="CA492" s="9">
        <f>BN492-(Signage!$C$13*AI492)</f>
        <v>16.047680799999998</v>
      </c>
      <c r="CB492" s="86">
        <f>(Signage!$C$13*Data!AI492)+(Signage!$C$6*TANH(Signage!$C$7*(Data!V492+Signage!$C$8)+Signage!$C$9)+Signage!$C$10)</f>
        <v>21.010120764616108</v>
      </c>
    </row>
    <row r="493" spans="1:80" s="4" customFormat="1" ht="12" customHeight="1">
      <c r="A493" s="83">
        <v>492</v>
      </c>
      <c r="B493" s="15" t="s">
        <v>2070</v>
      </c>
      <c r="C493" s="83" t="s">
        <v>1423</v>
      </c>
      <c r="D493" s="16">
        <v>41713</v>
      </c>
      <c r="E493" s="18" t="s">
        <v>77</v>
      </c>
      <c r="F493" s="15" t="s">
        <v>187</v>
      </c>
      <c r="G493" s="17">
        <v>6</v>
      </c>
      <c r="H493" s="15" t="s">
        <v>72</v>
      </c>
      <c r="I493" s="15" t="s">
        <v>73</v>
      </c>
      <c r="J493" s="18" t="s">
        <v>73</v>
      </c>
      <c r="K493" s="18" t="s">
        <v>74</v>
      </c>
      <c r="L493" s="18" t="s">
        <v>71</v>
      </c>
      <c r="M493" s="18" t="s">
        <v>78</v>
      </c>
      <c r="N493" s="18" t="s">
        <v>78</v>
      </c>
      <c r="O493" s="18" t="s">
        <v>82</v>
      </c>
      <c r="P493" s="18" t="s">
        <v>81</v>
      </c>
      <c r="Q493" s="18" t="s">
        <v>78</v>
      </c>
      <c r="R493" s="19">
        <v>1.78</v>
      </c>
      <c r="S493" s="19">
        <v>11.5</v>
      </c>
      <c r="T493" s="19">
        <v>20.5</v>
      </c>
      <c r="U493" s="19">
        <v>23.6</v>
      </c>
      <c r="V493" s="19">
        <v>236.02</v>
      </c>
      <c r="W493" s="19">
        <v>1080</v>
      </c>
      <c r="X493" s="19">
        <v>1920</v>
      </c>
      <c r="Y493" s="18" t="s">
        <v>147</v>
      </c>
      <c r="Z493" s="69">
        <v>8796</v>
      </c>
      <c r="AA493" s="19">
        <v>2.0739999999999998</v>
      </c>
      <c r="AB493" s="21">
        <v>250</v>
      </c>
      <c r="AC493" s="19">
        <v>8.6</v>
      </c>
      <c r="AD493" s="19">
        <v>241.1</v>
      </c>
      <c r="AE493" s="19">
        <v>250</v>
      </c>
      <c r="AF493" s="19">
        <v>216.9</v>
      </c>
      <c r="AG493" s="8">
        <f>AF493/AD493</f>
        <v>0.89962671090833679</v>
      </c>
      <c r="AH493" s="19">
        <v>200</v>
      </c>
      <c r="AI493" s="85">
        <f>(AF493*V493)/1000000</f>
        <v>5.1192738000000002E-2</v>
      </c>
      <c r="AJ493" s="18" t="s">
        <v>78</v>
      </c>
      <c r="AK493" s="18" t="s">
        <v>178</v>
      </c>
      <c r="AL493" s="18" t="s">
        <v>181</v>
      </c>
      <c r="AM493" s="18" t="s">
        <v>81</v>
      </c>
      <c r="AN493" s="18" t="s">
        <v>81</v>
      </c>
      <c r="AO493" s="18" t="s">
        <v>81</v>
      </c>
      <c r="AP493" s="18" t="s">
        <v>94</v>
      </c>
      <c r="AQ493" s="18" t="s">
        <v>81</v>
      </c>
      <c r="AR493" s="19">
        <v>0</v>
      </c>
      <c r="AS493" s="18"/>
      <c r="AT493" s="72">
        <v>60</v>
      </c>
      <c r="AU493" s="19">
        <v>178</v>
      </c>
      <c r="AV493" s="19">
        <v>178</v>
      </c>
      <c r="AW493" s="18" t="s">
        <v>78</v>
      </c>
      <c r="AX493" s="18" t="s">
        <v>101</v>
      </c>
      <c r="AY493" s="18" t="s">
        <v>71</v>
      </c>
      <c r="AZ493" s="18" t="s">
        <v>71</v>
      </c>
      <c r="BA493" s="19">
        <v>0</v>
      </c>
      <c r="BB493" s="20" t="s">
        <v>81</v>
      </c>
      <c r="BC493" s="18" t="s">
        <v>81</v>
      </c>
      <c r="BD493" s="18" t="s">
        <v>81</v>
      </c>
      <c r="BE493" s="18" t="s">
        <v>84</v>
      </c>
      <c r="BF493" s="18" t="s">
        <v>71</v>
      </c>
      <c r="BG493" s="18"/>
      <c r="BH493" s="21">
        <v>0</v>
      </c>
      <c r="BI493" s="19">
        <v>0.25</v>
      </c>
      <c r="BJ493" s="18"/>
      <c r="BK493" s="19">
        <v>0.21</v>
      </c>
      <c r="BL493" s="18"/>
      <c r="BM493" s="18"/>
      <c r="BN493" s="19">
        <v>20.96</v>
      </c>
      <c r="BO493" s="21">
        <v>0.5</v>
      </c>
      <c r="BP493" s="20"/>
      <c r="BQ493" s="21">
        <v>0.32</v>
      </c>
      <c r="BR493" s="20"/>
      <c r="BS493" s="21">
        <v>0.28000000000000003</v>
      </c>
      <c r="BT493" s="20"/>
      <c r="BU493" s="20"/>
      <c r="BV493" s="21">
        <v>20.73</v>
      </c>
      <c r="BW493" s="9">
        <f>IF(BA493=1,BN493-(Monitors!$B$17*Data!BZ493),Data!BN493)</f>
        <v>20.96</v>
      </c>
      <c r="BX493" s="32">
        <f>IF($AR493=1,$BW493-(Monitors!$C$17*BZ493),Data!$BW493)</f>
        <v>20.96</v>
      </c>
      <c r="BY493" s="32">
        <f>BX493-(AA493*Monitors!$C$13)</f>
        <v>16.812000000000001</v>
      </c>
      <c r="BZ493" s="86">
        <f>(Monitors!$C$13*Data!AA493)+(Monitors!$C$6*TANH(Monitors!$C$7*(Data!V493+Monitors!$C$8)+Monitors!$C$9)+Monitors!$C$10)</f>
        <v>16.796407463519564</v>
      </c>
      <c r="CA493" s="9">
        <f>BN493-(Signage!$C$13*AI493)</f>
        <v>17.120544649999999</v>
      </c>
      <c r="CB493" s="86">
        <f>(Signage!$C$13*Data!AI493)+(Signage!$C$6*TANH(Signage!$C$7*(Data!V493+Signage!$C$8)+Signage!$C$9)+Signage!$C$10)</f>
        <v>20.924814488002163</v>
      </c>
    </row>
    <row r="494" spans="1:80" s="4" customFormat="1" ht="12" customHeight="1">
      <c r="A494" s="82">
        <v>493</v>
      </c>
      <c r="B494" s="15" t="s">
        <v>2075</v>
      </c>
      <c r="C494" s="82" t="s">
        <v>1424</v>
      </c>
      <c r="D494" s="16">
        <v>40497</v>
      </c>
      <c r="E494" s="18" t="s">
        <v>77</v>
      </c>
      <c r="F494" s="15"/>
      <c r="G494" s="17">
        <v>6</v>
      </c>
      <c r="H494" s="15" t="s">
        <v>72</v>
      </c>
      <c r="I494" s="15" t="s">
        <v>90</v>
      </c>
      <c r="J494" s="18"/>
      <c r="K494" s="18" t="s">
        <v>74</v>
      </c>
      <c r="L494" s="18"/>
      <c r="M494" s="18" t="s">
        <v>78</v>
      </c>
      <c r="N494" s="18" t="s">
        <v>78</v>
      </c>
      <c r="O494" s="18" t="s">
        <v>82</v>
      </c>
      <c r="P494" s="18"/>
      <c r="Q494" s="18" t="s">
        <v>78</v>
      </c>
      <c r="R494" s="19">
        <v>1.78</v>
      </c>
      <c r="S494" s="19">
        <v>10.6</v>
      </c>
      <c r="T494" s="19">
        <v>18.8</v>
      </c>
      <c r="U494" s="19">
        <v>21.5</v>
      </c>
      <c r="V494" s="19">
        <v>198</v>
      </c>
      <c r="W494" s="19">
        <v>1920</v>
      </c>
      <c r="X494" s="19">
        <v>1080</v>
      </c>
      <c r="Y494" s="18" t="s">
        <v>167</v>
      </c>
      <c r="Z494" s="69">
        <v>10473</v>
      </c>
      <c r="AA494" s="19">
        <v>2.0739999999999998</v>
      </c>
      <c r="AB494" s="21">
        <v>250</v>
      </c>
      <c r="AC494" s="19">
        <v>2</v>
      </c>
      <c r="AD494" s="19">
        <v>262.89999999999998</v>
      </c>
      <c r="AE494" s="19">
        <v>250</v>
      </c>
      <c r="AF494" s="19">
        <v>217</v>
      </c>
      <c r="AG494" s="8">
        <f>AF494/AD494</f>
        <v>0.82540890072270834</v>
      </c>
      <c r="AH494" s="19">
        <v>200</v>
      </c>
      <c r="AI494" s="85">
        <f>(AF494*V494)/1000000</f>
        <v>4.2965999999999997E-2</v>
      </c>
      <c r="AJ494" s="18" t="s">
        <v>77</v>
      </c>
      <c r="AK494" s="18" t="s">
        <v>301</v>
      </c>
      <c r="AL494" s="18" t="s">
        <v>115</v>
      </c>
      <c r="AM494" s="18"/>
      <c r="AN494" s="18" t="s">
        <v>81</v>
      </c>
      <c r="AO494" s="18"/>
      <c r="AP494" s="18" t="s">
        <v>81</v>
      </c>
      <c r="AQ494" s="18"/>
      <c r="AR494" s="19">
        <v>0</v>
      </c>
      <c r="AS494" s="18"/>
      <c r="AT494" s="72">
        <v>60</v>
      </c>
      <c r="AU494" s="19">
        <v>170</v>
      </c>
      <c r="AV494" s="19">
        <v>160</v>
      </c>
      <c r="AW494" s="18" t="s">
        <v>78</v>
      </c>
      <c r="AX494" s="18" t="s">
        <v>109</v>
      </c>
      <c r="AY494" s="18"/>
      <c r="AZ494" s="18"/>
      <c r="BA494" s="19">
        <v>0</v>
      </c>
      <c r="BB494" s="20" t="s">
        <v>81</v>
      </c>
      <c r="BC494" s="18" t="s">
        <v>81</v>
      </c>
      <c r="BD494" s="18"/>
      <c r="BE494" s="18" t="s">
        <v>84</v>
      </c>
      <c r="BF494" s="18"/>
      <c r="BG494" s="18"/>
      <c r="BH494" s="21">
        <v>0</v>
      </c>
      <c r="BI494" s="19">
        <v>0.43</v>
      </c>
      <c r="BJ494" s="18"/>
      <c r="BK494" s="19">
        <v>0.31</v>
      </c>
      <c r="BL494" s="18"/>
      <c r="BM494" s="18"/>
      <c r="BN494" s="19">
        <v>17</v>
      </c>
      <c r="BO494" s="21">
        <v>0.48</v>
      </c>
      <c r="BP494" s="20"/>
      <c r="BQ494" s="21">
        <v>0.45</v>
      </c>
      <c r="BR494" s="20"/>
      <c r="BS494" s="21">
        <v>0.33</v>
      </c>
      <c r="BT494" s="20"/>
      <c r="BU494" s="20"/>
      <c r="BV494" s="21">
        <v>17.2</v>
      </c>
      <c r="BW494" s="9">
        <f>IF(BA494=1,BN494-(Monitors!$B$17*Data!BZ494),Data!BN494)</f>
        <v>17</v>
      </c>
      <c r="BX494" s="32">
        <f>IF($AR494=1,$BW494-(Monitors!$C$17*BZ494),Data!$BW494)</f>
        <v>17</v>
      </c>
      <c r="BY494" s="32">
        <f>BX494-(AA494*Monitors!$C$13)</f>
        <v>12.852</v>
      </c>
      <c r="BZ494" s="86">
        <f>(Monitors!$C$13*Data!AA494)+(Monitors!$C$6*TANH(Monitors!$C$7*(Data!V494+Monitors!$C$8)+Monitors!$C$9)+Monitors!$C$10)</f>
        <v>15.410416036269424</v>
      </c>
      <c r="CA494" s="9">
        <f>BN494-(Signage!$C$13*AI494)</f>
        <v>13.77755</v>
      </c>
      <c r="CB494" s="86">
        <f>(Signage!$C$13*Data!AI494)+(Signage!$C$6*TANH(Signage!$C$7*(Data!V494+Signage!$C$8)+Signage!$C$9)+Signage!$C$10)</f>
        <v>17.232822531316479</v>
      </c>
    </row>
    <row r="495" spans="1:80" s="4" customFormat="1" ht="12" customHeight="1">
      <c r="A495" s="83">
        <v>494</v>
      </c>
      <c r="B495" s="15" t="s">
        <v>2052</v>
      </c>
      <c r="C495" s="83" t="s">
        <v>1425</v>
      </c>
      <c r="D495" s="25">
        <v>41913</v>
      </c>
      <c r="E495" s="27" t="s">
        <v>78</v>
      </c>
      <c r="F495" s="24" t="s">
        <v>70</v>
      </c>
      <c r="G495" s="26">
        <v>6</v>
      </c>
      <c r="H495" s="24" t="s">
        <v>72</v>
      </c>
      <c r="I495" s="24" t="s">
        <v>142</v>
      </c>
      <c r="J495" s="27"/>
      <c r="K495" s="27" t="s">
        <v>74</v>
      </c>
      <c r="L495" s="27"/>
      <c r="M495" s="27" t="s">
        <v>78</v>
      </c>
      <c r="N495" s="27" t="s">
        <v>78</v>
      </c>
      <c r="O495" s="27" t="s">
        <v>82</v>
      </c>
      <c r="P495" s="27"/>
      <c r="Q495" s="27" t="s">
        <v>77</v>
      </c>
      <c r="R495" s="28">
        <v>1.78</v>
      </c>
      <c r="S495" s="28">
        <v>11.7</v>
      </c>
      <c r="T495" s="28">
        <v>20.8</v>
      </c>
      <c r="U495" s="28">
        <v>23.8</v>
      </c>
      <c r="V495" s="28">
        <v>242.18</v>
      </c>
      <c r="W495" s="28">
        <v>1080</v>
      </c>
      <c r="X495" s="28">
        <v>1920</v>
      </c>
      <c r="Y495" s="27" t="s">
        <v>147</v>
      </c>
      <c r="Z495" s="70">
        <v>8564</v>
      </c>
      <c r="AA495" s="28">
        <v>2.0739999999999998</v>
      </c>
      <c r="AB495" s="30">
        <v>260</v>
      </c>
      <c r="AC495" s="28">
        <v>37</v>
      </c>
      <c r="AD495" s="28">
        <v>263.3</v>
      </c>
      <c r="AE495" s="28">
        <v>260</v>
      </c>
      <c r="AF495" s="28">
        <v>217.3</v>
      </c>
      <c r="AG495" s="8">
        <f>AF495/AD495</f>
        <v>0.82529434105582988</v>
      </c>
      <c r="AH495" s="28">
        <v>201.2</v>
      </c>
      <c r="AI495" s="85">
        <f>(AF495*V495)/1000000</f>
        <v>5.2625714000000004E-2</v>
      </c>
      <c r="AJ495" s="27" t="s">
        <v>78</v>
      </c>
      <c r="AK495" s="27" t="s">
        <v>347</v>
      </c>
      <c r="AL495" s="27" t="s">
        <v>181</v>
      </c>
      <c r="AM495" s="27"/>
      <c r="AN495" s="27" t="s">
        <v>81</v>
      </c>
      <c r="AO495" s="27"/>
      <c r="AP495" s="27" t="s">
        <v>81</v>
      </c>
      <c r="AQ495" s="27"/>
      <c r="AR495" s="28">
        <v>0</v>
      </c>
      <c r="AS495" s="27"/>
      <c r="AT495" s="74">
        <v>60</v>
      </c>
      <c r="AU495" s="28">
        <v>178</v>
      </c>
      <c r="AV495" s="28">
        <v>178</v>
      </c>
      <c r="AW495" s="31"/>
      <c r="AX495" s="27" t="s">
        <v>323</v>
      </c>
      <c r="AY495" s="27"/>
      <c r="AZ495" s="27"/>
      <c r="BA495" s="28">
        <v>0</v>
      </c>
      <c r="BB495" s="29" t="s">
        <v>81</v>
      </c>
      <c r="BC495" s="29" t="s">
        <v>81</v>
      </c>
      <c r="BD495" s="27"/>
      <c r="BE495" s="27" t="s">
        <v>84</v>
      </c>
      <c r="BF495" s="27"/>
      <c r="BG495" s="27" t="s">
        <v>119</v>
      </c>
      <c r="BH495" s="30">
        <v>0</v>
      </c>
      <c r="BI495" s="28">
        <v>0.14000000000000001</v>
      </c>
      <c r="BJ495" s="27"/>
      <c r="BK495" s="28">
        <v>0.13</v>
      </c>
      <c r="BL495" s="27"/>
      <c r="BM495" s="27"/>
      <c r="BN495" s="28">
        <v>16.059999999999999</v>
      </c>
      <c r="BO495" s="30">
        <v>0.36</v>
      </c>
      <c r="BP495" s="29"/>
      <c r="BQ495" s="30">
        <v>0.16</v>
      </c>
      <c r="BR495" s="29"/>
      <c r="BS495" s="30">
        <v>0.14000000000000001</v>
      </c>
      <c r="BT495" s="29"/>
      <c r="BU495" s="29"/>
      <c r="BV495" s="30">
        <v>16.07</v>
      </c>
      <c r="BW495" s="9">
        <f>IF(BA495=1,BN495-(Monitors!$B$17*Data!BZ495),Data!BN495)</f>
        <v>16.059999999999999</v>
      </c>
      <c r="BX495" s="32">
        <f>IF($AR495=1,$BW495-(Monitors!$C$17*BZ495),Data!$BW495)</f>
        <v>16.059999999999999</v>
      </c>
      <c r="BY495" s="32">
        <f>BX495-(AA495*Monitors!$C$13)</f>
        <v>11.911999999999999</v>
      </c>
      <c r="BZ495" s="86">
        <f>(Monitors!$C$13*Data!AA495)+(Monitors!$C$6*TANH(Monitors!$C$7*(Data!V495+Monitors!$C$8)+Monitors!$C$9)+Monitors!$C$10)</f>
        <v>16.994468790702783</v>
      </c>
      <c r="CA495" s="9">
        <f>BN495-(Signage!$C$13*AI495)</f>
        <v>12.113071449999998</v>
      </c>
      <c r="CB495" s="86">
        <f>(Signage!$C$13*Data!AI495)+(Signage!$C$6*TANH(Signage!$C$7*(Data!V495+Signage!$C$8)+Signage!$C$9)+Signage!$C$10)</f>
        <v>21.527757441688156</v>
      </c>
    </row>
    <row r="496" spans="1:80" s="4" customFormat="1" ht="12" customHeight="1">
      <c r="A496" s="82">
        <v>495</v>
      </c>
      <c r="B496" s="15" t="s">
        <v>2071</v>
      </c>
      <c r="C496" s="82" t="s">
        <v>1426</v>
      </c>
      <c r="D496" s="16">
        <v>41238</v>
      </c>
      <c r="E496" s="18" t="s">
        <v>77</v>
      </c>
      <c r="F496" s="15" t="s">
        <v>70</v>
      </c>
      <c r="G496" s="17">
        <v>6</v>
      </c>
      <c r="H496" s="15" t="s">
        <v>72</v>
      </c>
      <c r="I496" s="15" t="s">
        <v>73</v>
      </c>
      <c r="J496" s="18" t="s">
        <v>73</v>
      </c>
      <c r="K496" s="18" t="s">
        <v>74</v>
      </c>
      <c r="L496" s="18" t="s">
        <v>71</v>
      </c>
      <c r="M496" s="18" t="s">
        <v>78</v>
      </c>
      <c r="N496" s="18" t="s">
        <v>78</v>
      </c>
      <c r="O496" s="18" t="s">
        <v>82</v>
      </c>
      <c r="P496" s="18" t="s">
        <v>71</v>
      </c>
      <c r="Q496" s="18" t="s">
        <v>78</v>
      </c>
      <c r="R496" s="19">
        <v>1.78</v>
      </c>
      <c r="S496" s="19">
        <v>11.3</v>
      </c>
      <c r="T496" s="19">
        <v>20</v>
      </c>
      <c r="U496" s="19">
        <v>23</v>
      </c>
      <c r="V496" s="19">
        <v>226</v>
      </c>
      <c r="W496" s="19">
        <v>1080</v>
      </c>
      <c r="X496" s="19">
        <v>1920</v>
      </c>
      <c r="Y496" s="18" t="s">
        <v>147</v>
      </c>
      <c r="Z496" s="69">
        <v>9173</v>
      </c>
      <c r="AA496" s="19">
        <v>2.0739999999999998</v>
      </c>
      <c r="AB496" s="21">
        <v>260</v>
      </c>
      <c r="AC496" s="19">
        <v>2</v>
      </c>
      <c r="AD496" s="19">
        <v>268.39999999999998</v>
      </c>
      <c r="AE496" s="19">
        <v>260</v>
      </c>
      <c r="AF496" s="19">
        <v>217.5</v>
      </c>
      <c r="AG496" s="8">
        <f>AF496/AD496</f>
        <v>0.81035767511177359</v>
      </c>
      <c r="AH496" s="19">
        <v>200</v>
      </c>
      <c r="AI496" s="85">
        <f>(AF496*V496)/1000000</f>
        <v>4.9154999999999997E-2</v>
      </c>
      <c r="AJ496" s="18" t="s">
        <v>78</v>
      </c>
      <c r="AK496" s="18" t="s">
        <v>171</v>
      </c>
      <c r="AL496" s="18" t="s">
        <v>134</v>
      </c>
      <c r="AM496" s="18" t="s">
        <v>121</v>
      </c>
      <c r="AN496" s="18" t="s">
        <v>81</v>
      </c>
      <c r="AO496" s="18" t="s">
        <v>81</v>
      </c>
      <c r="AP496" s="18" t="s">
        <v>94</v>
      </c>
      <c r="AQ496" s="18" t="s">
        <v>81</v>
      </c>
      <c r="AR496" s="19">
        <v>0</v>
      </c>
      <c r="AS496" s="18"/>
      <c r="AT496" s="72">
        <v>60</v>
      </c>
      <c r="AU496" s="19">
        <v>178</v>
      </c>
      <c r="AV496" s="19">
        <v>178</v>
      </c>
      <c r="AW496" s="18" t="s">
        <v>77</v>
      </c>
      <c r="AX496" s="18" t="s">
        <v>93</v>
      </c>
      <c r="AY496" s="18" t="s">
        <v>71</v>
      </c>
      <c r="AZ496" s="18" t="s">
        <v>71</v>
      </c>
      <c r="BA496" s="19">
        <v>0</v>
      </c>
      <c r="BB496" s="20" t="s">
        <v>81</v>
      </c>
      <c r="BC496" s="18" t="s">
        <v>81</v>
      </c>
      <c r="BD496" s="18" t="s">
        <v>81</v>
      </c>
      <c r="BE496" s="18" t="s">
        <v>84</v>
      </c>
      <c r="BF496" s="18" t="s">
        <v>81</v>
      </c>
      <c r="BG496" s="18"/>
      <c r="BH496" s="21">
        <v>1</v>
      </c>
      <c r="BI496" s="19">
        <v>0.27</v>
      </c>
      <c r="BJ496" s="18"/>
      <c r="BK496" s="19">
        <v>0.23</v>
      </c>
      <c r="BL496" s="18"/>
      <c r="BM496" s="18"/>
      <c r="BN496" s="19">
        <v>19.489999999999998</v>
      </c>
      <c r="BO496" s="21">
        <v>0.5</v>
      </c>
      <c r="BP496" s="20"/>
      <c r="BQ496" s="21">
        <v>0.35</v>
      </c>
      <c r="BR496" s="20"/>
      <c r="BS496" s="21">
        <v>0.3</v>
      </c>
      <c r="BT496" s="20"/>
      <c r="BU496" s="20"/>
      <c r="BV496" s="21">
        <v>19.809999999999999</v>
      </c>
      <c r="BW496" s="9">
        <f>IF(BA496=1,BN496-(Monitors!$B$17*Data!BZ496),Data!BN496)</f>
        <v>19.489999999999998</v>
      </c>
      <c r="BX496" s="32">
        <f>IF($AR496=1,$BW496-(Monitors!$C$17*BZ496),Data!$BW496)</f>
        <v>19.489999999999998</v>
      </c>
      <c r="BY496" s="32">
        <f>BX496-(AA496*Monitors!$C$13)</f>
        <v>15.341999999999999</v>
      </c>
      <c r="BZ496" s="86">
        <f>(Monitors!$C$13*Data!AA496)+(Monitors!$C$6*TANH(Monitors!$C$7*(Data!V496+Monitors!$C$8)+Monitors!$C$9)+Monitors!$C$10)</f>
        <v>16.458849417765016</v>
      </c>
      <c r="CA496" s="9">
        <f>BN496-(Signage!$C$13*AI496)</f>
        <v>15.803374999999999</v>
      </c>
      <c r="CB496" s="86">
        <f>(Signage!$C$13*Data!AI496)+(Signage!$C$6*TANH(Signage!$C$7*(Data!V496+Signage!$C$8)+Signage!$C$9)+Signage!$C$10)</f>
        <v>19.964293059489179</v>
      </c>
    </row>
    <row r="497" spans="1:80" s="4" customFormat="1" ht="12" customHeight="1">
      <c r="A497" s="83">
        <v>496</v>
      </c>
      <c r="B497" s="15" t="s">
        <v>2080</v>
      </c>
      <c r="C497" s="83" t="s">
        <v>1427</v>
      </c>
      <c r="D497" s="16">
        <v>41698</v>
      </c>
      <c r="E497" s="18" t="s">
        <v>77</v>
      </c>
      <c r="F497" s="15" t="s">
        <v>70</v>
      </c>
      <c r="G497" s="17">
        <v>6</v>
      </c>
      <c r="H497" s="15" t="s">
        <v>72</v>
      </c>
      <c r="I497" s="15" t="s">
        <v>90</v>
      </c>
      <c r="J497" s="18" t="s">
        <v>71</v>
      </c>
      <c r="K497" s="18" t="s">
        <v>74</v>
      </c>
      <c r="L497" s="18" t="s">
        <v>71</v>
      </c>
      <c r="M497" s="18" t="s">
        <v>78</v>
      </c>
      <c r="N497" s="18" t="s">
        <v>78</v>
      </c>
      <c r="O497" s="18" t="s">
        <v>82</v>
      </c>
      <c r="P497" s="18" t="s">
        <v>81</v>
      </c>
      <c r="Q497" s="18" t="s">
        <v>78</v>
      </c>
      <c r="R497" s="19">
        <v>1.78</v>
      </c>
      <c r="S497" s="19">
        <v>10.6</v>
      </c>
      <c r="T497" s="19">
        <v>20.100000000000001</v>
      </c>
      <c r="U497" s="19">
        <v>23</v>
      </c>
      <c r="V497" s="19">
        <f>S497*T497</f>
        <v>213.06</v>
      </c>
      <c r="W497" s="19">
        <v>1080</v>
      </c>
      <c r="X497" s="19">
        <v>1920</v>
      </c>
      <c r="Y497" s="18" t="s">
        <v>147</v>
      </c>
      <c r="Z497" s="69">
        <v>9732</v>
      </c>
      <c r="AA497" s="19">
        <v>2.0739999999999998</v>
      </c>
      <c r="AB497" s="21">
        <v>220</v>
      </c>
      <c r="AC497" s="19">
        <v>6</v>
      </c>
      <c r="AD497" s="19">
        <v>220</v>
      </c>
      <c r="AE497" s="19">
        <v>220</v>
      </c>
      <c r="AF497" s="19">
        <v>218</v>
      </c>
      <c r="AG497" s="8">
        <f>AF497/AD497</f>
        <v>0.99090909090909096</v>
      </c>
      <c r="AH497" s="19">
        <v>200</v>
      </c>
      <c r="AI497" s="85">
        <f>(AF497*V497)/1000000</f>
        <v>4.6447080000000002E-2</v>
      </c>
      <c r="AJ497" s="18" t="s">
        <v>78</v>
      </c>
      <c r="AK497" s="18" t="s">
        <v>251</v>
      </c>
      <c r="AL497" s="18" t="s">
        <v>181</v>
      </c>
      <c r="AM497" s="18" t="s">
        <v>81</v>
      </c>
      <c r="AN497" s="18" t="s">
        <v>121</v>
      </c>
      <c r="AO497" s="18" t="s">
        <v>81</v>
      </c>
      <c r="AP497" s="18" t="s">
        <v>94</v>
      </c>
      <c r="AQ497" s="18" t="s">
        <v>81</v>
      </c>
      <c r="AR497" s="19">
        <v>0</v>
      </c>
      <c r="AS497" s="18"/>
      <c r="AT497" s="72">
        <v>60</v>
      </c>
      <c r="AU497" s="19">
        <v>178</v>
      </c>
      <c r="AV497" s="19">
        <v>178</v>
      </c>
      <c r="AW497" s="18" t="s">
        <v>78</v>
      </c>
      <c r="AX497" s="18" t="s">
        <v>126</v>
      </c>
      <c r="AY497" s="18" t="s">
        <v>71</v>
      </c>
      <c r="AZ497" s="18" t="s">
        <v>71</v>
      </c>
      <c r="BA497" s="19">
        <v>0</v>
      </c>
      <c r="BB497" s="20" t="s">
        <v>121</v>
      </c>
      <c r="BC497" s="18" t="s">
        <v>154</v>
      </c>
      <c r="BD497" s="18" t="s">
        <v>81</v>
      </c>
      <c r="BE497" s="18" t="s">
        <v>84</v>
      </c>
      <c r="BF497" s="18" t="s">
        <v>81</v>
      </c>
      <c r="BG497" s="18"/>
      <c r="BH497" s="21">
        <v>0</v>
      </c>
      <c r="BI497" s="19">
        <v>0.79</v>
      </c>
      <c r="BJ497" s="18"/>
      <c r="BK497" s="19">
        <v>0.21</v>
      </c>
      <c r="BL497" s="18"/>
      <c r="BM497" s="18"/>
      <c r="BN497" s="19">
        <v>15.56</v>
      </c>
      <c r="BO497" s="21">
        <v>0.5</v>
      </c>
      <c r="BP497" s="20"/>
      <c r="BQ497" s="21">
        <v>0.8</v>
      </c>
      <c r="BR497" s="20"/>
      <c r="BS497" s="21">
        <v>0.26</v>
      </c>
      <c r="BT497" s="20"/>
      <c r="BU497" s="20"/>
      <c r="BV497" s="21">
        <v>15.48</v>
      </c>
      <c r="BW497" s="9">
        <f>IF(BA497=1,BN497-(Monitors!$B$17*Data!BZ497),Data!BN497)</f>
        <v>15.56</v>
      </c>
      <c r="BX497" s="32">
        <f>IF($AR497=1,$BW497-(Monitors!$C$17*BZ497),Data!$BW497)</f>
        <v>15.56</v>
      </c>
      <c r="BY497" s="32">
        <f>BX497-(AA497*Monitors!$C$13)</f>
        <v>11.412000000000001</v>
      </c>
      <c r="BZ497" s="86">
        <f>(Monitors!$C$13*Data!AA497)+(Monitors!$C$6*TANH(Monitors!$C$7*(Data!V497+Monitors!$C$8)+Monitors!$C$9)+Monitors!$C$10)</f>
        <v>15.993928225699982</v>
      </c>
      <c r="CA497" s="9">
        <f>BN497-(Signage!$C$13*AI497)</f>
        <v>12.076468999999999</v>
      </c>
      <c r="CB497" s="86">
        <f>(Signage!$C$13*Data!AI497)+(Signage!$C$6*TANH(Signage!$C$7*(Data!V497+Signage!$C$8)+Signage!$C$9)+Signage!$C$10)</f>
        <v>18.715149893820939</v>
      </c>
    </row>
    <row r="498" spans="1:80" s="4" customFormat="1" ht="12" customHeight="1">
      <c r="A498" s="82">
        <v>497</v>
      </c>
      <c r="B498" s="15" t="s">
        <v>2071</v>
      </c>
      <c r="C498" s="82" t="s">
        <v>1428</v>
      </c>
      <c r="D498" s="16">
        <v>41538</v>
      </c>
      <c r="E498" s="18" t="s">
        <v>77</v>
      </c>
      <c r="F498" s="15" t="s">
        <v>70</v>
      </c>
      <c r="G498" s="17">
        <v>6</v>
      </c>
      <c r="H498" s="15" t="s">
        <v>72</v>
      </c>
      <c r="I498" s="15" t="s">
        <v>73</v>
      </c>
      <c r="J498" s="18" t="s">
        <v>73</v>
      </c>
      <c r="K498" s="18" t="s">
        <v>74</v>
      </c>
      <c r="L498" s="18" t="s">
        <v>71</v>
      </c>
      <c r="M498" s="18" t="s">
        <v>78</v>
      </c>
      <c r="N498" s="18" t="s">
        <v>78</v>
      </c>
      <c r="O498" s="18" t="s">
        <v>82</v>
      </c>
      <c r="P498" s="18" t="s">
        <v>71</v>
      </c>
      <c r="Q498" s="18" t="s">
        <v>78</v>
      </c>
      <c r="R498" s="19">
        <v>1.78</v>
      </c>
      <c r="S498" s="19">
        <v>11.5</v>
      </c>
      <c r="T498" s="19">
        <v>20.5</v>
      </c>
      <c r="U498" s="19">
        <v>23.6</v>
      </c>
      <c r="V498" s="19">
        <v>236.8</v>
      </c>
      <c r="W498" s="19">
        <v>1080</v>
      </c>
      <c r="X498" s="19">
        <v>1920</v>
      </c>
      <c r="Y498" s="18" t="s">
        <v>147</v>
      </c>
      <c r="Z498" s="69">
        <v>8757</v>
      </c>
      <c r="AA498" s="19">
        <v>2.0739999999999998</v>
      </c>
      <c r="AB498" s="21">
        <v>250</v>
      </c>
      <c r="AC498" s="19">
        <v>1.3</v>
      </c>
      <c r="AD498" s="19">
        <v>246</v>
      </c>
      <c r="AE498" s="19">
        <v>250</v>
      </c>
      <c r="AF498" s="19">
        <v>218</v>
      </c>
      <c r="AG498" s="8">
        <f>AF498/AD498</f>
        <v>0.88617886178861793</v>
      </c>
      <c r="AH498" s="19">
        <v>200</v>
      </c>
      <c r="AI498" s="85">
        <f>(AF498*V498)/1000000</f>
        <v>5.1622399999999999E-2</v>
      </c>
      <c r="AJ498" s="18" t="s">
        <v>78</v>
      </c>
      <c r="AK498" s="18" t="s">
        <v>308</v>
      </c>
      <c r="AL498" s="18" t="s">
        <v>115</v>
      </c>
      <c r="AM498" s="18" t="s">
        <v>71</v>
      </c>
      <c r="AN498" s="18" t="s">
        <v>81</v>
      </c>
      <c r="AO498" s="18" t="s">
        <v>81</v>
      </c>
      <c r="AP498" s="18" t="s">
        <v>81</v>
      </c>
      <c r="AQ498" s="18" t="s">
        <v>81</v>
      </c>
      <c r="AR498" s="19">
        <v>0</v>
      </c>
      <c r="AS498" s="18"/>
      <c r="AT498" s="72">
        <v>60</v>
      </c>
      <c r="AU498" s="19">
        <v>170</v>
      </c>
      <c r="AV498" s="19">
        <v>160</v>
      </c>
      <c r="AW498" s="18" t="s">
        <v>77</v>
      </c>
      <c r="AX498" s="18" t="s">
        <v>98</v>
      </c>
      <c r="AY498" s="18" t="s">
        <v>71</v>
      </c>
      <c r="AZ498" s="18" t="s">
        <v>71</v>
      </c>
      <c r="BA498" s="19">
        <v>0</v>
      </c>
      <c r="BB498" s="20" t="s">
        <v>81</v>
      </c>
      <c r="BC498" s="18" t="s">
        <v>81</v>
      </c>
      <c r="BD498" s="18" t="s">
        <v>81</v>
      </c>
      <c r="BE498" s="18" t="s">
        <v>84</v>
      </c>
      <c r="BF498" s="18" t="s">
        <v>81</v>
      </c>
      <c r="BG498" s="18"/>
      <c r="BH498" s="21">
        <v>1</v>
      </c>
      <c r="BI498" s="19">
        <v>0.3</v>
      </c>
      <c r="BJ498" s="18"/>
      <c r="BK498" s="19">
        <v>0.21</v>
      </c>
      <c r="BL498" s="18"/>
      <c r="BM498" s="18"/>
      <c r="BN498" s="19">
        <v>17.5</v>
      </c>
      <c r="BO498" s="21">
        <v>0.5</v>
      </c>
      <c r="BP498" s="20"/>
      <c r="BQ498" s="21">
        <v>0.38</v>
      </c>
      <c r="BR498" s="20"/>
      <c r="BS498" s="21">
        <v>0.28000000000000003</v>
      </c>
      <c r="BT498" s="20"/>
      <c r="BU498" s="20"/>
      <c r="BV498" s="21">
        <v>18.100000000000001</v>
      </c>
      <c r="BW498" s="9">
        <f>IF(BA498=1,BN498-(Monitors!$B$17*Data!BZ498),Data!BN498)</f>
        <v>17.5</v>
      </c>
      <c r="BX498" s="32">
        <f>IF($AR498=1,$BW498-(Monitors!$C$17*BZ498),Data!$BW498)</f>
        <v>17.5</v>
      </c>
      <c r="BY498" s="32">
        <f>BX498-(AA498*Monitors!$C$13)</f>
        <v>13.352</v>
      </c>
      <c r="BZ498" s="86">
        <f>(Monitors!$C$13*Data!AA498)+(Monitors!$C$6*TANH(Monitors!$C$7*(Data!V498+Monitors!$C$8)+Monitors!$C$9)+Monitors!$C$10)</f>
        <v>16.821880498928238</v>
      </c>
      <c r="CA498" s="9">
        <f>BN498-(Signage!$C$13*AI498)</f>
        <v>13.62832</v>
      </c>
      <c r="CB498" s="86">
        <f>(Signage!$C$13*Data!AI498)+(Signage!$C$6*TANH(Signage!$C$7*(Data!V498+Signage!$C$8)+Signage!$C$9)+Signage!$C$10)</f>
        <v>21.019823597014767</v>
      </c>
    </row>
    <row r="499" spans="1:80" s="4" customFormat="1" ht="12" customHeight="1">
      <c r="A499" s="83">
        <v>498</v>
      </c>
      <c r="B499" s="15" t="s">
        <v>2096</v>
      </c>
      <c r="C499" s="83" t="s">
        <v>1429</v>
      </c>
      <c r="D499" s="16">
        <v>41273</v>
      </c>
      <c r="E499" s="18" t="s">
        <v>77</v>
      </c>
      <c r="F499" s="15" t="s">
        <v>70</v>
      </c>
      <c r="G499" s="17">
        <v>6</v>
      </c>
      <c r="H499" s="15" t="s">
        <v>72</v>
      </c>
      <c r="I499" s="15" t="s">
        <v>73</v>
      </c>
      <c r="J499" s="18" t="s">
        <v>73</v>
      </c>
      <c r="K499" s="18" t="s">
        <v>74</v>
      </c>
      <c r="L499" s="18" t="s">
        <v>71</v>
      </c>
      <c r="M499" s="18" t="s">
        <v>78</v>
      </c>
      <c r="N499" s="18" t="s">
        <v>78</v>
      </c>
      <c r="O499" s="18" t="s">
        <v>82</v>
      </c>
      <c r="P499" s="18" t="s">
        <v>71</v>
      </c>
      <c r="Q499" s="18" t="s">
        <v>78</v>
      </c>
      <c r="R499" s="19">
        <v>1.78</v>
      </c>
      <c r="S499" s="19">
        <v>10.5</v>
      </c>
      <c r="T499" s="19">
        <v>18.7</v>
      </c>
      <c r="U499" s="19">
        <v>21.5</v>
      </c>
      <c r="V499" s="19">
        <v>197.52</v>
      </c>
      <c r="W499" s="19">
        <v>1080</v>
      </c>
      <c r="X499" s="19">
        <v>1920</v>
      </c>
      <c r="Y499" s="18" t="s">
        <v>147</v>
      </c>
      <c r="Z499" s="69">
        <v>10498</v>
      </c>
      <c r="AA499" s="19">
        <v>2.0739999999999998</v>
      </c>
      <c r="AB499" s="21">
        <v>280</v>
      </c>
      <c r="AC499" s="19">
        <v>10.5</v>
      </c>
      <c r="AD499" s="19">
        <v>274</v>
      </c>
      <c r="AE499" s="19">
        <v>280</v>
      </c>
      <c r="AF499" s="19">
        <v>218</v>
      </c>
      <c r="AG499" s="8">
        <f>AF499/AD499</f>
        <v>0.79562043795620441</v>
      </c>
      <c r="AH499" s="19">
        <v>200</v>
      </c>
      <c r="AI499" s="85">
        <f>(AF499*V499)/1000000</f>
        <v>4.3059359999999998E-2</v>
      </c>
      <c r="AJ499" s="18" t="s">
        <v>78</v>
      </c>
      <c r="AK499" s="18" t="s">
        <v>418</v>
      </c>
      <c r="AL499" s="18" t="s">
        <v>79</v>
      </c>
      <c r="AM499" s="18" t="s">
        <v>71</v>
      </c>
      <c r="AN499" s="18" t="s">
        <v>81</v>
      </c>
      <c r="AO499" s="18" t="s">
        <v>71</v>
      </c>
      <c r="AP499" s="18" t="s">
        <v>81</v>
      </c>
      <c r="AQ499" s="18" t="s">
        <v>71</v>
      </c>
      <c r="AR499" s="19">
        <v>0</v>
      </c>
      <c r="AS499" s="18"/>
      <c r="AT499" s="72">
        <v>60</v>
      </c>
      <c r="AU499" s="19">
        <v>170</v>
      </c>
      <c r="AV499" s="19">
        <v>160</v>
      </c>
      <c r="AW499" s="18" t="s">
        <v>77</v>
      </c>
      <c r="AX499" s="18" t="s">
        <v>98</v>
      </c>
      <c r="AY499" s="18" t="s">
        <v>71</v>
      </c>
      <c r="AZ499" s="18" t="s">
        <v>71</v>
      </c>
      <c r="BA499" s="19">
        <v>0</v>
      </c>
      <c r="BB499" s="20" t="s">
        <v>81</v>
      </c>
      <c r="BC499" s="18" t="s">
        <v>81</v>
      </c>
      <c r="BD499" s="18" t="s">
        <v>71</v>
      </c>
      <c r="BE499" s="18" t="s">
        <v>84</v>
      </c>
      <c r="BF499" s="18" t="s">
        <v>71</v>
      </c>
      <c r="BG499" s="18"/>
      <c r="BH499" s="21">
        <v>0</v>
      </c>
      <c r="BI499" s="19">
        <v>0.23</v>
      </c>
      <c r="BJ499" s="18"/>
      <c r="BK499" s="19">
        <v>0.17</v>
      </c>
      <c r="BL499" s="18"/>
      <c r="BM499" s="18"/>
      <c r="BN499" s="19">
        <v>19.2</v>
      </c>
      <c r="BO499" s="21">
        <v>0.4</v>
      </c>
      <c r="BP499" s="20"/>
      <c r="BQ499" s="21">
        <v>0.26</v>
      </c>
      <c r="BR499" s="20"/>
      <c r="BS499" s="21">
        <v>0.2</v>
      </c>
      <c r="BT499" s="20"/>
      <c r="BU499" s="20"/>
      <c r="BV499" s="21">
        <v>19.260000000000002</v>
      </c>
      <c r="BW499" s="9">
        <f>IF(BA499=1,BN499-(Monitors!$B$17*Data!BZ499),Data!BN499)</f>
        <v>19.2</v>
      </c>
      <c r="BX499" s="32">
        <f>IF($AR499=1,$BW499-(Monitors!$C$17*BZ499),Data!$BW499)</f>
        <v>19.2</v>
      </c>
      <c r="BY499" s="32">
        <f>BX499-(AA499*Monitors!$C$13)</f>
        <v>15.052</v>
      </c>
      <c r="BZ499" s="86">
        <f>(Monitors!$C$13*Data!AA499)+(Monitors!$C$6*TANH(Monitors!$C$7*(Data!V499+Monitors!$C$8)+Monitors!$C$9)+Monitors!$C$10)</f>
        <v>15.391053511885746</v>
      </c>
      <c r="CA499" s="9">
        <f>BN499-(Signage!$C$13*AI499)</f>
        <v>15.970547999999999</v>
      </c>
      <c r="CB499" s="86">
        <f>(Signage!$C$13*Data!AI499)+(Signage!$C$6*TANH(Signage!$C$7*(Data!V499+Signage!$C$8)+Signage!$C$9)+Signage!$C$10)</f>
        <v>17.20083831249962</v>
      </c>
    </row>
    <row r="500" spans="1:80" s="4" customFormat="1" ht="12" customHeight="1">
      <c r="A500" s="82">
        <v>499</v>
      </c>
      <c r="B500" s="15" t="s">
        <v>2088</v>
      </c>
      <c r="C500" s="82" t="s">
        <v>1430</v>
      </c>
      <c r="D500" s="16">
        <v>41588</v>
      </c>
      <c r="E500" s="18" t="s">
        <v>77</v>
      </c>
      <c r="F500" s="15" t="s">
        <v>70</v>
      </c>
      <c r="G500" s="17">
        <v>6</v>
      </c>
      <c r="H500" s="15" t="s">
        <v>72</v>
      </c>
      <c r="I500" s="15" t="s">
        <v>90</v>
      </c>
      <c r="J500" s="18" t="s">
        <v>71</v>
      </c>
      <c r="K500" s="18" t="s">
        <v>74</v>
      </c>
      <c r="L500" s="18" t="s">
        <v>71</v>
      </c>
      <c r="M500" s="18" t="s">
        <v>78</v>
      </c>
      <c r="N500" s="18" t="s">
        <v>78</v>
      </c>
      <c r="O500" s="18" t="s">
        <v>82</v>
      </c>
      <c r="P500" s="18" t="s">
        <v>81</v>
      </c>
      <c r="Q500" s="18" t="s">
        <v>77</v>
      </c>
      <c r="R500" s="19">
        <v>1.78</v>
      </c>
      <c r="S500" s="19">
        <v>11.5</v>
      </c>
      <c r="T500" s="19">
        <v>20.5</v>
      </c>
      <c r="U500" s="19">
        <v>23.6</v>
      </c>
      <c r="V500" s="19">
        <v>236.01</v>
      </c>
      <c r="W500" s="19">
        <v>1080</v>
      </c>
      <c r="X500" s="19">
        <v>1920</v>
      </c>
      <c r="Y500" s="18" t="s">
        <v>147</v>
      </c>
      <c r="Z500" s="69">
        <v>8796</v>
      </c>
      <c r="AA500" s="19">
        <v>2.0739999999999998</v>
      </c>
      <c r="AB500" s="21">
        <v>250</v>
      </c>
      <c r="AC500" s="19">
        <v>12.8</v>
      </c>
      <c r="AD500" s="19">
        <v>235.5</v>
      </c>
      <c r="AE500" s="19">
        <v>250</v>
      </c>
      <c r="AF500" s="19">
        <v>218.2</v>
      </c>
      <c r="AG500" s="8">
        <f>AF500/AD500</f>
        <v>0.92653927813163472</v>
      </c>
      <c r="AH500" s="19">
        <v>200</v>
      </c>
      <c r="AI500" s="85">
        <f>(AF500*V500)/1000000</f>
        <v>5.1497381999999994E-2</v>
      </c>
      <c r="AJ500" s="18" t="s">
        <v>78</v>
      </c>
      <c r="AK500" s="18" t="s">
        <v>178</v>
      </c>
      <c r="AL500" s="18" t="s">
        <v>159</v>
      </c>
      <c r="AM500" s="18" t="s">
        <v>81</v>
      </c>
      <c r="AN500" s="18" t="s">
        <v>81</v>
      </c>
      <c r="AO500" s="18" t="s">
        <v>81</v>
      </c>
      <c r="AP500" s="18" t="s">
        <v>81</v>
      </c>
      <c r="AQ500" s="18" t="s">
        <v>81</v>
      </c>
      <c r="AR500" s="19">
        <v>0</v>
      </c>
      <c r="AS500" s="18"/>
      <c r="AT500" s="72">
        <v>60</v>
      </c>
      <c r="AU500" s="19">
        <v>170</v>
      </c>
      <c r="AV500" s="19">
        <v>160</v>
      </c>
      <c r="AW500" s="18" t="s">
        <v>78</v>
      </c>
      <c r="AX500" s="18" t="s">
        <v>101</v>
      </c>
      <c r="AY500" s="18" t="s">
        <v>71</v>
      </c>
      <c r="AZ500" s="18" t="s">
        <v>71</v>
      </c>
      <c r="BA500" s="19">
        <v>0</v>
      </c>
      <c r="BB500" s="20" t="s">
        <v>81</v>
      </c>
      <c r="BC500" s="18" t="s">
        <v>81</v>
      </c>
      <c r="BD500" s="18" t="s">
        <v>81</v>
      </c>
      <c r="BE500" s="18" t="s">
        <v>84</v>
      </c>
      <c r="BF500" s="18" t="s">
        <v>81</v>
      </c>
      <c r="BG500" s="18"/>
      <c r="BH500" s="21">
        <v>0</v>
      </c>
      <c r="BI500" s="19">
        <v>0.23</v>
      </c>
      <c r="BJ500" s="18"/>
      <c r="BK500" s="19">
        <v>0.16</v>
      </c>
      <c r="BL500" s="18"/>
      <c r="BM500" s="18"/>
      <c r="BN500" s="19">
        <v>17.559999999999999</v>
      </c>
      <c r="BO500" s="21">
        <v>0.5</v>
      </c>
      <c r="BP500" s="20"/>
      <c r="BQ500" s="21">
        <v>0.26</v>
      </c>
      <c r="BR500" s="20"/>
      <c r="BS500" s="21">
        <v>0.19</v>
      </c>
      <c r="BT500" s="21">
        <v>17.64</v>
      </c>
      <c r="BU500" s="20"/>
      <c r="BV500" s="20"/>
      <c r="BW500" s="9">
        <f>IF(BA500=1,BN500-(Monitors!$B$17*Data!BZ500),Data!BN500)</f>
        <v>17.559999999999999</v>
      </c>
      <c r="BX500" s="32">
        <f>IF($AR500=1,$BW500-(Monitors!$C$17*BZ500),Data!$BW500)</f>
        <v>17.559999999999999</v>
      </c>
      <c r="BY500" s="32">
        <f>BX500-(AA500*Monitors!$C$13)</f>
        <v>13.411999999999999</v>
      </c>
      <c r="BZ500" s="86">
        <f>(Monitors!$C$13*Data!AA500)+(Monitors!$C$6*TANH(Monitors!$C$7*(Data!V500+Monitors!$C$8)+Monitors!$C$9)+Monitors!$C$10)</f>
        <v>16.796080139835432</v>
      </c>
      <c r="CA500" s="9">
        <f>BN500-(Signage!$C$13*AI500)</f>
        <v>13.697696349999999</v>
      </c>
      <c r="CB500" s="86">
        <f>(Signage!$C$13*Data!AI500)+(Signage!$C$6*TANH(Signage!$C$7*(Data!V500+Signage!$C$8)+Signage!$C$9)+Signage!$C$10)</f>
        <v>20.946857772912345</v>
      </c>
    </row>
    <row r="501" spans="1:80" s="4" customFormat="1" ht="12" customHeight="1">
      <c r="A501" s="83">
        <v>500</v>
      </c>
      <c r="B501" s="15" t="s">
        <v>2071</v>
      </c>
      <c r="C501" s="83" t="s">
        <v>1431</v>
      </c>
      <c r="D501" s="16">
        <v>41122</v>
      </c>
      <c r="E501" s="18" t="s">
        <v>78</v>
      </c>
      <c r="F501" s="15" t="s">
        <v>70</v>
      </c>
      <c r="G501" s="17">
        <v>6</v>
      </c>
      <c r="H501" s="15" t="s">
        <v>72</v>
      </c>
      <c r="I501" s="15" t="s">
        <v>90</v>
      </c>
      <c r="J501" s="18"/>
      <c r="K501" s="18" t="s">
        <v>74</v>
      </c>
      <c r="L501" s="18"/>
      <c r="M501" s="18" t="s">
        <v>78</v>
      </c>
      <c r="N501" s="18" t="s">
        <v>78</v>
      </c>
      <c r="O501" s="18" t="s">
        <v>318</v>
      </c>
      <c r="P501" s="18"/>
      <c r="Q501" s="18" t="s">
        <v>77</v>
      </c>
      <c r="R501" s="19">
        <v>1.78</v>
      </c>
      <c r="S501" s="19">
        <v>118</v>
      </c>
      <c r="T501" s="19">
        <v>209</v>
      </c>
      <c r="U501" s="19">
        <v>24</v>
      </c>
      <c r="V501" s="19">
        <v>247</v>
      </c>
      <c r="W501" s="19">
        <v>1080</v>
      </c>
      <c r="X501" s="19">
        <v>1920</v>
      </c>
      <c r="Y501" s="18" t="s">
        <v>147</v>
      </c>
      <c r="Z501" s="69">
        <v>8408</v>
      </c>
      <c r="AA501" s="19">
        <v>2.0739999999999998</v>
      </c>
      <c r="AB501" s="21">
        <v>250</v>
      </c>
      <c r="AC501" s="19">
        <v>6.3</v>
      </c>
      <c r="AD501" s="19">
        <v>266.7</v>
      </c>
      <c r="AE501" s="19">
        <v>250</v>
      </c>
      <c r="AF501" s="19">
        <v>218.6</v>
      </c>
      <c r="AG501" s="8">
        <f>AF501/AD501</f>
        <v>0.81964754405699292</v>
      </c>
      <c r="AH501" s="19">
        <v>200.1</v>
      </c>
      <c r="AI501" s="85">
        <f>(AF501*V501)/1000000</f>
        <v>5.3994199999999999E-2</v>
      </c>
      <c r="AJ501" s="18" t="s">
        <v>78</v>
      </c>
      <c r="AK501" s="18" t="s">
        <v>319</v>
      </c>
      <c r="AL501" s="18" t="s">
        <v>317</v>
      </c>
      <c r="AM501" s="18"/>
      <c r="AN501" s="18" t="s">
        <v>81</v>
      </c>
      <c r="AO501" s="18"/>
      <c r="AP501" s="18" t="s">
        <v>81</v>
      </c>
      <c r="AQ501" s="18"/>
      <c r="AR501" s="19">
        <v>0</v>
      </c>
      <c r="AS501" s="18"/>
      <c r="AT501" s="72">
        <v>60</v>
      </c>
      <c r="AU501" s="19">
        <v>178</v>
      </c>
      <c r="AV501" s="19">
        <v>178</v>
      </c>
      <c r="AW501" s="18" t="s">
        <v>78</v>
      </c>
      <c r="AX501" s="18" t="s">
        <v>109</v>
      </c>
      <c r="AY501" s="18"/>
      <c r="AZ501" s="18"/>
      <c r="BA501" s="19">
        <v>0</v>
      </c>
      <c r="BB501" s="20" t="s">
        <v>81</v>
      </c>
      <c r="BC501" s="18" t="s">
        <v>81</v>
      </c>
      <c r="BD501" s="18"/>
      <c r="BE501" s="18" t="s">
        <v>84</v>
      </c>
      <c r="BF501" s="18"/>
      <c r="BG501" s="19">
        <v>1</v>
      </c>
      <c r="BH501" s="21">
        <v>0</v>
      </c>
      <c r="BI501" s="19">
        <v>0.33</v>
      </c>
      <c r="BJ501" s="18"/>
      <c r="BK501" s="19">
        <v>0.26</v>
      </c>
      <c r="BL501" s="18"/>
      <c r="BM501" s="18"/>
      <c r="BN501" s="19">
        <v>17.59</v>
      </c>
      <c r="BO501" s="21">
        <v>0.53</v>
      </c>
      <c r="BP501" s="20"/>
      <c r="BQ501" s="21">
        <v>0.4</v>
      </c>
      <c r="BR501" s="20"/>
      <c r="BS501" s="21">
        <v>0.33</v>
      </c>
      <c r="BT501" s="20"/>
      <c r="BU501" s="20"/>
      <c r="BV501" s="21">
        <v>17.75</v>
      </c>
      <c r="BW501" s="9">
        <f>IF(BA501=1,BN501-(Monitors!$B$17*Data!BZ501),Data!BN501)</f>
        <v>17.59</v>
      </c>
      <c r="BX501" s="32">
        <f>IF($AR501=1,$BW501-(Monitors!$C$17*BZ501),Data!$BW501)</f>
        <v>17.59</v>
      </c>
      <c r="BY501" s="32">
        <f>BX501-(AA501*Monitors!$C$13)</f>
        <v>13.442</v>
      </c>
      <c r="BZ501" s="86">
        <f>(Monitors!$C$13*Data!AA501)+(Monitors!$C$6*TANH(Monitors!$C$7*(Data!V501+Monitors!$C$8)+Monitors!$C$9)+Monitors!$C$10)</f>
        <v>17.144533539929817</v>
      </c>
      <c r="CA501" s="9">
        <f>BN501-(Signage!$C$13*AI501)</f>
        <v>13.540434999999999</v>
      </c>
      <c r="CB501" s="86">
        <f>(Signage!$C$13*Data!AI501)+(Signage!$C$6*TANH(Signage!$C$7*(Data!V501+Signage!$C$8)+Signage!$C$9)+Signage!$C$10)</f>
        <v>22.017484011146006</v>
      </c>
    </row>
    <row r="502" spans="1:80" s="4" customFormat="1" ht="12" customHeight="1">
      <c r="A502" s="82">
        <v>501</v>
      </c>
      <c r="B502" s="15" t="s">
        <v>2072</v>
      </c>
      <c r="C502" s="82" t="s">
        <v>1432</v>
      </c>
      <c r="D502" s="16">
        <v>41214</v>
      </c>
      <c r="E502" s="18" t="s">
        <v>78</v>
      </c>
      <c r="F502" s="15" t="s">
        <v>70</v>
      </c>
      <c r="G502" s="17">
        <v>6</v>
      </c>
      <c r="H502" s="15" t="s">
        <v>72</v>
      </c>
      <c r="I502" s="15" t="s">
        <v>90</v>
      </c>
      <c r="J502" s="18"/>
      <c r="K502" s="18" t="s">
        <v>74</v>
      </c>
      <c r="L502" s="18"/>
      <c r="M502" s="18" t="s">
        <v>78</v>
      </c>
      <c r="N502" s="18" t="s">
        <v>77</v>
      </c>
      <c r="O502" s="18" t="s">
        <v>82</v>
      </c>
      <c r="P502" s="18"/>
      <c r="Q502" s="18" t="s">
        <v>78</v>
      </c>
      <c r="R502" s="19">
        <v>1.78</v>
      </c>
      <c r="S502" s="19">
        <v>10.6</v>
      </c>
      <c r="T502" s="19">
        <v>18.8</v>
      </c>
      <c r="U502" s="19">
        <v>21.5</v>
      </c>
      <c r="V502" s="19">
        <v>198.1</v>
      </c>
      <c r="W502" s="19">
        <v>1080</v>
      </c>
      <c r="X502" s="19">
        <v>1920</v>
      </c>
      <c r="Y502" s="18" t="s">
        <v>147</v>
      </c>
      <c r="Z502" s="69">
        <v>10469</v>
      </c>
      <c r="AA502" s="19">
        <v>2.0739999999999998</v>
      </c>
      <c r="AB502" s="21">
        <v>250</v>
      </c>
      <c r="AC502" s="19">
        <v>205.2</v>
      </c>
      <c r="AD502" s="19">
        <v>277.89999999999998</v>
      </c>
      <c r="AE502" s="19">
        <v>250</v>
      </c>
      <c r="AF502" s="19">
        <v>219</v>
      </c>
      <c r="AG502" s="8">
        <f>AF502/AD502</f>
        <v>0.78805325656711056</v>
      </c>
      <c r="AH502" s="19">
        <v>200.1</v>
      </c>
      <c r="AI502" s="85">
        <f>(AF502*V502)/1000000</f>
        <v>4.3383900000000003E-2</v>
      </c>
      <c r="AJ502" s="18" t="s">
        <v>78</v>
      </c>
      <c r="AK502" s="18" t="s">
        <v>165</v>
      </c>
      <c r="AL502" s="18" t="s">
        <v>435</v>
      </c>
      <c r="AM502" s="18"/>
      <c r="AN502" s="18" t="s">
        <v>121</v>
      </c>
      <c r="AO502" s="18"/>
      <c r="AP502" s="18" t="s">
        <v>94</v>
      </c>
      <c r="AQ502" s="18"/>
      <c r="AR502" s="19">
        <v>0</v>
      </c>
      <c r="AS502" s="18"/>
      <c r="AT502" s="72">
        <v>60</v>
      </c>
      <c r="AU502" s="19">
        <v>170</v>
      </c>
      <c r="AV502" s="19">
        <v>170</v>
      </c>
      <c r="AW502" s="18" t="s">
        <v>77</v>
      </c>
      <c r="AX502" s="18" t="s">
        <v>264</v>
      </c>
      <c r="AY502" s="18"/>
      <c r="AZ502" s="18"/>
      <c r="BA502" s="19">
        <v>0</v>
      </c>
      <c r="BB502" s="20" t="s">
        <v>121</v>
      </c>
      <c r="BC502" s="18" t="s">
        <v>144</v>
      </c>
      <c r="BD502" s="18"/>
      <c r="BE502" s="18" t="s">
        <v>84</v>
      </c>
      <c r="BF502" s="18"/>
      <c r="BG502" s="18"/>
      <c r="BH502" s="21">
        <v>0</v>
      </c>
      <c r="BI502" s="19">
        <v>0.34</v>
      </c>
      <c r="BJ502" s="18"/>
      <c r="BK502" s="19">
        <v>0.23</v>
      </c>
      <c r="BL502" s="18"/>
      <c r="BM502" s="18"/>
      <c r="BN502" s="19">
        <v>18.73</v>
      </c>
      <c r="BO502" s="21">
        <v>0.5</v>
      </c>
      <c r="BP502" s="20"/>
      <c r="BQ502" s="21">
        <v>0.44</v>
      </c>
      <c r="BR502" s="20"/>
      <c r="BS502" s="21">
        <v>0.33</v>
      </c>
      <c r="BT502" s="20"/>
      <c r="BU502" s="20"/>
      <c r="BV502" s="21">
        <v>18.670000000000002</v>
      </c>
      <c r="BW502" s="9">
        <f>IF(BA502=1,BN502-(Monitors!$B$17*Data!BZ502),Data!BN502)</f>
        <v>18.73</v>
      </c>
      <c r="BX502" s="32">
        <f>IF($AR502=1,$BW502-(Monitors!$C$17*BZ502),Data!$BW502)</f>
        <v>18.73</v>
      </c>
      <c r="BY502" s="32">
        <f>BX502-(AA502*Monitors!$C$13)</f>
        <v>14.582000000000001</v>
      </c>
      <c r="BZ502" s="86">
        <f>(Monitors!$C$13*Data!AA502)+(Monitors!$C$6*TANH(Monitors!$C$7*(Data!V502+Monitors!$C$8)+Monitors!$C$9)+Monitors!$C$10)</f>
        <v>15.414443902241858</v>
      </c>
      <c r="CA502" s="9">
        <f>BN502-(Signage!$C$13*AI502)</f>
        <v>15.476207500000001</v>
      </c>
      <c r="CB502" s="86">
        <f>(Signage!$C$13*Data!AI502)+(Signage!$C$6*TANH(Signage!$C$7*(Data!V502+Signage!$C$8)+Signage!$C$9)+Signage!$C$10)</f>
        <v>17.272286700648326</v>
      </c>
    </row>
    <row r="503" spans="1:80" s="4" customFormat="1" ht="12" customHeight="1">
      <c r="A503" s="83">
        <v>502</v>
      </c>
      <c r="B503" s="15" t="s">
        <v>2072</v>
      </c>
      <c r="C503" s="83" t="s">
        <v>1433</v>
      </c>
      <c r="D503" s="16">
        <v>41214</v>
      </c>
      <c r="E503" s="18" t="s">
        <v>78</v>
      </c>
      <c r="F503" s="15" t="s">
        <v>70</v>
      </c>
      <c r="G503" s="17">
        <v>6</v>
      </c>
      <c r="H503" s="15" t="s">
        <v>72</v>
      </c>
      <c r="I503" s="15" t="s">
        <v>90</v>
      </c>
      <c r="J503" s="18"/>
      <c r="K503" s="18" t="s">
        <v>74</v>
      </c>
      <c r="L503" s="18"/>
      <c r="M503" s="18" t="s">
        <v>78</v>
      </c>
      <c r="N503" s="18" t="s">
        <v>77</v>
      </c>
      <c r="O503" s="18" t="s">
        <v>82</v>
      </c>
      <c r="P503" s="18"/>
      <c r="Q503" s="18" t="s">
        <v>78</v>
      </c>
      <c r="R503" s="19">
        <v>1.78</v>
      </c>
      <c r="S503" s="19">
        <v>10.6</v>
      </c>
      <c r="T503" s="19">
        <v>18.8</v>
      </c>
      <c r="U503" s="19">
        <v>21.5</v>
      </c>
      <c r="V503" s="19">
        <v>198.1</v>
      </c>
      <c r="W503" s="19">
        <v>1080</v>
      </c>
      <c r="X503" s="19">
        <v>1920</v>
      </c>
      <c r="Y503" s="18" t="s">
        <v>147</v>
      </c>
      <c r="Z503" s="69">
        <v>10469</v>
      </c>
      <c r="AA503" s="19">
        <v>2.0739999999999998</v>
      </c>
      <c r="AB503" s="21">
        <v>250</v>
      </c>
      <c r="AC503" s="19">
        <v>205.2</v>
      </c>
      <c r="AD503" s="19">
        <v>277.89999999999998</v>
      </c>
      <c r="AE503" s="19">
        <v>250</v>
      </c>
      <c r="AF503" s="19">
        <v>219</v>
      </c>
      <c r="AG503" s="8">
        <f>AF503/AD503</f>
        <v>0.78805325656711056</v>
      </c>
      <c r="AH503" s="19">
        <v>200.1</v>
      </c>
      <c r="AI503" s="85">
        <f>(AF503*V503)/1000000</f>
        <v>4.3383900000000003E-2</v>
      </c>
      <c r="AJ503" s="18" t="s">
        <v>78</v>
      </c>
      <c r="AK503" s="18" t="s">
        <v>165</v>
      </c>
      <c r="AL503" s="18" t="s">
        <v>435</v>
      </c>
      <c r="AM503" s="18"/>
      <c r="AN503" s="18" t="s">
        <v>121</v>
      </c>
      <c r="AO503" s="18"/>
      <c r="AP503" s="18" t="s">
        <v>94</v>
      </c>
      <c r="AQ503" s="18"/>
      <c r="AR503" s="19">
        <v>0</v>
      </c>
      <c r="AS503" s="18"/>
      <c r="AT503" s="72">
        <v>60</v>
      </c>
      <c r="AU503" s="19">
        <v>170</v>
      </c>
      <c r="AV503" s="19">
        <v>170</v>
      </c>
      <c r="AW503" s="18" t="s">
        <v>77</v>
      </c>
      <c r="AX503" s="18" t="s">
        <v>264</v>
      </c>
      <c r="AY503" s="18"/>
      <c r="AZ503" s="18"/>
      <c r="BA503" s="19">
        <v>0</v>
      </c>
      <c r="BB503" s="20" t="s">
        <v>121</v>
      </c>
      <c r="BC503" s="18" t="s">
        <v>144</v>
      </c>
      <c r="BD503" s="18"/>
      <c r="BE503" s="18" t="s">
        <v>84</v>
      </c>
      <c r="BF503" s="18"/>
      <c r="BG503" s="18"/>
      <c r="BH503" s="21">
        <v>0</v>
      </c>
      <c r="BI503" s="19">
        <v>0.34</v>
      </c>
      <c r="BJ503" s="18"/>
      <c r="BK503" s="19">
        <v>0.23</v>
      </c>
      <c r="BL503" s="18"/>
      <c r="BM503" s="18"/>
      <c r="BN503" s="19">
        <v>18.73</v>
      </c>
      <c r="BO503" s="21">
        <v>0.5</v>
      </c>
      <c r="BP503" s="20"/>
      <c r="BQ503" s="21">
        <v>0.44</v>
      </c>
      <c r="BR503" s="20"/>
      <c r="BS503" s="21">
        <v>0.33</v>
      </c>
      <c r="BT503" s="20"/>
      <c r="BU503" s="20"/>
      <c r="BV503" s="21">
        <v>18.670000000000002</v>
      </c>
      <c r="BW503" s="9">
        <f>IF(BA503=1,BN503-(Monitors!$B$17*Data!BZ503),Data!BN503)</f>
        <v>18.73</v>
      </c>
      <c r="BX503" s="32">
        <f>IF($AR503=1,$BW503-(Monitors!$C$17*BZ503),Data!$BW503)</f>
        <v>18.73</v>
      </c>
      <c r="BY503" s="32">
        <f>BX503-(AA503*Monitors!$C$13)</f>
        <v>14.582000000000001</v>
      </c>
      <c r="BZ503" s="86">
        <f>(Monitors!$C$13*Data!AA503)+(Monitors!$C$6*TANH(Monitors!$C$7*(Data!V503+Monitors!$C$8)+Monitors!$C$9)+Monitors!$C$10)</f>
        <v>15.414443902241858</v>
      </c>
      <c r="CA503" s="9">
        <f>BN503-(Signage!$C$13*AI503)</f>
        <v>15.476207500000001</v>
      </c>
      <c r="CB503" s="86">
        <f>(Signage!$C$13*Data!AI503)+(Signage!$C$6*TANH(Signage!$C$7*(Data!V503+Signage!$C$8)+Signage!$C$9)+Signage!$C$10)</f>
        <v>17.272286700648326</v>
      </c>
    </row>
    <row r="504" spans="1:80" s="4" customFormat="1" ht="12" customHeight="1">
      <c r="A504" s="82">
        <v>503</v>
      </c>
      <c r="B504" s="15" t="s">
        <v>2058</v>
      </c>
      <c r="C504" s="82" t="s">
        <v>1434</v>
      </c>
      <c r="D504" s="16">
        <v>41512</v>
      </c>
      <c r="E504" s="18" t="s">
        <v>78</v>
      </c>
      <c r="F504" s="15" t="s">
        <v>70</v>
      </c>
      <c r="G504" s="17">
        <v>6</v>
      </c>
      <c r="H504" s="15" t="s">
        <v>72</v>
      </c>
      <c r="I504" s="15" t="s">
        <v>90</v>
      </c>
      <c r="J504" s="18"/>
      <c r="K504" s="18" t="s">
        <v>74</v>
      </c>
      <c r="L504" s="18"/>
      <c r="M504" s="18" t="s">
        <v>78</v>
      </c>
      <c r="N504" s="18" t="s">
        <v>78</v>
      </c>
      <c r="O504" s="18" t="s">
        <v>82</v>
      </c>
      <c r="P504" s="18"/>
      <c r="Q504" s="18" t="s">
        <v>78</v>
      </c>
      <c r="R504" s="19">
        <v>1.78</v>
      </c>
      <c r="S504" s="19">
        <v>13.2</v>
      </c>
      <c r="T504" s="19">
        <v>23.5</v>
      </c>
      <c r="U504" s="19">
        <v>27</v>
      </c>
      <c r="V504" s="19">
        <v>311.37</v>
      </c>
      <c r="W504" s="19">
        <v>1080</v>
      </c>
      <c r="X504" s="19">
        <v>1920</v>
      </c>
      <c r="Y504" s="18" t="s">
        <v>147</v>
      </c>
      <c r="Z504" s="69">
        <v>6660</v>
      </c>
      <c r="AA504" s="19">
        <v>2.0739999999999998</v>
      </c>
      <c r="AB504" s="21">
        <v>300</v>
      </c>
      <c r="AC504" s="19">
        <v>0.4</v>
      </c>
      <c r="AD504" s="19">
        <v>271.7</v>
      </c>
      <c r="AE504" s="19">
        <v>300</v>
      </c>
      <c r="AF504" s="19">
        <v>219.1</v>
      </c>
      <c r="AG504" s="8">
        <f>AF504/AD504</f>
        <v>0.80640412219359592</v>
      </c>
      <c r="AH504" s="19">
        <v>200.9</v>
      </c>
      <c r="AI504" s="85">
        <f>(AF504*V504)/1000000</f>
        <v>6.8221166999999999E-2</v>
      </c>
      <c r="AJ504" s="18" t="s">
        <v>78</v>
      </c>
      <c r="AK504" s="18" t="s">
        <v>395</v>
      </c>
      <c r="AL504" s="18" t="s">
        <v>105</v>
      </c>
      <c r="AM504" s="18"/>
      <c r="AN504" s="18" t="s">
        <v>81</v>
      </c>
      <c r="AO504" s="18"/>
      <c r="AP504" s="18" t="s">
        <v>81</v>
      </c>
      <c r="AQ504" s="18"/>
      <c r="AR504" s="19">
        <v>0</v>
      </c>
      <c r="AS504" s="18"/>
      <c r="AT504" s="72">
        <v>60</v>
      </c>
      <c r="AU504" s="19">
        <v>170</v>
      </c>
      <c r="AV504" s="19">
        <v>160</v>
      </c>
      <c r="AW504" s="18" t="s">
        <v>77</v>
      </c>
      <c r="AX504" s="18" t="s">
        <v>394</v>
      </c>
      <c r="AY504" s="18"/>
      <c r="AZ504" s="18"/>
      <c r="BA504" s="19">
        <v>0</v>
      </c>
      <c r="BB504" s="20" t="s">
        <v>81</v>
      </c>
      <c r="BC504" s="18" t="s">
        <v>81</v>
      </c>
      <c r="BD504" s="18"/>
      <c r="BE504" s="18" t="s">
        <v>84</v>
      </c>
      <c r="BF504" s="18"/>
      <c r="BG504" s="18"/>
      <c r="BH504" s="21">
        <v>0</v>
      </c>
      <c r="BI504" s="19">
        <v>0.28999999999999998</v>
      </c>
      <c r="BJ504" s="18"/>
      <c r="BK504" s="19">
        <v>0.18</v>
      </c>
      <c r="BL504" s="18"/>
      <c r="BM504" s="18"/>
      <c r="BN504" s="19">
        <v>23.15</v>
      </c>
      <c r="BO504" s="21">
        <v>0.49</v>
      </c>
      <c r="BP504" s="20"/>
      <c r="BQ504" s="21">
        <v>0.3</v>
      </c>
      <c r="BR504" s="20"/>
      <c r="BS504" s="21">
        <v>0.18</v>
      </c>
      <c r="BT504" s="20"/>
      <c r="BU504" s="20"/>
      <c r="BV504" s="21">
        <v>23.19</v>
      </c>
      <c r="BW504" s="9">
        <f>IF(BA504=1,BN504-(Monitors!$B$17*Data!BZ504),Data!BN504)</f>
        <v>23.15</v>
      </c>
      <c r="BX504" s="32">
        <f>IF($AR504=1,$BW504-(Monitors!$C$17*BZ504),Data!$BW504)</f>
        <v>23.15</v>
      </c>
      <c r="BY504" s="32">
        <f>BX504-(AA504*Monitors!$C$13)</f>
        <v>19.001999999999999</v>
      </c>
      <c r="BZ504" s="86">
        <f>(Monitors!$C$13*Data!AA504)+(Monitors!$C$6*TANH(Monitors!$C$7*(Data!V504+Monitors!$C$8)+Monitors!$C$9)+Monitors!$C$10)</f>
        <v>18.773017830238977</v>
      </c>
      <c r="CA504" s="9">
        <f>BN504-(Signage!$C$13*AI504)</f>
        <v>18.033412474999999</v>
      </c>
      <c r="CB504" s="86">
        <f>(Signage!$C$13*Data!AI504)+(Signage!$C$6*TANH(Signage!$C$7*(Data!V504+Signage!$C$8)+Signage!$C$9)+Signage!$C$10)</f>
        <v>28.195337856590236</v>
      </c>
    </row>
    <row r="505" spans="1:80" s="4" customFormat="1" ht="12" customHeight="1">
      <c r="A505" s="83">
        <v>504</v>
      </c>
      <c r="B505" s="15" t="s">
        <v>2070</v>
      </c>
      <c r="C505" s="83" t="s">
        <v>1435</v>
      </c>
      <c r="D505" s="16">
        <v>41713</v>
      </c>
      <c r="E505" s="18" t="s">
        <v>77</v>
      </c>
      <c r="F505" s="15" t="s">
        <v>187</v>
      </c>
      <c r="G505" s="17">
        <v>6</v>
      </c>
      <c r="H505" s="15" t="s">
        <v>72</v>
      </c>
      <c r="I505" s="15" t="s">
        <v>142</v>
      </c>
      <c r="J505" s="18" t="s">
        <v>71</v>
      </c>
      <c r="K505" s="18" t="s">
        <v>74</v>
      </c>
      <c r="L505" s="18" t="s">
        <v>71</v>
      </c>
      <c r="M505" s="18" t="s">
        <v>78</v>
      </c>
      <c r="N505" s="18" t="s">
        <v>78</v>
      </c>
      <c r="O505" s="18" t="s">
        <v>82</v>
      </c>
      <c r="P505" s="18" t="s">
        <v>81</v>
      </c>
      <c r="Q505" s="18" t="s">
        <v>78</v>
      </c>
      <c r="R505" s="19">
        <v>1.78</v>
      </c>
      <c r="S505" s="19">
        <v>10.5</v>
      </c>
      <c r="T505" s="19">
        <v>18.7</v>
      </c>
      <c r="U505" s="19">
        <v>21.5</v>
      </c>
      <c r="V505" s="19">
        <v>197.15</v>
      </c>
      <c r="W505" s="19">
        <v>1080</v>
      </c>
      <c r="X505" s="19">
        <v>1920</v>
      </c>
      <c r="Y505" s="18" t="s">
        <v>147</v>
      </c>
      <c r="Z505" s="69">
        <v>10561</v>
      </c>
      <c r="AA505" s="19">
        <v>2.0739999999999998</v>
      </c>
      <c r="AB505" s="21">
        <v>250</v>
      </c>
      <c r="AC505" s="19">
        <v>7.3</v>
      </c>
      <c r="AD505" s="19">
        <v>261.2</v>
      </c>
      <c r="AE505" s="19">
        <v>250</v>
      </c>
      <c r="AF505" s="19">
        <v>219.5</v>
      </c>
      <c r="AG505" s="8">
        <f>AF505/AD505</f>
        <v>0.84035222052067382</v>
      </c>
      <c r="AH505" s="19">
        <v>200</v>
      </c>
      <c r="AI505" s="85">
        <f>(AF505*V505)/1000000</f>
        <v>4.3274425000000005E-2</v>
      </c>
      <c r="AJ505" s="18" t="s">
        <v>78</v>
      </c>
      <c r="AK505" s="18" t="s">
        <v>542</v>
      </c>
      <c r="AL505" s="18" t="s">
        <v>181</v>
      </c>
      <c r="AM505" s="18" t="s">
        <v>81</v>
      </c>
      <c r="AN505" s="18" t="s">
        <v>81</v>
      </c>
      <c r="AO505" s="18" t="s">
        <v>81</v>
      </c>
      <c r="AP505" s="18" t="s">
        <v>94</v>
      </c>
      <c r="AQ505" s="18" t="s">
        <v>81</v>
      </c>
      <c r="AR505" s="19">
        <v>0</v>
      </c>
      <c r="AS505" s="18"/>
      <c r="AT505" s="72">
        <v>60</v>
      </c>
      <c r="AU505" s="19">
        <v>178</v>
      </c>
      <c r="AV505" s="19">
        <v>178</v>
      </c>
      <c r="AW505" s="18" t="s">
        <v>78</v>
      </c>
      <c r="AX505" s="18" t="s">
        <v>101</v>
      </c>
      <c r="AY505" s="18" t="s">
        <v>71</v>
      </c>
      <c r="AZ505" s="18" t="s">
        <v>71</v>
      </c>
      <c r="BA505" s="19">
        <v>0</v>
      </c>
      <c r="BB505" s="20" t="s">
        <v>81</v>
      </c>
      <c r="BC505" s="18" t="s">
        <v>81</v>
      </c>
      <c r="BD505" s="18" t="s">
        <v>81</v>
      </c>
      <c r="BE505" s="18" t="s">
        <v>84</v>
      </c>
      <c r="BF505" s="18" t="s">
        <v>71</v>
      </c>
      <c r="BG505" s="18"/>
      <c r="BH505" s="21">
        <v>0</v>
      </c>
      <c r="BI505" s="19">
        <v>0.32</v>
      </c>
      <c r="BJ505" s="18"/>
      <c r="BK505" s="19">
        <v>0.24</v>
      </c>
      <c r="BL505" s="18"/>
      <c r="BM505" s="18"/>
      <c r="BN505" s="19">
        <v>20.010000000000002</v>
      </c>
      <c r="BO505" s="21">
        <v>0.5</v>
      </c>
      <c r="BP505" s="20"/>
      <c r="BQ505" s="21">
        <v>0.41</v>
      </c>
      <c r="BR505" s="20"/>
      <c r="BS505" s="21">
        <v>0.34</v>
      </c>
      <c r="BT505" s="20"/>
      <c r="BU505" s="20"/>
      <c r="BV505" s="21">
        <v>19.93</v>
      </c>
      <c r="BW505" s="9">
        <f>IF(BA505=1,BN505-(Monitors!$B$17*Data!BZ505),Data!BN505)</f>
        <v>20.010000000000002</v>
      </c>
      <c r="BX505" s="32">
        <f>IF($AR505=1,$BW505-(Monitors!$C$17*BZ505),Data!$BW505)</f>
        <v>20.010000000000002</v>
      </c>
      <c r="BY505" s="32">
        <f>BX505-(AA505*Monitors!$C$13)</f>
        <v>15.862000000000002</v>
      </c>
      <c r="BZ505" s="86">
        <f>(Monitors!$C$13*Data!AA505)+(Monitors!$C$6*TANH(Monitors!$C$7*(Data!V505+Monitors!$C$8)+Monitors!$C$9)+Monitors!$C$10)</f>
        <v>15.376095719862091</v>
      </c>
      <c r="CA505" s="9">
        <f>BN505-(Signage!$C$13*AI505)</f>
        <v>16.764418125000002</v>
      </c>
      <c r="CB505" s="86">
        <f>(Signage!$C$13*Data!AI505)+(Signage!$C$6*TANH(Signage!$C$7*(Data!V505+Signage!$C$8)+Signage!$C$9)+Signage!$C$10)</f>
        <v>17.186913826275777</v>
      </c>
    </row>
    <row r="506" spans="1:80" s="4" customFormat="1" ht="12" customHeight="1">
      <c r="A506" s="82">
        <v>505</v>
      </c>
      <c r="B506" s="15" t="s">
        <v>2096</v>
      </c>
      <c r="C506" s="82" t="s">
        <v>1436</v>
      </c>
      <c r="D506" s="16">
        <v>41009</v>
      </c>
      <c r="E506" s="18" t="s">
        <v>77</v>
      </c>
      <c r="F506" s="15" t="s">
        <v>70</v>
      </c>
      <c r="G506" s="17">
        <v>6</v>
      </c>
      <c r="H506" s="15" t="s">
        <v>72</v>
      </c>
      <c r="I506" s="15" t="s">
        <v>73</v>
      </c>
      <c r="J506" s="18" t="s">
        <v>73</v>
      </c>
      <c r="K506" s="18" t="s">
        <v>74</v>
      </c>
      <c r="L506" s="18" t="s">
        <v>71</v>
      </c>
      <c r="M506" s="18" t="s">
        <v>78</v>
      </c>
      <c r="N506" s="18" t="s">
        <v>78</v>
      </c>
      <c r="O506" s="18" t="s">
        <v>82</v>
      </c>
      <c r="P506" s="18" t="s">
        <v>81</v>
      </c>
      <c r="Q506" s="18" t="s">
        <v>78</v>
      </c>
      <c r="R506" s="19">
        <v>1.78</v>
      </c>
      <c r="S506" s="19">
        <v>10.5</v>
      </c>
      <c r="T506" s="19">
        <v>18.8</v>
      </c>
      <c r="U506" s="19">
        <v>21.5</v>
      </c>
      <c r="V506" s="19">
        <v>197.4</v>
      </c>
      <c r="W506" s="19">
        <v>1080</v>
      </c>
      <c r="X506" s="19">
        <v>1920</v>
      </c>
      <c r="Y506" s="18" t="s">
        <v>147</v>
      </c>
      <c r="Z506" s="69">
        <v>10505</v>
      </c>
      <c r="AA506" s="19">
        <v>2.0739999999999998</v>
      </c>
      <c r="AB506" s="21">
        <v>250</v>
      </c>
      <c r="AC506" s="19">
        <v>18.5</v>
      </c>
      <c r="AD506" s="19">
        <v>271</v>
      </c>
      <c r="AE506" s="19">
        <v>250</v>
      </c>
      <c r="AF506" s="19">
        <v>220</v>
      </c>
      <c r="AG506" s="8">
        <f>AF506/AD506</f>
        <v>0.81180811808118081</v>
      </c>
      <c r="AH506" s="19">
        <v>200</v>
      </c>
      <c r="AI506" s="85">
        <f>(AF506*V506)/1000000</f>
        <v>4.3428000000000001E-2</v>
      </c>
      <c r="AJ506" s="18" t="s">
        <v>78</v>
      </c>
      <c r="AK506" s="18" t="s">
        <v>250</v>
      </c>
      <c r="AL506" s="18" t="s">
        <v>181</v>
      </c>
      <c r="AM506" s="18" t="s">
        <v>81</v>
      </c>
      <c r="AN506" s="18" t="s">
        <v>121</v>
      </c>
      <c r="AO506" s="18" t="s">
        <v>81</v>
      </c>
      <c r="AP506" s="18" t="s">
        <v>94</v>
      </c>
      <c r="AQ506" s="18" t="s">
        <v>81</v>
      </c>
      <c r="AR506" s="19">
        <v>0</v>
      </c>
      <c r="AS506" s="18"/>
      <c r="AT506" s="72">
        <v>60</v>
      </c>
      <c r="AU506" s="19">
        <v>170</v>
      </c>
      <c r="AV506" s="19">
        <v>160</v>
      </c>
      <c r="AW506" s="18" t="s">
        <v>77</v>
      </c>
      <c r="AX506" s="18" t="s">
        <v>87</v>
      </c>
      <c r="AY506" s="18" t="s">
        <v>71</v>
      </c>
      <c r="AZ506" s="18" t="s">
        <v>71</v>
      </c>
      <c r="BA506" s="19">
        <v>0</v>
      </c>
      <c r="BB506" s="20" t="s">
        <v>121</v>
      </c>
      <c r="BC506" s="18" t="s">
        <v>144</v>
      </c>
      <c r="BD506" s="18" t="s">
        <v>81</v>
      </c>
      <c r="BE506" s="18" t="s">
        <v>84</v>
      </c>
      <c r="BF506" s="18" t="s">
        <v>81</v>
      </c>
      <c r="BG506" s="18"/>
      <c r="BH506" s="21">
        <v>0</v>
      </c>
      <c r="BI506" s="19">
        <v>0.35</v>
      </c>
      <c r="BJ506" s="18"/>
      <c r="BK506" s="19">
        <v>0.14000000000000001</v>
      </c>
      <c r="BL506" s="18"/>
      <c r="BM506" s="18"/>
      <c r="BN506" s="19">
        <v>18.37</v>
      </c>
      <c r="BO506" s="21">
        <v>0.5</v>
      </c>
      <c r="BP506" s="20"/>
      <c r="BQ506" s="21">
        <v>0.34</v>
      </c>
      <c r="BR506" s="20"/>
      <c r="BS506" s="21">
        <v>0.16</v>
      </c>
      <c r="BT506" s="20"/>
      <c r="BU506" s="20"/>
      <c r="BV506" s="21">
        <v>18.260000000000002</v>
      </c>
      <c r="BW506" s="9">
        <f>IF(BA506=1,BN506-(Monitors!$B$17*Data!BZ506),Data!BN506)</f>
        <v>18.37</v>
      </c>
      <c r="BX506" s="32">
        <f>IF($AR506=1,$BW506-(Monitors!$C$17*BZ506),Data!$BW506)</f>
        <v>18.37</v>
      </c>
      <c r="BY506" s="32">
        <f>BX506-(AA506*Monitors!$C$13)</f>
        <v>14.222000000000001</v>
      </c>
      <c r="BZ506" s="86">
        <f>(Monitors!$C$13*Data!AA506)+(Monitors!$C$6*TANH(Monitors!$C$7*(Data!V506+Monitors!$C$8)+Monitors!$C$9)+Monitors!$C$10)</f>
        <v>15.386205438361543</v>
      </c>
      <c r="CA506" s="9">
        <f>BN506-(Signage!$C$13*AI506)</f>
        <v>15.112900000000002</v>
      </c>
      <c r="CB506" s="86">
        <f>(Signage!$C$13*Data!AI506)+(Signage!$C$6*TANH(Signage!$C$7*(Data!V506+Signage!$C$8)+Signage!$C$9)+Signage!$C$10)</f>
        <v>17.218739188597606</v>
      </c>
    </row>
    <row r="507" spans="1:80" s="4" customFormat="1" ht="12" customHeight="1">
      <c r="A507" s="83">
        <v>506</v>
      </c>
      <c r="B507" s="15" t="s">
        <v>2096</v>
      </c>
      <c r="C507" s="83" t="s">
        <v>1437</v>
      </c>
      <c r="D507" s="16">
        <v>41273</v>
      </c>
      <c r="E507" s="18" t="s">
        <v>77</v>
      </c>
      <c r="F507" s="15" t="s">
        <v>70</v>
      </c>
      <c r="G507" s="17">
        <v>6</v>
      </c>
      <c r="H507" s="15" t="s">
        <v>72</v>
      </c>
      <c r="I507" s="15" t="s">
        <v>73</v>
      </c>
      <c r="J507" s="18" t="s">
        <v>73</v>
      </c>
      <c r="K507" s="18" t="s">
        <v>74</v>
      </c>
      <c r="L507" s="18" t="s">
        <v>71</v>
      </c>
      <c r="M507" s="18" t="s">
        <v>78</v>
      </c>
      <c r="N507" s="18" t="s">
        <v>78</v>
      </c>
      <c r="O507" s="18" t="s">
        <v>82</v>
      </c>
      <c r="P507" s="18" t="s">
        <v>71</v>
      </c>
      <c r="Q507" s="18" t="s">
        <v>77</v>
      </c>
      <c r="R507" s="19">
        <v>1.78</v>
      </c>
      <c r="S507" s="19">
        <v>10.5</v>
      </c>
      <c r="T507" s="19">
        <v>18.7</v>
      </c>
      <c r="U507" s="19">
        <v>21.5</v>
      </c>
      <c r="V507" s="19">
        <v>197.52</v>
      </c>
      <c r="W507" s="19">
        <v>1080</v>
      </c>
      <c r="X507" s="19">
        <v>1920</v>
      </c>
      <c r="Y507" s="18" t="s">
        <v>147</v>
      </c>
      <c r="Z507" s="69">
        <v>10498</v>
      </c>
      <c r="AA507" s="19">
        <v>2.0739999999999998</v>
      </c>
      <c r="AB507" s="21">
        <v>250</v>
      </c>
      <c r="AC507" s="19">
        <v>1.3</v>
      </c>
      <c r="AD507" s="19">
        <v>250</v>
      </c>
      <c r="AE507" s="19">
        <v>250</v>
      </c>
      <c r="AF507" s="19">
        <v>220</v>
      </c>
      <c r="AG507" s="8">
        <f>AF507/AD507</f>
        <v>0.88</v>
      </c>
      <c r="AH507" s="19">
        <v>200</v>
      </c>
      <c r="AI507" s="85">
        <f>(AF507*V507)/1000000</f>
        <v>4.3454400000000004E-2</v>
      </c>
      <c r="AJ507" s="18" t="s">
        <v>78</v>
      </c>
      <c r="AK507" s="18" t="s">
        <v>418</v>
      </c>
      <c r="AL507" s="18" t="s">
        <v>88</v>
      </c>
      <c r="AM507" s="18" t="s">
        <v>546</v>
      </c>
      <c r="AN507" s="18" t="s">
        <v>81</v>
      </c>
      <c r="AO507" s="18" t="s">
        <v>71</v>
      </c>
      <c r="AP507" s="18" t="s">
        <v>94</v>
      </c>
      <c r="AQ507" s="18" t="s">
        <v>71</v>
      </c>
      <c r="AR507" s="19">
        <v>0</v>
      </c>
      <c r="AS507" s="18"/>
      <c r="AT507" s="72">
        <v>60</v>
      </c>
      <c r="AU507" s="19">
        <v>170</v>
      </c>
      <c r="AV507" s="19">
        <v>160</v>
      </c>
      <c r="AW507" s="18" t="s">
        <v>77</v>
      </c>
      <c r="AX507" s="18" t="s">
        <v>98</v>
      </c>
      <c r="AY507" s="18" t="s">
        <v>71</v>
      </c>
      <c r="AZ507" s="18" t="s">
        <v>71</v>
      </c>
      <c r="BA507" s="19">
        <v>0</v>
      </c>
      <c r="BB507" s="20" t="s">
        <v>81</v>
      </c>
      <c r="BC507" s="18" t="s">
        <v>81</v>
      </c>
      <c r="BD507" s="18" t="s">
        <v>71</v>
      </c>
      <c r="BE507" s="18" t="s">
        <v>84</v>
      </c>
      <c r="BF507" s="18" t="s">
        <v>71</v>
      </c>
      <c r="BG507" s="18"/>
      <c r="BH507" s="21">
        <v>0</v>
      </c>
      <c r="BI507" s="19">
        <v>0.44</v>
      </c>
      <c r="BJ507" s="18"/>
      <c r="BK507" s="19">
        <v>0.34</v>
      </c>
      <c r="BL507" s="18"/>
      <c r="BM507" s="18"/>
      <c r="BN507" s="19">
        <v>19.62</v>
      </c>
      <c r="BO507" s="21">
        <v>0.4</v>
      </c>
      <c r="BP507" s="20"/>
      <c r="BQ507" s="21">
        <v>0.39</v>
      </c>
      <c r="BR507" s="20"/>
      <c r="BS507" s="21">
        <v>0.34</v>
      </c>
      <c r="BT507" s="20"/>
      <c r="BU507" s="20"/>
      <c r="BV507" s="21">
        <v>19.579999999999998</v>
      </c>
      <c r="BW507" s="9">
        <f>IF(BA507=1,BN507-(Monitors!$B$17*Data!BZ507),Data!BN507)</f>
        <v>19.62</v>
      </c>
      <c r="BX507" s="32">
        <f>IF($AR507=1,$BW507-(Monitors!$C$17*BZ507),Data!$BW507)</f>
        <v>19.62</v>
      </c>
      <c r="BY507" s="32">
        <f>BX507-(AA507*Monitors!$C$13)</f>
        <v>15.472000000000001</v>
      </c>
      <c r="BZ507" s="86">
        <f>(Monitors!$C$13*Data!AA507)+(Monitors!$C$6*TANH(Monitors!$C$7*(Data!V507+Monitors!$C$8)+Monitors!$C$9)+Monitors!$C$10)</f>
        <v>15.391053511885746</v>
      </c>
      <c r="CA507" s="9">
        <f>BN507-(Signage!$C$13*AI507)</f>
        <v>16.36092</v>
      </c>
      <c r="CB507" s="86">
        <f>(Signage!$C$13*Data!AI507)+(Signage!$C$6*TANH(Signage!$C$7*(Data!V507+Signage!$C$8)+Signage!$C$9)+Signage!$C$10)</f>
        <v>17.230466312499622</v>
      </c>
    </row>
    <row r="508" spans="1:80" s="4" customFormat="1" ht="12" customHeight="1">
      <c r="A508" s="82">
        <v>507</v>
      </c>
      <c r="B508" s="15" t="s">
        <v>2056</v>
      </c>
      <c r="C508" s="82" t="s">
        <v>1438</v>
      </c>
      <c r="D508" s="16">
        <v>40753</v>
      </c>
      <c r="E508" s="18" t="s">
        <v>77</v>
      </c>
      <c r="F508" s="15" t="s">
        <v>557</v>
      </c>
      <c r="G508" s="17">
        <v>6</v>
      </c>
      <c r="H508" s="15" t="s">
        <v>72</v>
      </c>
      <c r="I508" s="15" t="s">
        <v>73</v>
      </c>
      <c r="J508" s="18" t="s">
        <v>73</v>
      </c>
      <c r="K508" s="18" t="s">
        <v>74</v>
      </c>
      <c r="L508" s="18" t="s">
        <v>71</v>
      </c>
      <c r="M508" s="18" t="s">
        <v>78</v>
      </c>
      <c r="N508" s="18" t="s">
        <v>78</v>
      </c>
      <c r="O508" s="18" t="s">
        <v>82</v>
      </c>
      <c r="P508" s="18" t="s">
        <v>71</v>
      </c>
      <c r="Q508" s="18" t="s">
        <v>78</v>
      </c>
      <c r="R508" s="19">
        <v>1.78</v>
      </c>
      <c r="S508" s="19">
        <v>11.3</v>
      </c>
      <c r="T508" s="19">
        <v>20</v>
      </c>
      <c r="U508" s="19">
        <v>23</v>
      </c>
      <c r="V508" s="19">
        <v>226</v>
      </c>
      <c r="W508" s="19">
        <v>1080</v>
      </c>
      <c r="X508" s="19">
        <v>1920</v>
      </c>
      <c r="Y508" s="18" t="s">
        <v>147</v>
      </c>
      <c r="Z508" s="69">
        <v>9175</v>
      </c>
      <c r="AA508" s="19">
        <v>2.0739999999999998</v>
      </c>
      <c r="AB508" s="21">
        <v>250</v>
      </c>
      <c r="AC508" s="19">
        <v>4.5999999999999996</v>
      </c>
      <c r="AD508" s="19">
        <v>280</v>
      </c>
      <c r="AE508" s="19">
        <v>250</v>
      </c>
      <c r="AF508" s="19">
        <v>220</v>
      </c>
      <c r="AG508" s="8">
        <f>AF508/AD508</f>
        <v>0.7857142857142857</v>
      </c>
      <c r="AH508" s="19">
        <v>200</v>
      </c>
      <c r="AI508" s="85">
        <f>(AF508*V508)/1000000</f>
        <v>4.972E-2</v>
      </c>
      <c r="AJ508" s="18" t="s">
        <v>78</v>
      </c>
      <c r="AK508" s="18" t="s">
        <v>425</v>
      </c>
      <c r="AL508" s="18" t="s">
        <v>181</v>
      </c>
      <c r="AM508" s="18" t="s">
        <v>255</v>
      </c>
      <c r="AN508" s="18" t="s">
        <v>81</v>
      </c>
      <c r="AO508" s="18" t="s">
        <v>71</v>
      </c>
      <c r="AP508" s="18" t="s">
        <v>94</v>
      </c>
      <c r="AQ508" s="18" t="s">
        <v>81</v>
      </c>
      <c r="AR508" s="19">
        <v>0</v>
      </c>
      <c r="AS508" s="18"/>
      <c r="AT508" s="72">
        <v>60</v>
      </c>
      <c r="AU508" s="19">
        <v>170</v>
      </c>
      <c r="AV508" s="19">
        <v>160</v>
      </c>
      <c r="AW508" s="18" t="s">
        <v>77</v>
      </c>
      <c r="AX508" s="18" t="s">
        <v>98</v>
      </c>
      <c r="AY508" s="18" t="s">
        <v>71</v>
      </c>
      <c r="AZ508" s="18" t="s">
        <v>71</v>
      </c>
      <c r="BA508" s="19">
        <v>0</v>
      </c>
      <c r="BB508" s="20" t="s">
        <v>81</v>
      </c>
      <c r="BC508" s="18" t="s">
        <v>81</v>
      </c>
      <c r="BD508" s="18" t="s">
        <v>71</v>
      </c>
      <c r="BE508" s="18" t="s">
        <v>84</v>
      </c>
      <c r="BF508" s="18" t="s">
        <v>81</v>
      </c>
      <c r="BG508" s="18"/>
      <c r="BH508" s="21">
        <v>0</v>
      </c>
      <c r="BI508" s="19">
        <v>0.32</v>
      </c>
      <c r="BJ508" s="18"/>
      <c r="BK508" s="19">
        <v>0.22</v>
      </c>
      <c r="BL508" s="18"/>
      <c r="BM508" s="18"/>
      <c r="BN508" s="19">
        <v>19.82</v>
      </c>
      <c r="BO508" s="21">
        <v>0.5</v>
      </c>
      <c r="BP508" s="20"/>
      <c r="BQ508" s="21">
        <v>0.32</v>
      </c>
      <c r="BR508" s="20"/>
      <c r="BS508" s="21">
        <v>0.22</v>
      </c>
      <c r="BT508" s="20"/>
      <c r="BU508" s="20"/>
      <c r="BV508" s="21">
        <v>19.829999999999998</v>
      </c>
      <c r="BW508" s="9">
        <f>IF(BA508=1,BN508-(Monitors!$B$17*Data!BZ508),Data!BN508)</f>
        <v>19.82</v>
      </c>
      <c r="BX508" s="32">
        <f>IF($AR508=1,$BW508-(Monitors!$C$17*BZ508),Data!$BW508)</f>
        <v>19.82</v>
      </c>
      <c r="BY508" s="32">
        <f>BX508-(AA508*Monitors!$C$13)</f>
        <v>15.672000000000001</v>
      </c>
      <c r="BZ508" s="86">
        <f>(Monitors!$C$13*Data!AA508)+(Monitors!$C$6*TANH(Monitors!$C$7*(Data!V508+Monitors!$C$8)+Monitors!$C$9)+Monitors!$C$10)</f>
        <v>16.458849417765016</v>
      </c>
      <c r="CA508" s="9">
        <f>BN508-(Signage!$C$13*AI508)</f>
        <v>16.091000000000001</v>
      </c>
      <c r="CB508" s="86">
        <f>(Signage!$C$13*Data!AI508)+(Signage!$C$6*TANH(Signage!$C$7*(Data!V508+Signage!$C$8)+Signage!$C$9)+Signage!$C$10)</f>
        <v>20.006668059489179</v>
      </c>
    </row>
    <row r="509" spans="1:80" s="4" customFormat="1" ht="12" customHeight="1">
      <c r="A509" s="83">
        <v>508</v>
      </c>
      <c r="B509" s="15" t="s">
        <v>2052</v>
      </c>
      <c r="C509" s="83" t="s">
        <v>1439</v>
      </c>
      <c r="D509" s="16">
        <v>41343</v>
      </c>
      <c r="E509" s="18" t="s">
        <v>77</v>
      </c>
      <c r="F509" s="15" t="s">
        <v>70</v>
      </c>
      <c r="G509" s="17">
        <v>6</v>
      </c>
      <c r="H509" s="15" t="s">
        <v>72</v>
      </c>
      <c r="I509" s="15" t="s">
        <v>73</v>
      </c>
      <c r="J509" s="18" t="s">
        <v>73</v>
      </c>
      <c r="K509" s="18" t="s">
        <v>74</v>
      </c>
      <c r="L509" s="18" t="s">
        <v>71</v>
      </c>
      <c r="M509" s="18" t="s">
        <v>78</v>
      </c>
      <c r="N509" s="18" t="s">
        <v>78</v>
      </c>
      <c r="O509" s="18" t="s">
        <v>82</v>
      </c>
      <c r="P509" s="18" t="s">
        <v>71</v>
      </c>
      <c r="Q509" s="18" t="s">
        <v>78</v>
      </c>
      <c r="R509" s="19">
        <v>1.78</v>
      </c>
      <c r="S509" s="19">
        <v>11.7</v>
      </c>
      <c r="T509" s="19">
        <v>20.7</v>
      </c>
      <c r="U509" s="19">
        <v>23.8</v>
      </c>
      <c r="V509" s="19">
        <v>242.16</v>
      </c>
      <c r="W509" s="19">
        <v>1080</v>
      </c>
      <c r="X509" s="19">
        <v>1920</v>
      </c>
      <c r="Y509" s="18" t="s">
        <v>147</v>
      </c>
      <c r="Z509" s="69">
        <v>8569</v>
      </c>
      <c r="AA509" s="19">
        <v>2.0739999999999998</v>
      </c>
      <c r="AB509" s="21">
        <v>250</v>
      </c>
      <c r="AC509" s="19">
        <v>16</v>
      </c>
      <c r="AD509" s="19">
        <v>280</v>
      </c>
      <c r="AE509" s="19">
        <v>250</v>
      </c>
      <c r="AF509" s="19">
        <v>220</v>
      </c>
      <c r="AG509" s="8">
        <f>AF509/AD509</f>
        <v>0.7857142857142857</v>
      </c>
      <c r="AH509" s="19">
        <v>200</v>
      </c>
      <c r="AI509" s="85">
        <f>(AF509*V509)/1000000</f>
        <v>5.3275199999999995E-2</v>
      </c>
      <c r="AJ509" s="18" t="s">
        <v>78</v>
      </c>
      <c r="AK509" s="18" t="s">
        <v>432</v>
      </c>
      <c r="AL509" s="18" t="s">
        <v>120</v>
      </c>
      <c r="AM509" s="18" t="s">
        <v>204</v>
      </c>
      <c r="AN509" s="18" t="s">
        <v>121</v>
      </c>
      <c r="AO509" s="18" t="s">
        <v>71</v>
      </c>
      <c r="AP509" s="18" t="s">
        <v>94</v>
      </c>
      <c r="AQ509" s="18" t="s">
        <v>71</v>
      </c>
      <c r="AR509" s="19">
        <v>0</v>
      </c>
      <c r="AS509" s="18"/>
      <c r="AT509" s="72">
        <v>60</v>
      </c>
      <c r="AU509" s="19">
        <v>178</v>
      </c>
      <c r="AV509" s="19">
        <v>178</v>
      </c>
      <c r="AW509" s="18" t="s">
        <v>77</v>
      </c>
      <c r="AX509" s="18" t="s">
        <v>431</v>
      </c>
      <c r="AY509" s="18"/>
      <c r="AZ509" s="18"/>
      <c r="BA509" s="19">
        <v>0</v>
      </c>
      <c r="BB509" s="20" t="s">
        <v>121</v>
      </c>
      <c r="BC509" s="18" t="s">
        <v>144</v>
      </c>
      <c r="BD509" s="18" t="s">
        <v>71</v>
      </c>
      <c r="BE509" s="18" t="s">
        <v>84</v>
      </c>
      <c r="BF509" s="18" t="s">
        <v>71</v>
      </c>
      <c r="BG509" s="18"/>
      <c r="BH509" s="21">
        <v>0</v>
      </c>
      <c r="BI509" s="19">
        <v>0.36</v>
      </c>
      <c r="BJ509" s="18"/>
      <c r="BK509" s="19">
        <v>0.23</v>
      </c>
      <c r="BL509" s="18"/>
      <c r="BM509" s="18"/>
      <c r="BN509" s="19">
        <v>19.89</v>
      </c>
      <c r="BO509" s="21">
        <v>0.5</v>
      </c>
      <c r="BP509" s="20"/>
      <c r="BQ509" s="21">
        <v>0.39</v>
      </c>
      <c r="BR509" s="20"/>
      <c r="BS509" s="21">
        <v>0.23</v>
      </c>
      <c r="BT509" s="20"/>
      <c r="BU509" s="20"/>
      <c r="BV509" s="21">
        <v>19.88</v>
      </c>
      <c r="BW509" s="9">
        <f>IF(BA509=1,BN509-(Monitors!$B$17*Data!BZ509),Data!BN509)</f>
        <v>19.89</v>
      </c>
      <c r="BX509" s="32">
        <f>IF($AR509=1,$BW509-(Monitors!$C$17*BZ509),Data!$BW509)</f>
        <v>19.89</v>
      </c>
      <c r="BY509" s="32">
        <f>BX509-(AA509*Monitors!$C$13)</f>
        <v>15.742000000000001</v>
      </c>
      <c r="BZ509" s="86">
        <f>(Monitors!$C$13*Data!AA509)+(Monitors!$C$6*TANH(Monitors!$C$7*(Data!V509+Monitors!$C$8)+Monitors!$C$9)+Monitors!$C$10)</f>
        <v>16.993837192831819</v>
      </c>
      <c r="CA509" s="9">
        <f>BN509-(Signage!$C$13*AI509)</f>
        <v>15.894360000000001</v>
      </c>
      <c r="CB509" s="86">
        <f>(Signage!$C$13*Data!AI509)+(Signage!$C$6*TANH(Signage!$C$7*(Data!V509+Signage!$C$8)+Signage!$C$9)+Signage!$C$10)</f>
        <v>21.574861598269838</v>
      </c>
    </row>
    <row r="510" spans="1:80" s="4" customFormat="1" ht="12" customHeight="1">
      <c r="A510" s="82">
        <v>509</v>
      </c>
      <c r="B510" s="15" t="s">
        <v>2056</v>
      </c>
      <c r="C510" s="82" t="s">
        <v>1440</v>
      </c>
      <c r="D510" s="16">
        <v>40732</v>
      </c>
      <c r="E510" s="18" t="s">
        <v>77</v>
      </c>
      <c r="F510" s="15" t="s">
        <v>70</v>
      </c>
      <c r="G510" s="17">
        <v>6</v>
      </c>
      <c r="H510" s="15" t="s">
        <v>72</v>
      </c>
      <c r="I510" s="15" t="s">
        <v>73</v>
      </c>
      <c r="J510" s="18" t="s">
        <v>73</v>
      </c>
      <c r="K510" s="18" t="s">
        <v>74</v>
      </c>
      <c r="L510" s="18" t="s">
        <v>71</v>
      </c>
      <c r="M510" s="18" t="s">
        <v>78</v>
      </c>
      <c r="N510" s="18" t="s">
        <v>78</v>
      </c>
      <c r="O510" s="18" t="s">
        <v>82</v>
      </c>
      <c r="P510" s="18" t="s">
        <v>71</v>
      </c>
      <c r="Q510" s="18" t="s">
        <v>78</v>
      </c>
      <c r="R510" s="19">
        <v>1.78</v>
      </c>
      <c r="S510" s="19">
        <v>11.3</v>
      </c>
      <c r="T510" s="19">
        <v>20</v>
      </c>
      <c r="U510" s="19">
        <v>23</v>
      </c>
      <c r="V510" s="19">
        <v>226</v>
      </c>
      <c r="W510" s="19">
        <v>1080</v>
      </c>
      <c r="X510" s="19">
        <v>1920</v>
      </c>
      <c r="Y510" s="18" t="s">
        <v>147</v>
      </c>
      <c r="Z510" s="69">
        <v>9175</v>
      </c>
      <c r="AA510" s="19">
        <v>2.0739999999999998</v>
      </c>
      <c r="AB510" s="21">
        <v>250</v>
      </c>
      <c r="AC510" s="19">
        <v>5.6</v>
      </c>
      <c r="AD510" s="19">
        <v>265</v>
      </c>
      <c r="AE510" s="19">
        <v>250</v>
      </c>
      <c r="AF510" s="19">
        <v>220</v>
      </c>
      <c r="AG510" s="8">
        <f>AF510/AD510</f>
        <v>0.83018867924528306</v>
      </c>
      <c r="AH510" s="19">
        <v>200</v>
      </c>
      <c r="AI510" s="85">
        <f>(AF510*V510)/1000000</f>
        <v>4.972E-2</v>
      </c>
      <c r="AJ510" s="18" t="s">
        <v>78</v>
      </c>
      <c r="AK510" s="18" t="s">
        <v>563</v>
      </c>
      <c r="AL510" s="18" t="s">
        <v>326</v>
      </c>
      <c r="AM510" s="18" t="s">
        <v>81</v>
      </c>
      <c r="AN510" s="18" t="s">
        <v>121</v>
      </c>
      <c r="AO510" s="18" t="s">
        <v>81</v>
      </c>
      <c r="AP510" s="18" t="s">
        <v>81</v>
      </c>
      <c r="AQ510" s="18" t="s">
        <v>81</v>
      </c>
      <c r="AR510" s="19">
        <v>0</v>
      </c>
      <c r="AS510" s="18"/>
      <c r="AT510" s="72">
        <v>60</v>
      </c>
      <c r="AU510" s="19">
        <v>178</v>
      </c>
      <c r="AV510" s="19">
        <v>178</v>
      </c>
      <c r="AW510" s="18" t="s">
        <v>77</v>
      </c>
      <c r="AX510" s="18" t="s">
        <v>98</v>
      </c>
      <c r="AY510" s="18" t="s">
        <v>71</v>
      </c>
      <c r="AZ510" s="18" t="s">
        <v>71</v>
      </c>
      <c r="BA510" s="19">
        <v>0</v>
      </c>
      <c r="BB510" s="20" t="s">
        <v>121</v>
      </c>
      <c r="BC510" s="18" t="s">
        <v>144</v>
      </c>
      <c r="BD510" s="18" t="s">
        <v>71</v>
      </c>
      <c r="BE510" s="18" t="s">
        <v>84</v>
      </c>
      <c r="BF510" s="18" t="s">
        <v>81</v>
      </c>
      <c r="BG510" s="18"/>
      <c r="BH510" s="21">
        <v>0</v>
      </c>
      <c r="BI510" s="19">
        <v>0.38</v>
      </c>
      <c r="BJ510" s="18"/>
      <c r="BK510" s="19">
        <v>0.26</v>
      </c>
      <c r="BL510" s="18"/>
      <c r="BM510" s="18"/>
      <c r="BN510" s="19">
        <v>21.01</v>
      </c>
      <c r="BO510" s="21">
        <v>0.5</v>
      </c>
      <c r="BP510" s="20"/>
      <c r="BQ510" s="21">
        <v>0.42</v>
      </c>
      <c r="BR510" s="20"/>
      <c r="BS510" s="21">
        <v>0.28000000000000003</v>
      </c>
      <c r="BT510" s="20"/>
      <c r="BU510" s="20"/>
      <c r="BV510" s="21">
        <v>21.1</v>
      </c>
      <c r="BW510" s="9">
        <f>IF(BA510=1,BN510-(Monitors!$B$17*Data!BZ510),Data!BN510)</f>
        <v>21.01</v>
      </c>
      <c r="BX510" s="32">
        <f>IF($AR510=1,$BW510-(Monitors!$C$17*BZ510),Data!$BW510)</f>
        <v>21.01</v>
      </c>
      <c r="BY510" s="32">
        <f>BX510-(AA510*Monitors!$C$13)</f>
        <v>16.862000000000002</v>
      </c>
      <c r="BZ510" s="86">
        <f>(Monitors!$C$13*Data!AA510)+(Monitors!$C$6*TANH(Monitors!$C$7*(Data!V510+Monitors!$C$8)+Monitors!$C$9)+Monitors!$C$10)</f>
        <v>16.458849417765016</v>
      </c>
      <c r="CA510" s="9">
        <f>BN510-(Signage!$C$13*AI510)</f>
        <v>17.281000000000002</v>
      </c>
      <c r="CB510" s="86">
        <f>(Signage!$C$13*Data!AI510)+(Signage!$C$6*TANH(Signage!$C$7*(Data!V510+Signage!$C$8)+Signage!$C$9)+Signage!$C$10)</f>
        <v>20.006668059489179</v>
      </c>
    </row>
    <row r="511" spans="1:80" s="4" customFormat="1" ht="12" customHeight="1">
      <c r="A511" s="83">
        <v>510</v>
      </c>
      <c r="B511" s="15" t="s">
        <v>2079</v>
      </c>
      <c r="C511" s="83" t="s">
        <v>1441</v>
      </c>
      <c r="D511" s="16">
        <v>41522</v>
      </c>
      <c r="E511" s="18" t="s">
        <v>77</v>
      </c>
      <c r="F511" s="15" t="s">
        <v>70</v>
      </c>
      <c r="G511" s="17">
        <v>6</v>
      </c>
      <c r="H511" s="15" t="s">
        <v>72</v>
      </c>
      <c r="I511" s="15" t="s">
        <v>73</v>
      </c>
      <c r="J511" s="18" t="s">
        <v>73</v>
      </c>
      <c r="K511" s="18" t="s">
        <v>74</v>
      </c>
      <c r="L511" s="18" t="s">
        <v>71</v>
      </c>
      <c r="M511" s="18" t="s">
        <v>78</v>
      </c>
      <c r="N511" s="18" t="s">
        <v>78</v>
      </c>
      <c r="O511" s="18" t="s">
        <v>82</v>
      </c>
      <c r="P511" s="18" t="s">
        <v>81</v>
      </c>
      <c r="Q511" s="18" t="s">
        <v>77</v>
      </c>
      <c r="R511" s="19">
        <v>1.78</v>
      </c>
      <c r="S511" s="19">
        <v>11.3</v>
      </c>
      <c r="T511" s="19">
        <v>20</v>
      </c>
      <c r="U511" s="19">
        <v>23</v>
      </c>
      <c r="V511" s="19">
        <v>226</v>
      </c>
      <c r="W511" s="19">
        <v>1080</v>
      </c>
      <c r="X511" s="19">
        <v>1920</v>
      </c>
      <c r="Y511" s="18" t="s">
        <v>147</v>
      </c>
      <c r="Z511" s="69">
        <v>9177</v>
      </c>
      <c r="AA511" s="19">
        <v>2.0739999999999998</v>
      </c>
      <c r="AB511" s="21">
        <v>250</v>
      </c>
      <c r="AC511" s="19">
        <v>16</v>
      </c>
      <c r="AD511" s="19">
        <v>220.9</v>
      </c>
      <c r="AE511" s="19">
        <v>250</v>
      </c>
      <c r="AF511" s="19">
        <v>220.2</v>
      </c>
      <c r="AG511" s="8">
        <f>AF511/AD511</f>
        <v>0.99683114531462191</v>
      </c>
      <c r="AH511" s="19">
        <v>200</v>
      </c>
      <c r="AI511" s="85">
        <f>(AF511*V511)/1000000</f>
        <v>4.9765199999999996E-2</v>
      </c>
      <c r="AJ511" s="18" t="s">
        <v>78</v>
      </c>
      <c r="AK511" s="18" t="s">
        <v>560</v>
      </c>
      <c r="AL511" s="18" t="s">
        <v>88</v>
      </c>
      <c r="AM511" s="18" t="s">
        <v>81</v>
      </c>
      <c r="AN511" s="18" t="s">
        <v>81</v>
      </c>
      <c r="AO511" s="18" t="s">
        <v>81</v>
      </c>
      <c r="AP511" s="18" t="s">
        <v>81</v>
      </c>
      <c r="AQ511" s="18" t="s">
        <v>81</v>
      </c>
      <c r="AR511" s="19">
        <v>0</v>
      </c>
      <c r="AS511" s="18"/>
      <c r="AT511" s="72">
        <v>60</v>
      </c>
      <c r="AU511" s="19">
        <v>178</v>
      </c>
      <c r="AV511" s="19">
        <v>178</v>
      </c>
      <c r="AW511" s="18" t="s">
        <v>77</v>
      </c>
      <c r="AX511" s="18" t="s">
        <v>98</v>
      </c>
      <c r="AY511" s="18" t="s">
        <v>71</v>
      </c>
      <c r="AZ511" s="18" t="s">
        <v>71</v>
      </c>
      <c r="BA511" s="19">
        <v>0</v>
      </c>
      <c r="BB511" s="20" t="s">
        <v>81</v>
      </c>
      <c r="BC511" s="18" t="s">
        <v>81</v>
      </c>
      <c r="BD511" s="18" t="s">
        <v>81</v>
      </c>
      <c r="BE511" s="18" t="s">
        <v>84</v>
      </c>
      <c r="BF511" s="18" t="s">
        <v>81</v>
      </c>
      <c r="BG511" s="18"/>
      <c r="BH511" s="21">
        <v>0</v>
      </c>
      <c r="BI511" s="19">
        <v>0.33</v>
      </c>
      <c r="BJ511" s="18"/>
      <c r="BK511" s="19">
        <v>0.18</v>
      </c>
      <c r="BL511" s="18"/>
      <c r="BM511" s="18"/>
      <c r="BN511" s="19">
        <v>19.559999999999999</v>
      </c>
      <c r="BO511" s="21">
        <v>0.5</v>
      </c>
      <c r="BP511" s="20"/>
      <c r="BQ511" s="21">
        <v>0.4</v>
      </c>
      <c r="BR511" s="20"/>
      <c r="BS511" s="21">
        <v>0.2</v>
      </c>
      <c r="BT511" s="20"/>
      <c r="BU511" s="20"/>
      <c r="BV511" s="21">
        <v>19.61</v>
      </c>
      <c r="BW511" s="9">
        <f>IF(BA511=1,BN511-(Monitors!$B$17*Data!BZ511),Data!BN511)</f>
        <v>19.559999999999999</v>
      </c>
      <c r="BX511" s="32">
        <f>IF($AR511=1,$BW511-(Monitors!$C$17*BZ511),Data!$BW511)</f>
        <v>19.559999999999999</v>
      </c>
      <c r="BY511" s="32">
        <f>BX511-(AA511*Monitors!$C$13)</f>
        <v>15.411999999999999</v>
      </c>
      <c r="BZ511" s="86">
        <f>(Monitors!$C$13*Data!AA511)+(Monitors!$C$6*TANH(Monitors!$C$7*(Data!V511+Monitors!$C$8)+Monitors!$C$9)+Monitors!$C$10)</f>
        <v>16.458849417765016</v>
      </c>
      <c r="CA511" s="9">
        <f>BN511-(Signage!$C$13*AI511)</f>
        <v>15.82761</v>
      </c>
      <c r="CB511" s="86">
        <f>(Signage!$C$13*Data!AI511)+(Signage!$C$6*TANH(Signage!$C$7*(Data!V511+Signage!$C$8)+Signage!$C$9)+Signage!$C$10)</f>
        <v>20.010058059489179</v>
      </c>
    </row>
    <row r="512" spans="1:80" s="4" customFormat="1" ht="12" customHeight="1">
      <c r="A512" s="82">
        <v>511</v>
      </c>
      <c r="B512" s="15" t="s">
        <v>2071</v>
      </c>
      <c r="C512" s="82" t="s">
        <v>1442</v>
      </c>
      <c r="D512" s="16">
        <v>41538</v>
      </c>
      <c r="E512" s="18" t="s">
        <v>77</v>
      </c>
      <c r="F512" s="15" t="s">
        <v>70</v>
      </c>
      <c r="G512" s="17">
        <v>6</v>
      </c>
      <c r="H512" s="15" t="s">
        <v>72</v>
      </c>
      <c r="I512" s="15" t="s">
        <v>73</v>
      </c>
      <c r="J512" s="18" t="s">
        <v>73</v>
      </c>
      <c r="K512" s="18" t="s">
        <v>74</v>
      </c>
      <c r="L512" s="18" t="s">
        <v>71</v>
      </c>
      <c r="M512" s="18" t="s">
        <v>78</v>
      </c>
      <c r="N512" s="18" t="s">
        <v>78</v>
      </c>
      <c r="O512" s="18" t="s">
        <v>82</v>
      </c>
      <c r="P512" s="18" t="s">
        <v>71</v>
      </c>
      <c r="Q512" s="18" t="s">
        <v>78</v>
      </c>
      <c r="R512" s="19">
        <v>1.78</v>
      </c>
      <c r="S512" s="19">
        <v>11.5</v>
      </c>
      <c r="T512" s="19">
        <v>20.5</v>
      </c>
      <c r="U512" s="19">
        <v>23.6</v>
      </c>
      <c r="V512" s="19">
        <v>236.8</v>
      </c>
      <c r="W512" s="19">
        <v>1080</v>
      </c>
      <c r="X512" s="19">
        <v>1920</v>
      </c>
      <c r="Y512" s="18" t="s">
        <v>147</v>
      </c>
      <c r="Z512" s="69">
        <v>8757</v>
      </c>
      <c r="AA512" s="19">
        <v>2.0739999999999998</v>
      </c>
      <c r="AB512" s="21">
        <v>250</v>
      </c>
      <c r="AC512" s="19">
        <v>1.3</v>
      </c>
      <c r="AD512" s="19">
        <v>253</v>
      </c>
      <c r="AE512" s="19">
        <v>250</v>
      </c>
      <c r="AF512" s="19">
        <v>221</v>
      </c>
      <c r="AG512" s="8">
        <f>AF512/AD512</f>
        <v>0.87351778656126478</v>
      </c>
      <c r="AH512" s="19">
        <v>200</v>
      </c>
      <c r="AI512" s="85">
        <f>(AF512*V512)/1000000</f>
        <v>5.2332800000000006E-2</v>
      </c>
      <c r="AJ512" s="18" t="s">
        <v>78</v>
      </c>
      <c r="AK512" s="18" t="s">
        <v>308</v>
      </c>
      <c r="AL512" s="18" t="s">
        <v>115</v>
      </c>
      <c r="AM512" s="18" t="s">
        <v>368</v>
      </c>
      <c r="AN512" s="18" t="s">
        <v>81</v>
      </c>
      <c r="AO512" s="18" t="s">
        <v>81</v>
      </c>
      <c r="AP512" s="18" t="s">
        <v>94</v>
      </c>
      <c r="AQ512" s="18" t="s">
        <v>81</v>
      </c>
      <c r="AR512" s="19">
        <v>0</v>
      </c>
      <c r="AS512" s="18"/>
      <c r="AT512" s="72">
        <v>60</v>
      </c>
      <c r="AU512" s="19">
        <v>170</v>
      </c>
      <c r="AV512" s="19">
        <v>160</v>
      </c>
      <c r="AW512" s="18" t="s">
        <v>77</v>
      </c>
      <c r="AX512" s="18" t="s">
        <v>98</v>
      </c>
      <c r="AY512" s="18" t="s">
        <v>71</v>
      </c>
      <c r="AZ512" s="18" t="s">
        <v>71</v>
      </c>
      <c r="BA512" s="19">
        <v>0</v>
      </c>
      <c r="BB512" s="20" t="s">
        <v>81</v>
      </c>
      <c r="BC512" s="18" t="s">
        <v>81</v>
      </c>
      <c r="BD512" s="18" t="s">
        <v>81</v>
      </c>
      <c r="BE512" s="18" t="s">
        <v>84</v>
      </c>
      <c r="BF512" s="18" t="s">
        <v>81</v>
      </c>
      <c r="BG512" s="18"/>
      <c r="BH512" s="21">
        <v>1</v>
      </c>
      <c r="BI512" s="19">
        <v>0.3</v>
      </c>
      <c r="BJ512" s="18"/>
      <c r="BK512" s="19">
        <v>0.21</v>
      </c>
      <c r="BL512" s="18"/>
      <c r="BM512" s="18"/>
      <c r="BN512" s="19">
        <v>18.100000000000001</v>
      </c>
      <c r="BO512" s="21">
        <v>0.5</v>
      </c>
      <c r="BP512" s="20"/>
      <c r="BQ512" s="21">
        <v>0.38</v>
      </c>
      <c r="BR512" s="20"/>
      <c r="BS512" s="21">
        <v>0.28000000000000003</v>
      </c>
      <c r="BT512" s="20"/>
      <c r="BU512" s="20"/>
      <c r="BV512" s="21">
        <v>18.600000000000001</v>
      </c>
      <c r="BW512" s="9">
        <f>IF(BA512=1,BN512-(Monitors!$B$17*Data!BZ512),Data!BN512)</f>
        <v>18.100000000000001</v>
      </c>
      <c r="BX512" s="32">
        <f>IF($AR512=1,$BW512-(Monitors!$C$17*BZ512),Data!$BW512)</f>
        <v>18.100000000000001</v>
      </c>
      <c r="BY512" s="32">
        <f>BX512-(AA512*Monitors!$C$13)</f>
        <v>13.952000000000002</v>
      </c>
      <c r="BZ512" s="86">
        <f>(Monitors!$C$13*Data!AA512)+(Monitors!$C$6*TANH(Monitors!$C$7*(Data!V512+Monitors!$C$8)+Monitors!$C$9)+Monitors!$C$10)</f>
        <v>16.821880498928238</v>
      </c>
      <c r="CA512" s="9">
        <f>BN512-(Signage!$C$13*AI512)</f>
        <v>14.175040000000001</v>
      </c>
      <c r="CB512" s="86">
        <f>(Signage!$C$13*Data!AI512)+(Signage!$C$6*TANH(Signage!$C$7*(Data!V512+Signage!$C$8)+Signage!$C$9)+Signage!$C$10)</f>
        <v>21.073103597014764</v>
      </c>
    </row>
    <row r="513" spans="1:80" s="4" customFormat="1" ht="12" customHeight="1">
      <c r="A513" s="83">
        <v>512</v>
      </c>
      <c r="B513" s="15" t="s">
        <v>2058</v>
      </c>
      <c r="C513" s="83" t="s">
        <v>1443</v>
      </c>
      <c r="D513" s="16">
        <v>41522</v>
      </c>
      <c r="E513" s="18" t="s">
        <v>77</v>
      </c>
      <c r="F513" s="15" t="s">
        <v>70</v>
      </c>
      <c r="G513" s="17">
        <v>6</v>
      </c>
      <c r="H513" s="15" t="s">
        <v>72</v>
      </c>
      <c r="I513" s="15" t="s">
        <v>90</v>
      </c>
      <c r="J513" s="18" t="s">
        <v>71</v>
      </c>
      <c r="K513" s="18" t="s">
        <v>74</v>
      </c>
      <c r="L513" s="18" t="s">
        <v>71</v>
      </c>
      <c r="M513" s="18" t="s">
        <v>78</v>
      </c>
      <c r="N513" s="18" t="s">
        <v>78</v>
      </c>
      <c r="O513" s="18" t="s">
        <v>82</v>
      </c>
      <c r="P513" s="18" t="s">
        <v>81</v>
      </c>
      <c r="Q513" s="18" t="s">
        <v>78</v>
      </c>
      <c r="R513" s="19">
        <v>1.78</v>
      </c>
      <c r="S513" s="19">
        <v>11.3</v>
      </c>
      <c r="T513" s="19">
        <v>20</v>
      </c>
      <c r="U513" s="19">
        <v>23</v>
      </c>
      <c r="V513" s="19">
        <v>226.05</v>
      </c>
      <c r="W513" s="19">
        <v>1080</v>
      </c>
      <c r="X513" s="19">
        <v>1920</v>
      </c>
      <c r="Y513" s="18" t="s">
        <v>147</v>
      </c>
      <c r="Z513" s="69">
        <v>9173</v>
      </c>
      <c r="AA513" s="19">
        <v>2.0739999999999998</v>
      </c>
      <c r="AB513" s="21">
        <v>250</v>
      </c>
      <c r="AC513" s="19">
        <v>23.3</v>
      </c>
      <c r="AD513" s="19">
        <v>269.8</v>
      </c>
      <c r="AE513" s="19">
        <v>250</v>
      </c>
      <c r="AF513" s="19">
        <v>222</v>
      </c>
      <c r="AG513" s="8">
        <f>AF513/AD513</f>
        <v>0.82283172720533726</v>
      </c>
      <c r="AH513" s="19">
        <v>200</v>
      </c>
      <c r="AI513" s="85">
        <f>(AF513*V513)/1000000</f>
        <v>5.0183100000000008E-2</v>
      </c>
      <c r="AJ513" s="18" t="s">
        <v>78</v>
      </c>
      <c r="AK513" s="18" t="s">
        <v>563</v>
      </c>
      <c r="AL513" s="18" t="s">
        <v>181</v>
      </c>
      <c r="AM513" s="18" t="s">
        <v>307</v>
      </c>
      <c r="AN513" s="18" t="s">
        <v>81</v>
      </c>
      <c r="AO513" s="18" t="s">
        <v>81</v>
      </c>
      <c r="AP513" s="18" t="s">
        <v>94</v>
      </c>
      <c r="AQ513" s="18" t="s">
        <v>81</v>
      </c>
      <c r="AR513" s="19">
        <v>0</v>
      </c>
      <c r="AS513" s="18"/>
      <c r="AT513" s="72">
        <v>60</v>
      </c>
      <c r="AU513" s="19">
        <v>178</v>
      </c>
      <c r="AV513" s="19">
        <v>178</v>
      </c>
      <c r="AW513" s="18" t="s">
        <v>77</v>
      </c>
      <c r="AX513" s="18" t="s">
        <v>126</v>
      </c>
      <c r="AY513" s="18" t="s">
        <v>71</v>
      </c>
      <c r="AZ513" s="18" t="s">
        <v>71</v>
      </c>
      <c r="BA513" s="19">
        <v>0</v>
      </c>
      <c r="BB513" s="20" t="s">
        <v>81</v>
      </c>
      <c r="BC513" s="18" t="s">
        <v>81</v>
      </c>
      <c r="BD513" s="18" t="s">
        <v>81</v>
      </c>
      <c r="BE513" s="18" t="s">
        <v>263</v>
      </c>
      <c r="BF513" s="18" t="s">
        <v>81</v>
      </c>
      <c r="BG513" s="18"/>
      <c r="BH513" s="21">
        <v>0</v>
      </c>
      <c r="BI513" s="19">
        <v>0.35</v>
      </c>
      <c r="BJ513" s="18"/>
      <c r="BK513" s="19">
        <v>0.21</v>
      </c>
      <c r="BL513" s="18"/>
      <c r="BM513" s="18"/>
      <c r="BN513" s="19">
        <v>19.07</v>
      </c>
      <c r="BO513" s="21">
        <v>0.5</v>
      </c>
      <c r="BP513" s="20"/>
      <c r="BQ513" s="21">
        <v>0.42</v>
      </c>
      <c r="BR513" s="20"/>
      <c r="BS513" s="21">
        <v>0.26</v>
      </c>
      <c r="BT513" s="20"/>
      <c r="BU513" s="20"/>
      <c r="BV513" s="21">
        <v>19.649999999999999</v>
      </c>
      <c r="BW513" s="9">
        <f>IF(BA513=1,BN513-(Monitors!$B$17*Data!BZ513),Data!BN513)</f>
        <v>19.07</v>
      </c>
      <c r="BX513" s="32">
        <f>IF($AR513=1,$BW513-(Monitors!$C$17*BZ513),Data!$BW513)</f>
        <v>19.07</v>
      </c>
      <c r="BY513" s="32">
        <f>BX513-(AA513*Monitors!$C$13)</f>
        <v>14.922000000000001</v>
      </c>
      <c r="BZ513" s="86">
        <f>(Monitors!$C$13*Data!AA513)+(Monitors!$C$6*TANH(Monitors!$C$7*(Data!V513+Monitors!$C$8)+Monitors!$C$9)+Monitors!$C$10)</f>
        <v>16.460581917010643</v>
      </c>
      <c r="CA513" s="9">
        <f>BN513-(Signage!$C$13*AI513)</f>
        <v>15.306267500000001</v>
      </c>
      <c r="CB513" s="86">
        <f>(Signage!$C$13*Data!AI513)+(Signage!$C$6*TANH(Signage!$C$7*(Data!V513+Signage!$C$8)+Signage!$C$9)+Signage!$C$10)</f>
        <v>20.045436125377922</v>
      </c>
    </row>
    <row r="514" spans="1:80" s="4" customFormat="1" ht="12" customHeight="1">
      <c r="A514" s="82">
        <v>513</v>
      </c>
      <c r="B514" s="15" t="s">
        <v>2088</v>
      </c>
      <c r="C514" s="82" t="s">
        <v>1444</v>
      </c>
      <c r="D514" s="16">
        <v>41281</v>
      </c>
      <c r="E514" s="18" t="s">
        <v>77</v>
      </c>
      <c r="F514" s="15" t="s">
        <v>70</v>
      </c>
      <c r="G514" s="17">
        <v>6</v>
      </c>
      <c r="H514" s="15" t="s">
        <v>72</v>
      </c>
      <c r="I514" s="15" t="s">
        <v>90</v>
      </c>
      <c r="J514" s="18"/>
      <c r="K514" s="18" t="s">
        <v>74</v>
      </c>
      <c r="L514" s="18"/>
      <c r="M514" s="18" t="s">
        <v>78</v>
      </c>
      <c r="N514" s="18" t="s">
        <v>78</v>
      </c>
      <c r="O514" s="18" t="s">
        <v>82</v>
      </c>
      <c r="P514" s="18"/>
      <c r="Q514" s="18" t="s">
        <v>77</v>
      </c>
      <c r="R514" s="19">
        <v>1.78</v>
      </c>
      <c r="S514" s="19">
        <v>10.5</v>
      </c>
      <c r="T514" s="19">
        <v>18.8</v>
      </c>
      <c r="U514" s="19">
        <v>21.5</v>
      </c>
      <c r="V514" s="19">
        <v>197.7</v>
      </c>
      <c r="W514" s="19">
        <v>1920</v>
      </c>
      <c r="X514" s="19">
        <v>1080</v>
      </c>
      <c r="Y514" s="18" t="s">
        <v>167</v>
      </c>
      <c r="Z514" s="69">
        <v>10490</v>
      </c>
      <c r="AA514" s="19">
        <v>2.0739999999999998</v>
      </c>
      <c r="AB514" s="21">
        <v>200</v>
      </c>
      <c r="AC514" s="19">
        <v>12.1</v>
      </c>
      <c r="AD514" s="19">
        <v>225.1</v>
      </c>
      <c r="AE514" s="19">
        <v>200</v>
      </c>
      <c r="AF514" s="19">
        <v>222.1</v>
      </c>
      <c r="AG514" s="8">
        <f>AF514/AD514</f>
        <v>0.98667258996001772</v>
      </c>
      <c r="AH514" s="19">
        <v>200</v>
      </c>
      <c r="AI514" s="85">
        <f>(AF514*V514)/1000000</f>
        <v>4.3909169999999997E-2</v>
      </c>
      <c r="AJ514" s="18" t="s">
        <v>78</v>
      </c>
      <c r="AK514" s="18" t="s">
        <v>163</v>
      </c>
      <c r="AL514" s="18" t="s">
        <v>79</v>
      </c>
      <c r="AM514" s="18"/>
      <c r="AN514" s="18" t="s">
        <v>81</v>
      </c>
      <c r="AO514" s="18"/>
      <c r="AP514" s="18" t="s">
        <v>81</v>
      </c>
      <c r="AQ514" s="18"/>
      <c r="AR514" s="19">
        <v>0</v>
      </c>
      <c r="AS514" s="18"/>
      <c r="AT514" s="72">
        <v>60</v>
      </c>
      <c r="AU514" s="19">
        <v>90</v>
      </c>
      <c r="AV514" s="19">
        <v>65</v>
      </c>
      <c r="AW514" s="18" t="s">
        <v>78</v>
      </c>
      <c r="AX514" s="18" t="s">
        <v>109</v>
      </c>
      <c r="AY514" s="18"/>
      <c r="AZ514" s="18"/>
      <c r="BA514" s="19">
        <v>0</v>
      </c>
      <c r="BB514" s="20" t="s">
        <v>81</v>
      </c>
      <c r="BC514" s="18" t="s">
        <v>81</v>
      </c>
      <c r="BD514" s="18"/>
      <c r="BE514" s="18" t="s">
        <v>84</v>
      </c>
      <c r="BF514" s="18"/>
      <c r="BG514" s="19">
        <v>5</v>
      </c>
      <c r="BH514" s="21">
        <v>0</v>
      </c>
      <c r="BI514" s="19">
        <v>0.17</v>
      </c>
      <c r="BJ514" s="18"/>
      <c r="BK514" s="19">
        <v>0.16</v>
      </c>
      <c r="BL514" s="18"/>
      <c r="BM514" s="18"/>
      <c r="BN514" s="19">
        <v>20</v>
      </c>
      <c r="BO514" s="21">
        <v>0.48</v>
      </c>
      <c r="BP514" s="20"/>
      <c r="BQ514" s="21">
        <v>0.2</v>
      </c>
      <c r="BR514" s="20"/>
      <c r="BS514" s="21">
        <v>0.18</v>
      </c>
      <c r="BT514" s="20"/>
      <c r="BU514" s="20"/>
      <c r="BV514" s="21">
        <v>20.04</v>
      </c>
      <c r="BW514" s="9">
        <f>IF(BA514=1,BN514-(Monitors!$B$17*Data!BZ514),Data!BN514)</f>
        <v>20</v>
      </c>
      <c r="BX514" s="32">
        <f>IF($AR514=1,$BW514-(Monitors!$C$17*BZ514),Data!$BW514)</f>
        <v>20</v>
      </c>
      <c r="BY514" s="32">
        <f>BX514-(AA514*Monitors!$C$13)</f>
        <v>15.852</v>
      </c>
      <c r="BZ514" s="86">
        <f>(Monitors!$C$13*Data!AA514)+(Monitors!$C$6*TANH(Monitors!$C$7*(Data!V514+Monitors!$C$8)+Monitors!$C$9)+Monitors!$C$10)</f>
        <v>15.398320039549457</v>
      </c>
      <c r="CA514" s="9">
        <f>BN514-(Signage!$C$13*AI514)</f>
        <v>16.706812249999999</v>
      </c>
      <c r="CB514" s="86">
        <f>(Signage!$C$13*Data!AI514)+(Signage!$C$6*TANH(Signage!$C$7*(Data!V514+Signage!$C$8)+Signage!$C$9)+Signage!$C$10)</f>
        <v>17.279194321880428</v>
      </c>
    </row>
    <row r="515" spans="1:80" s="4" customFormat="1" ht="12" customHeight="1">
      <c r="A515" s="83">
        <v>514</v>
      </c>
      <c r="B515" s="15" t="s">
        <v>2058</v>
      </c>
      <c r="C515" s="83" t="s">
        <v>1445</v>
      </c>
      <c r="D515" s="16">
        <v>41680</v>
      </c>
      <c r="E515" s="18" t="s">
        <v>78</v>
      </c>
      <c r="F515" s="15" t="s">
        <v>70</v>
      </c>
      <c r="G515" s="17">
        <v>6</v>
      </c>
      <c r="H515" s="15" t="s">
        <v>72</v>
      </c>
      <c r="I515" s="15" t="s">
        <v>90</v>
      </c>
      <c r="J515" s="18"/>
      <c r="K515" s="18" t="s">
        <v>74</v>
      </c>
      <c r="L515" s="18"/>
      <c r="M515" s="18" t="s">
        <v>78</v>
      </c>
      <c r="N515" s="18" t="s">
        <v>78</v>
      </c>
      <c r="O515" s="18" t="s">
        <v>82</v>
      </c>
      <c r="P515" s="18"/>
      <c r="Q515" s="18" t="s">
        <v>78</v>
      </c>
      <c r="R515" s="19">
        <v>1.78</v>
      </c>
      <c r="S515" s="19">
        <v>11.8</v>
      </c>
      <c r="T515" s="19">
        <v>20.9</v>
      </c>
      <c r="U515" s="19">
        <v>24</v>
      </c>
      <c r="V515" s="19">
        <v>246.19</v>
      </c>
      <c r="W515" s="19">
        <v>1080</v>
      </c>
      <c r="X515" s="19">
        <v>1920</v>
      </c>
      <c r="Y515" s="18" t="s">
        <v>147</v>
      </c>
      <c r="Z515" s="69">
        <v>8423</v>
      </c>
      <c r="AA515" s="19">
        <v>2.0739999999999998</v>
      </c>
      <c r="AB515" s="21">
        <v>250</v>
      </c>
      <c r="AC515" s="19">
        <v>9.1</v>
      </c>
      <c r="AD515" s="19">
        <v>272.89999999999998</v>
      </c>
      <c r="AE515" s="19">
        <v>250</v>
      </c>
      <c r="AF515" s="19">
        <v>222.3</v>
      </c>
      <c r="AG515" s="8">
        <f>AF515/AD515</f>
        <v>0.81458409673873222</v>
      </c>
      <c r="AH515" s="19">
        <v>200.9</v>
      </c>
      <c r="AI515" s="85">
        <f>(AF515*V515)/1000000</f>
        <v>5.4728037000000007E-2</v>
      </c>
      <c r="AJ515" s="18" t="s">
        <v>78</v>
      </c>
      <c r="AK515" s="18" t="s">
        <v>314</v>
      </c>
      <c r="AL515" s="18" t="s">
        <v>88</v>
      </c>
      <c r="AM515" s="18"/>
      <c r="AN515" s="18" t="s">
        <v>81</v>
      </c>
      <c r="AO515" s="18"/>
      <c r="AP515" s="18" t="s">
        <v>81</v>
      </c>
      <c r="AQ515" s="18"/>
      <c r="AR515" s="19">
        <v>0</v>
      </c>
      <c r="AS515" s="18"/>
      <c r="AT515" s="72">
        <v>60</v>
      </c>
      <c r="AU515" s="19">
        <v>170</v>
      </c>
      <c r="AV515" s="19">
        <v>160</v>
      </c>
      <c r="AW515" s="18" t="s">
        <v>78</v>
      </c>
      <c r="AX515" s="18" t="s">
        <v>264</v>
      </c>
      <c r="AY515" s="18"/>
      <c r="AZ515" s="18"/>
      <c r="BA515" s="19">
        <v>0</v>
      </c>
      <c r="BB515" s="20" t="s">
        <v>81</v>
      </c>
      <c r="BC515" s="18" t="s">
        <v>81</v>
      </c>
      <c r="BD515" s="18"/>
      <c r="BE515" s="18" t="s">
        <v>84</v>
      </c>
      <c r="BF515" s="18"/>
      <c r="BG515" s="18"/>
      <c r="BH515" s="21">
        <v>0</v>
      </c>
      <c r="BI515" s="19">
        <v>0.43</v>
      </c>
      <c r="BJ515" s="18"/>
      <c r="BK515" s="19">
        <v>0.15</v>
      </c>
      <c r="BL515" s="18"/>
      <c r="BM515" s="18"/>
      <c r="BN515" s="19">
        <v>17.670000000000002</v>
      </c>
      <c r="BO515" s="21">
        <v>0.52</v>
      </c>
      <c r="BP515" s="20"/>
      <c r="BQ515" s="21">
        <v>0.45</v>
      </c>
      <c r="BR515" s="20"/>
      <c r="BS515" s="21">
        <v>0.16</v>
      </c>
      <c r="BT515" s="20"/>
      <c r="BU515" s="20"/>
      <c r="BV515" s="21">
        <v>17.47</v>
      </c>
      <c r="BW515" s="9">
        <f>IF(BA515=1,BN515-(Monitors!$B$17*Data!BZ515),Data!BN515)</f>
        <v>17.670000000000002</v>
      </c>
      <c r="BX515" s="32">
        <f>IF($AR515=1,$BW515-(Monitors!$C$17*BZ515),Data!$BW515)</f>
        <v>17.670000000000002</v>
      </c>
      <c r="BY515" s="32">
        <f>BX515-(AA515*Monitors!$C$13)</f>
        <v>13.522000000000002</v>
      </c>
      <c r="BZ515" s="86">
        <f>(Monitors!$C$13*Data!AA515)+(Monitors!$C$6*TANH(Monitors!$C$7*(Data!V515+Monitors!$C$8)+Monitors!$C$9)+Monitors!$C$10)</f>
        <v>17.119613207316782</v>
      </c>
      <c r="CA515" s="9">
        <f>BN515-(Signage!$C$13*AI515)</f>
        <v>13.565397225000002</v>
      </c>
      <c r="CB515" s="86">
        <f>(Signage!$C$13*Data!AI515)+(Signage!$C$6*TANH(Signage!$C$7*(Data!V515+Signage!$C$8)+Signage!$C$9)+Signage!$C$10)</f>
        <v>22.007508958217123</v>
      </c>
    </row>
    <row r="516" spans="1:80" s="4" customFormat="1" ht="12" customHeight="1">
      <c r="A516" s="82">
        <v>515</v>
      </c>
      <c r="B516" s="15" t="s">
        <v>2096</v>
      </c>
      <c r="C516" s="82" t="s">
        <v>1446</v>
      </c>
      <c r="D516" s="16">
        <v>41516</v>
      </c>
      <c r="E516" s="18" t="s">
        <v>77</v>
      </c>
      <c r="F516" s="15" t="s">
        <v>70</v>
      </c>
      <c r="G516" s="17">
        <v>6</v>
      </c>
      <c r="H516" s="15" t="s">
        <v>72</v>
      </c>
      <c r="I516" s="15" t="s">
        <v>73</v>
      </c>
      <c r="J516" s="18" t="s">
        <v>73</v>
      </c>
      <c r="K516" s="18" t="s">
        <v>74</v>
      </c>
      <c r="L516" s="18" t="s">
        <v>71</v>
      </c>
      <c r="M516" s="18" t="s">
        <v>78</v>
      </c>
      <c r="N516" s="18" t="s">
        <v>78</v>
      </c>
      <c r="O516" s="18" t="s">
        <v>82</v>
      </c>
      <c r="P516" s="18" t="s">
        <v>81</v>
      </c>
      <c r="Q516" s="18" t="s">
        <v>78</v>
      </c>
      <c r="R516" s="19">
        <v>1.78</v>
      </c>
      <c r="S516" s="19">
        <v>10.6</v>
      </c>
      <c r="T516" s="19">
        <v>18.8</v>
      </c>
      <c r="U516" s="19">
        <v>21.5</v>
      </c>
      <c r="V516" s="19">
        <v>198.08</v>
      </c>
      <c r="W516" s="19">
        <v>1080</v>
      </c>
      <c r="X516" s="19">
        <v>1920</v>
      </c>
      <c r="Y516" s="18" t="s">
        <v>147</v>
      </c>
      <c r="Z516" s="69">
        <v>10469</v>
      </c>
      <c r="AA516" s="19">
        <v>2.0739999999999998</v>
      </c>
      <c r="AB516" s="21">
        <v>250</v>
      </c>
      <c r="AC516" s="19">
        <v>34.299999999999997</v>
      </c>
      <c r="AD516" s="19">
        <v>278</v>
      </c>
      <c r="AE516" s="19">
        <v>250</v>
      </c>
      <c r="AF516" s="19">
        <v>222.4</v>
      </c>
      <c r="AG516" s="8">
        <f>AF516/AD516</f>
        <v>0.8</v>
      </c>
      <c r="AH516" s="19">
        <v>200</v>
      </c>
      <c r="AI516" s="85">
        <f>(AF516*V516)/1000000</f>
        <v>4.4052992000000006E-2</v>
      </c>
      <c r="AJ516" s="18" t="s">
        <v>78</v>
      </c>
      <c r="AK516" s="18" t="s">
        <v>166</v>
      </c>
      <c r="AL516" s="18" t="s">
        <v>127</v>
      </c>
      <c r="AM516" s="18"/>
      <c r="AN516" s="18" t="s">
        <v>81</v>
      </c>
      <c r="AO516" s="18" t="s">
        <v>81</v>
      </c>
      <c r="AP516" s="18" t="s">
        <v>81</v>
      </c>
      <c r="AQ516" s="18" t="s">
        <v>81</v>
      </c>
      <c r="AR516" s="19">
        <v>0</v>
      </c>
      <c r="AS516" s="18"/>
      <c r="AT516" s="72">
        <v>60</v>
      </c>
      <c r="AU516" s="19">
        <v>170</v>
      </c>
      <c r="AV516" s="19">
        <v>160</v>
      </c>
      <c r="AW516" s="18" t="s">
        <v>77</v>
      </c>
      <c r="AX516" s="18" t="s">
        <v>126</v>
      </c>
      <c r="AY516" s="18"/>
      <c r="AZ516" s="18"/>
      <c r="BA516" s="19">
        <v>0</v>
      </c>
      <c r="BB516" s="20" t="s">
        <v>81</v>
      </c>
      <c r="BC516" s="18" t="s">
        <v>81</v>
      </c>
      <c r="BD516" s="18" t="s">
        <v>81</v>
      </c>
      <c r="BE516" s="18" t="s">
        <v>84</v>
      </c>
      <c r="BF516" s="18" t="s">
        <v>81</v>
      </c>
      <c r="BG516" s="18"/>
      <c r="BH516" s="21">
        <v>0</v>
      </c>
      <c r="BI516" s="19">
        <v>0.36</v>
      </c>
      <c r="BJ516" s="18"/>
      <c r="BK516" s="19">
        <v>0.26</v>
      </c>
      <c r="BL516" s="18"/>
      <c r="BM516" s="18"/>
      <c r="BN516" s="19">
        <v>15.02</v>
      </c>
      <c r="BO516" s="21">
        <v>0.5</v>
      </c>
      <c r="BP516" s="20"/>
      <c r="BQ516" s="21">
        <v>0.43</v>
      </c>
      <c r="BR516" s="20"/>
      <c r="BS516" s="21">
        <v>0.28999999999999998</v>
      </c>
      <c r="BT516" s="20"/>
      <c r="BU516" s="20"/>
      <c r="BV516" s="21">
        <v>15.04</v>
      </c>
      <c r="BW516" s="9">
        <f>IF(BA516=1,BN516-(Monitors!$B$17*Data!BZ516),Data!BN516)</f>
        <v>15.02</v>
      </c>
      <c r="BX516" s="32">
        <f>IF($AR516=1,$BW516-(Monitors!$C$17*BZ516),Data!$BW516)</f>
        <v>15.02</v>
      </c>
      <c r="BY516" s="32">
        <f>BX516-(AA516*Monitors!$C$13)</f>
        <v>10.872</v>
      </c>
      <c r="BZ516" s="86">
        <f>(Monitors!$C$13*Data!AA516)+(Monitors!$C$6*TANH(Monitors!$C$7*(Data!V516+Monitors!$C$8)+Monitors!$C$9)+Monitors!$C$10)</f>
        <v>15.413638494334341</v>
      </c>
      <c r="CA516" s="9">
        <f>BN516-(Signage!$C$13*AI516)</f>
        <v>11.716025599999998</v>
      </c>
      <c r="CB516" s="86">
        <f>(Signage!$C$13*Data!AI516)+(Signage!$C$6*TANH(Signage!$C$7*(Data!V516+Signage!$C$8)+Signage!$C$9)+Signage!$C$10)</f>
        <v>17.320844279483822</v>
      </c>
    </row>
    <row r="517" spans="1:80" s="4" customFormat="1" ht="12" customHeight="1">
      <c r="A517" s="83">
        <v>516</v>
      </c>
      <c r="B517" s="15" t="s">
        <v>2071</v>
      </c>
      <c r="C517" s="83" t="s">
        <v>1447</v>
      </c>
      <c r="D517" s="16">
        <v>41281</v>
      </c>
      <c r="E517" s="18" t="s">
        <v>77</v>
      </c>
      <c r="F517" s="15" t="s">
        <v>70</v>
      </c>
      <c r="G517" s="17">
        <v>6</v>
      </c>
      <c r="H517" s="15" t="s">
        <v>72</v>
      </c>
      <c r="I517" s="15" t="s">
        <v>73</v>
      </c>
      <c r="J517" s="18" t="s">
        <v>73</v>
      </c>
      <c r="K517" s="18" t="s">
        <v>74</v>
      </c>
      <c r="L517" s="18" t="s">
        <v>71</v>
      </c>
      <c r="M517" s="18" t="s">
        <v>78</v>
      </c>
      <c r="N517" s="18" t="s">
        <v>78</v>
      </c>
      <c r="O517" s="18" t="s">
        <v>82</v>
      </c>
      <c r="P517" s="18" t="s">
        <v>71</v>
      </c>
      <c r="Q517" s="18" t="s">
        <v>78</v>
      </c>
      <c r="R517" s="19">
        <v>1.78</v>
      </c>
      <c r="S517" s="19">
        <v>11.3</v>
      </c>
      <c r="T517" s="19">
        <v>20</v>
      </c>
      <c r="U517" s="19">
        <v>23</v>
      </c>
      <c r="V517" s="19">
        <v>226</v>
      </c>
      <c r="W517" s="19">
        <v>1080</v>
      </c>
      <c r="X517" s="19">
        <v>1920</v>
      </c>
      <c r="Y517" s="18" t="s">
        <v>147</v>
      </c>
      <c r="Z517" s="69">
        <v>9177</v>
      </c>
      <c r="AA517" s="19">
        <v>2.0739999999999998</v>
      </c>
      <c r="AB517" s="21">
        <v>250</v>
      </c>
      <c r="AC517" s="19">
        <v>5</v>
      </c>
      <c r="AD517" s="19">
        <v>265</v>
      </c>
      <c r="AE517" s="19">
        <v>250</v>
      </c>
      <c r="AF517" s="19">
        <v>223</v>
      </c>
      <c r="AG517" s="8">
        <f>AF517/AD517</f>
        <v>0.84150943396226419</v>
      </c>
      <c r="AH517" s="19">
        <v>200</v>
      </c>
      <c r="AI517" s="85">
        <f>(AF517*V517)/1000000</f>
        <v>5.0397999999999998E-2</v>
      </c>
      <c r="AJ517" s="18" t="s">
        <v>78</v>
      </c>
      <c r="AK517" s="18" t="s">
        <v>560</v>
      </c>
      <c r="AL517" s="18" t="s">
        <v>127</v>
      </c>
      <c r="AM517" s="18" t="s">
        <v>81</v>
      </c>
      <c r="AN517" s="18" t="s">
        <v>81</v>
      </c>
      <c r="AO517" s="18" t="s">
        <v>81</v>
      </c>
      <c r="AP517" s="18" t="s">
        <v>81</v>
      </c>
      <c r="AQ517" s="18" t="s">
        <v>81</v>
      </c>
      <c r="AR517" s="19">
        <v>0</v>
      </c>
      <c r="AS517" s="18"/>
      <c r="AT517" s="72">
        <v>60</v>
      </c>
      <c r="AU517" s="19">
        <v>170</v>
      </c>
      <c r="AV517" s="19">
        <v>160</v>
      </c>
      <c r="AW517" s="18" t="s">
        <v>77</v>
      </c>
      <c r="AX517" s="18" t="s">
        <v>93</v>
      </c>
      <c r="AY517" s="18" t="s">
        <v>71</v>
      </c>
      <c r="AZ517" s="18" t="s">
        <v>71</v>
      </c>
      <c r="BA517" s="19">
        <v>0</v>
      </c>
      <c r="BB517" s="20" t="s">
        <v>81</v>
      </c>
      <c r="BC517" s="18" t="s">
        <v>81</v>
      </c>
      <c r="BD517" s="18" t="s">
        <v>81</v>
      </c>
      <c r="BE517" s="18" t="s">
        <v>84</v>
      </c>
      <c r="BF517" s="18" t="s">
        <v>81</v>
      </c>
      <c r="BG517" s="18"/>
      <c r="BH517" s="21">
        <v>1</v>
      </c>
      <c r="BI517" s="19">
        <v>0.27</v>
      </c>
      <c r="BJ517" s="18"/>
      <c r="BK517" s="19">
        <v>0.21</v>
      </c>
      <c r="BL517" s="18"/>
      <c r="BM517" s="18"/>
      <c r="BN517" s="19">
        <v>19.55</v>
      </c>
      <c r="BO517" s="21">
        <v>0.5</v>
      </c>
      <c r="BP517" s="20"/>
      <c r="BQ517" s="21">
        <v>0.32</v>
      </c>
      <c r="BR517" s="20"/>
      <c r="BS517" s="21">
        <v>0.22</v>
      </c>
      <c r="BT517" s="20"/>
      <c r="BU517" s="20"/>
      <c r="BV517" s="21">
        <v>19.649999999999999</v>
      </c>
      <c r="BW517" s="9">
        <f>IF(BA517=1,BN517-(Monitors!$B$17*Data!BZ517),Data!BN517)</f>
        <v>19.55</v>
      </c>
      <c r="BX517" s="32">
        <f>IF($AR517=1,$BW517-(Monitors!$C$17*BZ517),Data!$BW517)</f>
        <v>19.55</v>
      </c>
      <c r="BY517" s="32">
        <f>BX517-(AA517*Monitors!$C$13)</f>
        <v>15.402000000000001</v>
      </c>
      <c r="BZ517" s="86">
        <f>(Monitors!$C$13*Data!AA517)+(Monitors!$C$6*TANH(Monitors!$C$7*(Data!V517+Monitors!$C$8)+Monitors!$C$9)+Monitors!$C$10)</f>
        <v>16.458849417765016</v>
      </c>
      <c r="CA517" s="9">
        <f>BN517-(Signage!$C$13*AI517)</f>
        <v>15.770150000000001</v>
      </c>
      <c r="CB517" s="86">
        <f>(Signage!$C$13*Data!AI517)+(Signage!$C$6*TANH(Signage!$C$7*(Data!V517+Signage!$C$8)+Signage!$C$9)+Signage!$C$10)</f>
        <v>20.05751805948918</v>
      </c>
    </row>
    <row r="518" spans="1:80" s="4" customFormat="1" ht="12" customHeight="1">
      <c r="A518" s="82">
        <v>517</v>
      </c>
      <c r="B518" s="15" t="s">
        <v>2064</v>
      </c>
      <c r="C518" s="82" t="s">
        <v>1448</v>
      </c>
      <c r="D518" s="16">
        <v>41440</v>
      </c>
      <c r="E518" s="18" t="s">
        <v>78</v>
      </c>
      <c r="F518" s="15" t="s">
        <v>70</v>
      </c>
      <c r="G518" s="17">
        <v>6</v>
      </c>
      <c r="H518" s="15" t="s">
        <v>72</v>
      </c>
      <c r="I518" s="15" t="s">
        <v>142</v>
      </c>
      <c r="J518" s="18"/>
      <c r="K518" s="18" t="s">
        <v>74</v>
      </c>
      <c r="L518" s="18"/>
      <c r="M518" s="18" t="s">
        <v>78</v>
      </c>
      <c r="N518" s="18" t="s">
        <v>77</v>
      </c>
      <c r="O518" s="18" t="s">
        <v>82</v>
      </c>
      <c r="P518" s="18"/>
      <c r="Q518" s="18" t="s">
        <v>78</v>
      </c>
      <c r="R518" s="19">
        <v>1.78</v>
      </c>
      <c r="S518" s="19">
        <v>105</v>
      </c>
      <c r="T518" s="19">
        <v>187</v>
      </c>
      <c r="U518" s="19">
        <v>21.5</v>
      </c>
      <c r="V518" s="19">
        <v>198</v>
      </c>
      <c r="W518" s="19">
        <v>1080</v>
      </c>
      <c r="X518" s="19">
        <v>1920</v>
      </c>
      <c r="Y518" s="18" t="s">
        <v>147</v>
      </c>
      <c r="Z518" s="69">
        <v>10493</v>
      </c>
      <c r="AA518" s="19">
        <v>2.0739999999999998</v>
      </c>
      <c r="AB518" s="21">
        <v>300</v>
      </c>
      <c r="AC518" s="19">
        <v>16.3</v>
      </c>
      <c r="AD518" s="19">
        <v>255.7</v>
      </c>
      <c r="AE518" s="19">
        <v>300</v>
      </c>
      <c r="AF518" s="19">
        <v>224.8</v>
      </c>
      <c r="AG518" s="8">
        <f>AF518/AD518</f>
        <v>0.87915526007039513</v>
      </c>
      <c r="AH518" s="19">
        <v>201.6</v>
      </c>
      <c r="AI518" s="85">
        <f>(AF518*V518)/1000000</f>
        <v>4.4510399999999999E-2</v>
      </c>
      <c r="AJ518" s="18" t="s">
        <v>78</v>
      </c>
      <c r="AK518" s="18" t="s">
        <v>328</v>
      </c>
      <c r="AL518" s="18" t="s">
        <v>120</v>
      </c>
      <c r="AM518" s="18"/>
      <c r="AN518" s="18" t="s">
        <v>121</v>
      </c>
      <c r="AO518" s="18"/>
      <c r="AP518" s="18" t="s">
        <v>81</v>
      </c>
      <c r="AQ518" s="18"/>
      <c r="AR518" s="19">
        <v>0</v>
      </c>
      <c r="AS518" s="18"/>
      <c r="AT518" s="72">
        <v>60</v>
      </c>
      <c r="AU518" s="19">
        <v>178</v>
      </c>
      <c r="AV518" s="19">
        <v>178</v>
      </c>
      <c r="AW518" s="18" t="s">
        <v>78</v>
      </c>
      <c r="AX518" s="18" t="s">
        <v>109</v>
      </c>
      <c r="AY518" s="18"/>
      <c r="AZ518" s="18"/>
      <c r="BA518" s="19">
        <v>0</v>
      </c>
      <c r="BB518" s="20" t="s">
        <v>121</v>
      </c>
      <c r="BC518" s="18" t="s">
        <v>144</v>
      </c>
      <c r="BD518" s="18"/>
      <c r="BE518" s="18" t="s">
        <v>84</v>
      </c>
      <c r="BF518" s="18"/>
      <c r="BG518" s="19">
        <v>5</v>
      </c>
      <c r="BH518" s="21">
        <v>0</v>
      </c>
      <c r="BI518" s="19">
        <v>0.22</v>
      </c>
      <c r="BJ518" s="18"/>
      <c r="BK518" s="19">
        <v>0.12</v>
      </c>
      <c r="BL518" s="18"/>
      <c r="BM518" s="18"/>
      <c r="BN518" s="19">
        <v>18.87</v>
      </c>
      <c r="BO518" s="21">
        <v>0.5</v>
      </c>
      <c r="BP518" s="20"/>
      <c r="BQ518" s="21">
        <v>0.23</v>
      </c>
      <c r="BR518" s="20"/>
      <c r="BS518" s="21">
        <v>0.14000000000000001</v>
      </c>
      <c r="BT518" s="20"/>
      <c r="BU518" s="20"/>
      <c r="BV518" s="21">
        <v>18.739999999999998</v>
      </c>
      <c r="BW518" s="9">
        <f>IF(BA518=1,BN518-(Monitors!$B$17*Data!BZ518),Data!BN518)</f>
        <v>18.87</v>
      </c>
      <c r="BX518" s="32">
        <f>IF($AR518=1,$BW518-(Monitors!$C$17*BZ518),Data!$BW518)</f>
        <v>18.87</v>
      </c>
      <c r="BY518" s="32">
        <f>BX518-(AA518*Monitors!$C$13)</f>
        <v>14.722000000000001</v>
      </c>
      <c r="BZ518" s="86">
        <f>(Monitors!$C$13*Data!AA518)+(Monitors!$C$6*TANH(Monitors!$C$7*(Data!V518+Monitors!$C$8)+Monitors!$C$9)+Monitors!$C$10)</f>
        <v>15.410416036269424</v>
      </c>
      <c r="CA518" s="9">
        <f>BN518-(Signage!$C$13*AI518)</f>
        <v>15.531720000000002</v>
      </c>
      <c r="CB518" s="86">
        <f>(Signage!$C$13*Data!AI518)+(Signage!$C$6*TANH(Signage!$C$7*(Data!V518+Signage!$C$8)+Signage!$C$9)+Signage!$C$10)</f>
        <v>17.348652531316482</v>
      </c>
    </row>
    <row r="519" spans="1:80" s="4" customFormat="1" ht="12" customHeight="1">
      <c r="A519" s="83">
        <v>518</v>
      </c>
      <c r="B519" s="15" t="s">
        <v>2068</v>
      </c>
      <c r="C519" s="83" t="s">
        <v>1449</v>
      </c>
      <c r="D519" s="16">
        <v>41751</v>
      </c>
      <c r="E519" s="18" t="s">
        <v>77</v>
      </c>
      <c r="F519" s="15" t="s">
        <v>70</v>
      </c>
      <c r="G519" s="17">
        <v>6</v>
      </c>
      <c r="H519" s="15" t="s">
        <v>72</v>
      </c>
      <c r="I519" s="15" t="s">
        <v>73</v>
      </c>
      <c r="J519" s="18" t="s">
        <v>73</v>
      </c>
      <c r="K519" s="18" t="s">
        <v>74</v>
      </c>
      <c r="L519" s="18" t="s">
        <v>71</v>
      </c>
      <c r="M519" s="18" t="s">
        <v>78</v>
      </c>
      <c r="N519" s="18" t="s">
        <v>78</v>
      </c>
      <c r="O519" s="18" t="s">
        <v>82</v>
      </c>
      <c r="P519" s="18" t="s">
        <v>71</v>
      </c>
      <c r="Q519" s="18" t="s">
        <v>78</v>
      </c>
      <c r="R519" s="19">
        <v>1.78</v>
      </c>
      <c r="S519" s="19">
        <v>11.3</v>
      </c>
      <c r="T519" s="19">
        <v>20.100000000000001</v>
      </c>
      <c r="U519" s="19">
        <v>23</v>
      </c>
      <c r="V519" s="19">
        <v>226.56</v>
      </c>
      <c r="W519" s="19">
        <v>1080</v>
      </c>
      <c r="X519" s="19">
        <v>1920</v>
      </c>
      <c r="Y519" s="18" t="s">
        <v>147</v>
      </c>
      <c r="Z519" s="69">
        <v>9151</v>
      </c>
      <c r="AA519" s="19">
        <v>2.0739999999999998</v>
      </c>
      <c r="AB519" s="21">
        <v>265</v>
      </c>
      <c r="AC519" s="19">
        <v>14</v>
      </c>
      <c r="AD519" s="19">
        <v>265</v>
      </c>
      <c r="AE519" s="19">
        <v>265</v>
      </c>
      <c r="AF519" s="19">
        <v>225</v>
      </c>
      <c r="AG519" s="8">
        <f>AF519/AD519</f>
        <v>0.84905660377358494</v>
      </c>
      <c r="AH519" s="19">
        <v>200</v>
      </c>
      <c r="AI519" s="85">
        <f>(AF519*V519)/1000000</f>
        <v>5.0976E-2</v>
      </c>
      <c r="AJ519" s="18" t="s">
        <v>78</v>
      </c>
      <c r="AK519" s="18" t="s">
        <v>305</v>
      </c>
      <c r="AL519" s="18" t="s">
        <v>120</v>
      </c>
      <c r="AM519" s="18" t="s">
        <v>71</v>
      </c>
      <c r="AN519" s="18" t="s">
        <v>121</v>
      </c>
      <c r="AO519" s="18" t="s">
        <v>71</v>
      </c>
      <c r="AP519" s="18" t="s">
        <v>81</v>
      </c>
      <c r="AQ519" s="18" t="s">
        <v>71</v>
      </c>
      <c r="AR519" s="19">
        <v>0</v>
      </c>
      <c r="AS519" s="18"/>
      <c r="AT519" s="72">
        <v>60</v>
      </c>
      <c r="AU519" s="19">
        <v>178</v>
      </c>
      <c r="AV519" s="19">
        <v>178</v>
      </c>
      <c r="AW519" s="18" t="s">
        <v>77</v>
      </c>
      <c r="AX519" s="18" t="s">
        <v>98</v>
      </c>
      <c r="AY519" s="18" t="s">
        <v>71</v>
      </c>
      <c r="AZ519" s="18" t="s">
        <v>71</v>
      </c>
      <c r="BA519" s="19">
        <v>0</v>
      </c>
      <c r="BB519" s="20" t="s">
        <v>121</v>
      </c>
      <c r="BC519" s="18" t="s">
        <v>144</v>
      </c>
      <c r="BD519" s="18" t="s">
        <v>71</v>
      </c>
      <c r="BE519" s="18" t="s">
        <v>84</v>
      </c>
      <c r="BF519" s="18" t="s">
        <v>71</v>
      </c>
      <c r="BG519" s="18"/>
      <c r="BH519" s="21">
        <v>0</v>
      </c>
      <c r="BI519" s="19">
        <v>0.14000000000000001</v>
      </c>
      <c r="BJ519" s="18"/>
      <c r="BK519" s="19">
        <v>0.08</v>
      </c>
      <c r="BL519" s="18"/>
      <c r="BM519" s="18"/>
      <c r="BN519" s="19">
        <v>16.760000000000002</v>
      </c>
      <c r="BO519" s="21">
        <v>0.53</v>
      </c>
      <c r="BP519" s="20"/>
      <c r="BQ519" s="21">
        <v>0.16</v>
      </c>
      <c r="BR519" s="20"/>
      <c r="BS519" s="21">
        <v>0.1</v>
      </c>
      <c r="BT519" s="20"/>
      <c r="BU519" s="20"/>
      <c r="BV519" s="21">
        <v>17.16</v>
      </c>
      <c r="BW519" s="9">
        <f>IF(BA519=1,BN519-(Monitors!$B$17*Data!BZ519),Data!BN519)</f>
        <v>16.760000000000002</v>
      </c>
      <c r="BX519" s="32">
        <f>IF($AR519=1,$BW519-(Monitors!$C$17*BZ519),Data!$BW519)</f>
        <v>16.760000000000002</v>
      </c>
      <c r="BY519" s="32">
        <f>BX519-(AA519*Monitors!$C$13)</f>
        <v>12.612000000000002</v>
      </c>
      <c r="BZ519" s="86">
        <f>(Monitors!$C$13*Data!AA519)+(Monitors!$C$6*TANH(Monitors!$C$7*(Data!V519+Monitors!$C$8)+Monitors!$C$9)+Monitors!$C$10)</f>
        <v>16.478225617433118</v>
      </c>
      <c r="CA519" s="9">
        <f>BN519-(Signage!$C$13*AI519)</f>
        <v>12.936800000000002</v>
      </c>
      <c r="CB519" s="86">
        <f>(Signage!$C$13*Data!AI519)+(Signage!$C$6*TANH(Signage!$C$7*(Data!V519+Signage!$C$8)+Signage!$C$9)+Signage!$C$10)</f>
        <v>20.14606350378757</v>
      </c>
    </row>
    <row r="520" spans="1:80" s="4" customFormat="1" ht="12" customHeight="1">
      <c r="A520" s="82">
        <v>519</v>
      </c>
      <c r="B520" s="15" t="s">
        <v>2064</v>
      </c>
      <c r="C520" s="82" t="s">
        <v>1450</v>
      </c>
      <c r="D520" s="16">
        <v>41419</v>
      </c>
      <c r="E520" s="18" t="s">
        <v>77</v>
      </c>
      <c r="F520" s="15" t="s">
        <v>70</v>
      </c>
      <c r="G520" s="17">
        <v>6</v>
      </c>
      <c r="H520" s="15" t="s">
        <v>72</v>
      </c>
      <c r="I520" s="15" t="s">
        <v>73</v>
      </c>
      <c r="J520" s="18" t="s">
        <v>73</v>
      </c>
      <c r="K520" s="18" t="s">
        <v>74</v>
      </c>
      <c r="L520" s="18" t="s">
        <v>71</v>
      </c>
      <c r="M520" s="18" t="s">
        <v>78</v>
      </c>
      <c r="N520" s="18" t="s">
        <v>78</v>
      </c>
      <c r="O520" s="18" t="s">
        <v>82</v>
      </c>
      <c r="P520" s="18" t="s">
        <v>71</v>
      </c>
      <c r="Q520" s="18" t="s">
        <v>78</v>
      </c>
      <c r="R520" s="19">
        <v>1.78</v>
      </c>
      <c r="S520" s="19">
        <v>13.2</v>
      </c>
      <c r="T520" s="19">
        <v>23.5</v>
      </c>
      <c r="U520" s="19">
        <v>27</v>
      </c>
      <c r="V520" s="19">
        <v>311.67</v>
      </c>
      <c r="W520" s="19">
        <v>1080</v>
      </c>
      <c r="X520" s="19">
        <v>1920</v>
      </c>
      <c r="Y520" s="18" t="s">
        <v>147</v>
      </c>
      <c r="Z520" s="69">
        <v>6653</v>
      </c>
      <c r="AA520" s="19">
        <v>2.0739999999999998</v>
      </c>
      <c r="AB520" s="21">
        <v>225</v>
      </c>
      <c r="AC520" s="19">
        <v>0</v>
      </c>
      <c r="AD520" s="19">
        <v>298</v>
      </c>
      <c r="AE520" s="19">
        <v>225</v>
      </c>
      <c r="AF520" s="19">
        <v>225</v>
      </c>
      <c r="AG520" s="8">
        <f>AF520/AD520</f>
        <v>0.75503355704697983</v>
      </c>
      <c r="AH520" s="19">
        <v>200</v>
      </c>
      <c r="AI520" s="85">
        <f>(AF520*V520)/1000000</f>
        <v>7.0125750000000001E-2</v>
      </c>
      <c r="AJ520" s="18" t="s">
        <v>78</v>
      </c>
      <c r="AK520" s="18" t="s">
        <v>190</v>
      </c>
      <c r="AL520" s="18" t="s">
        <v>134</v>
      </c>
      <c r="AM520" s="18" t="s">
        <v>71</v>
      </c>
      <c r="AN520" s="18" t="s">
        <v>121</v>
      </c>
      <c r="AO520" s="18" t="s">
        <v>71</v>
      </c>
      <c r="AP520" s="18" t="s">
        <v>81</v>
      </c>
      <c r="AQ520" s="18" t="s">
        <v>71</v>
      </c>
      <c r="AR520" s="19">
        <v>0</v>
      </c>
      <c r="AS520" s="18"/>
      <c r="AT520" s="72">
        <v>60</v>
      </c>
      <c r="AU520" s="19">
        <v>170</v>
      </c>
      <c r="AV520" s="19">
        <v>160</v>
      </c>
      <c r="AW520" s="18" t="s">
        <v>77</v>
      </c>
      <c r="AX520" s="18" t="s">
        <v>98</v>
      </c>
      <c r="AY520" s="18" t="s">
        <v>71</v>
      </c>
      <c r="AZ520" s="18" t="s">
        <v>71</v>
      </c>
      <c r="BA520" s="19">
        <v>0</v>
      </c>
      <c r="BB520" s="20" t="s">
        <v>121</v>
      </c>
      <c r="BC520" s="18" t="s">
        <v>144</v>
      </c>
      <c r="BD520" s="18" t="s">
        <v>71</v>
      </c>
      <c r="BE520" s="18" t="s">
        <v>84</v>
      </c>
      <c r="BF520" s="18" t="s">
        <v>71</v>
      </c>
      <c r="BG520" s="18"/>
      <c r="BH520" s="21">
        <v>0</v>
      </c>
      <c r="BI520" s="19">
        <v>0.16</v>
      </c>
      <c r="BJ520" s="18"/>
      <c r="BK520" s="19">
        <v>0.09</v>
      </c>
      <c r="BL520" s="18"/>
      <c r="BM520" s="18"/>
      <c r="BN520" s="19">
        <v>17.600000000000001</v>
      </c>
      <c r="BO520" s="21">
        <v>0.5</v>
      </c>
      <c r="BP520" s="20"/>
      <c r="BQ520" s="21">
        <v>0.19</v>
      </c>
      <c r="BR520" s="20"/>
      <c r="BS520" s="21">
        <v>0.12</v>
      </c>
      <c r="BT520" s="20"/>
      <c r="BU520" s="20"/>
      <c r="BV520" s="21">
        <v>17.600000000000001</v>
      </c>
      <c r="BW520" s="9">
        <f>IF(BA520=1,BN520-(Monitors!$B$17*Data!BZ520),Data!BN520)</f>
        <v>17.600000000000001</v>
      </c>
      <c r="BX520" s="32">
        <f>IF($AR520=1,$BW520-(Monitors!$C$17*BZ520),Data!$BW520)</f>
        <v>17.600000000000001</v>
      </c>
      <c r="BY520" s="32">
        <f>BX520-(AA520*Monitors!$C$13)</f>
        <v>13.452000000000002</v>
      </c>
      <c r="BZ520" s="86">
        <f>(Monitors!$C$13*Data!AA520)+(Monitors!$C$6*TANH(Monitors!$C$7*(Data!V520+Monitors!$C$8)+Monitors!$C$9)+Monitors!$C$10)</f>
        <v>18.779131251115082</v>
      </c>
      <c r="CA520" s="9">
        <f>BN520-(Signage!$C$13*AI520)</f>
        <v>12.340568750000001</v>
      </c>
      <c r="CB520" s="86">
        <f>(Signage!$C$13*Data!AI520)+(Signage!$C$6*TANH(Signage!$C$7*(Data!V520+Signage!$C$8)+Signage!$C$9)+Signage!$C$10)</f>
        <v>28.361712975031793</v>
      </c>
    </row>
    <row r="521" spans="1:80" s="4" customFormat="1" ht="12" customHeight="1">
      <c r="A521" s="83">
        <v>520</v>
      </c>
      <c r="B521" s="15" t="s">
        <v>2100</v>
      </c>
      <c r="C521" s="83" t="s">
        <v>1451</v>
      </c>
      <c r="D521" s="16">
        <v>41514</v>
      </c>
      <c r="E521" s="18" t="s">
        <v>77</v>
      </c>
      <c r="F521" s="15" t="s">
        <v>70</v>
      </c>
      <c r="G521" s="17">
        <v>6</v>
      </c>
      <c r="H521" s="15" t="s">
        <v>72</v>
      </c>
      <c r="I521" s="15" t="s">
        <v>90</v>
      </c>
      <c r="J521" s="18" t="s">
        <v>71</v>
      </c>
      <c r="K521" s="18" t="s">
        <v>74</v>
      </c>
      <c r="L521" s="18" t="s">
        <v>71</v>
      </c>
      <c r="M521" s="18" t="s">
        <v>78</v>
      </c>
      <c r="N521" s="18" t="s">
        <v>78</v>
      </c>
      <c r="O521" s="18" t="s">
        <v>82</v>
      </c>
      <c r="P521" s="18" t="s">
        <v>71</v>
      </c>
      <c r="Q521" s="18" t="s">
        <v>78</v>
      </c>
      <c r="R521" s="19">
        <v>1.78</v>
      </c>
      <c r="S521" s="19">
        <v>10.6</v>
      </c>
      <c r="T521" s="19">
        <v>18.8</v>
      </c>
      <c r="U521" s="19">
        <v>21.5</v>
      </c>
      <c r="V521" s="19">
        <v>197.9</v>
      </c>
      <c r="W521" s="19">
        <v>1080</v>
      </c>
      <c r="X521" s="19">
        <v>1920</v>
      </c>
      <c r="Y521" s="18" t="s">
        <v>147</v>
      </c>
      <c r="Z521" s="69">
        <v>10477</v>
      </c>
      <c r="AA521" s="19">
        <v>2.0739999999999998</v>
      </c>
      <c r="AB521" s="21">
        <v>260</v>
      </c>
      <c r="AC521" s="19">
        <v>12.5</v>
      </c>
      <c r="AD521" s="19">
        <v>256.7</v>
      </c>
      <c r="AE521" s="19">
        <v>260</v>
      </c>
      <c r="AF521" s="19">
        <v>225</v>
      </c>
      <c r="AG521" s="8">
        <f>AF521/AD521</f>
        <v>0.87650954421503702</v>
      </c>
      <c r="AH521" s="19">
        <v>200</v>
      </c>
      <c r="AI521" s="85">
        <f>(AF521*V521)/1000000</f>
        <v>4.4527499999999998E-2</v>
      </c>
      <c r="AJ521" s="18" t="s">
        <v>78</v>
      </c>
      <c r="AK521" s="18" t="s">
        <v>247</v>
      </c>
      <c r="AL521" s="18" t="s">
        <v>304</v>
      </c>
      <c r="AM521" s="18" t="s">
        <v>71</v>
      </c>
      <c r="AN521" s="18" t="s">
        <v>121</v>
      </c>
      <c r="AO521" s="18" t="s">
        <v>71</v>
      </c>
      <c r="AP521" s="18" t="s">
        <v>94</v>
      </c>
      <c r="AQ521" s="18" t="s">
        <v>71</v>
      </c>
      <c r="AR521" s="19">
        <v>0</v>
      </c>
      <c r="AS521" s="18"/>
      <c r="AT521" s="72">
        <v>60</v>
      </c>
      <c r="AU521" s="19">
        <v>170</v>
      </c>
      <c r="AV521" s="19">
        <v>160</v>
      </c>
      <c r="AW521" s="18" t="s">
        <v>77</v>
      </c>
      <c r="AX521" s="18" t="s">
        <v>98</v>
      </c>
      <c r="AY521" s="18"/>
      <c r="AZ521" s="18"/>
      <c r="BA521" s="19">
        <v>0</v>
      </c>
      <c r="BB521" s="20" t="s">
        <v>121</v>
      </c>
      <c r="BC521" s="18" t="s">
        <v>154</v>
      </c>
      <c r="BD521" s="18" t="s">
        <v>71</v>
      </c>
      <c r="BE521" s="18" t="s">
        <v>84</v>
      </c>
      <c r="BF521" s="18" t="s">
        <v>71</v>
      </c>
      <c r="BG521" s="18"/>
      <c r="BH521" s="21">
        <v>0</v>
      </c>
      <c r="BI521" s="19">
        <v>0.28999999999999998</v>
      </c>
      <c r="BJ521" s="18"/>
      <c r="BK521" s="19">
        <v>0.28000000000000003</v>
      </c>
      <c r="BL521" s="18"/>
      <c r="BM521" s="18"/>
      <c r="BN521" s="19">
        <v>18.600000000000001</v>
      </c>
      <c r="BO521" s="21">
        <v>0.4</v>
      </c>
      <c r="BP521" s="20"/>
      <c r="BQ521" s="21">
        <v>0.33</v>
      </c>
      <c r="BR521" s="20"/>
      <c r="BS521" s="21">
        <v>0.33</v>
      </c>
      <c r="BT521" s="20"/>
      <c r="BU521" s="20"/>
      <c r="BV521" s="21">
        <v>18.559999999999999</v>
      </c>
      <c r="BW521" s="9">
        <f>IF(BA521=1,BN521-(Monitors!$B$17*Data!BZ521),Data!BN521)</f>
        <v>18.600000000000001</v>
      </c>
      <c r="BX521" s="32">
        <f>IF($AR521=1,$BW521-(Monitors!$C$17*BZ521),Data!$BW521)</f>
        <v>18.600000000000001</v>
      </c>
      <c r="BY521" s="32">
        <f>BX521-(AA521*Monitors!$C$13)</f>
        <v>14.452000000000002</v>
      </c>
      <c r="BZ521" s="86">
        <f>(Monitors!$C$13*Data!AA521)+(Monitors!$C$6*TANH(Monitors!$C$7*(Data!V521+Monitors!$C$8)+Monitors!$C$9)+Monitors!$C$10)</f>
        <v>15.406386104029584</v>
      </c>
      <c r="CA521" s="9">
        <f>BN521-(Signage!$C$13*AI521)</f>
        <v>15.260437500000002</v>
      </c>
      <c r="CB521" s="86">
        <f>(Signage!$C$13*Data!AI521)+(Signage!$C$6*TANH(Signage!$C$7*(Data!V521+Signage!$C$8)+Signage!$C$9)+Signage!$C$10)</f>
        <v>17.341813203306021</v>
      </c>
    </row>
    <row r="522" spans="1:80" s="4" customFormat="1" ht="12" customHeight="1">
      <c r="A522" s="82">
        <v>521</v>
      </c>
      <c r="B522" s="15" t="s">
        <v>2070</v>
      </c>
      <c r="C522" s="82" t="s">
        <v>1452</v>
      </c>
      <c r="D522" s="16">
        <v>41485</v>
      </c>
      <c r="E522" s="18" t="s">
        <v>78</v>
      </c>
      <c r="F522" s="15" t="s">
        <v>322</v>
      </c>
      <c r="G522" s="17">
        <v>6</v>
      </c>
      <c r="H522" s="15" t="s">
        <v>72</v>
      </c>
      <c r="I522" s="15" t="s">
        <v>90</v>
      </c>
      <c r="J522" s="18"/>
      <c r="K522" s="18" t="s">
        <v>74</v>
      </c>
      <c r="L522" s="18"/>
      <c r="M522" s="18" t="s">
        <v>78</v>
      </c>
      <c r="N522" s="18" t="s">
        <v>78</v>
      </c>
      <c r="O522" s="18" t="s">
        <v>82</v>
      </c>
      <c r="P522" s="18"/>
      <c r="Q522" s="18" t="s">
        <v>78</v>
      </c>
      <c r="R522" s="19">
        <v>1.78</v>
      </c>
      <c r="S522" s="19">
        <v>10.6</v>
      </c>
      <c r="T522" s="19">
        <v>18.8</v>
      </c>
      <c r="U522" s="19">
        <v>21.5</v>
      </c>
      <c r="V522" s="19">
        <v>198.08</v>
      </c>
      <c r="W522" s="19">
        <v>1080</v>
      </c>
      <c r="X522" s="19">
        <v>1920</v>
      </c>
      <c r="Y522" s="18" t="s">
        <v>147</v>
      </c>
      <c r="Z522" s="69">
        <v>10469</v>
      </c>
      <c r="AA522" s="19">
        <v>2.0739999999999998</v>
      </c>
      <c r="AB522" s="21">
        <v>200</v>
      </c>
      <c r="AC522" s="19">
        <v>0.6</v>
      </c>
      <c r="AD522" s="19">
        <v>257.3</v>
      </c>
      <c r="AE522" s="19">
        <v>200</v>
      </c>
      <c r="AF522" s="19">
        <v>225.1</v>
      </c>
      <c r="AG522" s="8">
        <f>AF522/AD522</f>
        <v>0.87485425573260778</v>
      </c>
      <c r="AH522" s="19">
        <v>202.3</v>
      </c>
      <c r="AI522" s="85">
        <f>(AF522*V522)/1000000</f>
        <v>4.4587808000000007E-2</v>
      </c>
      <c r="AJ522" s="18" t="s">
        <v>77</v>
      </c>
      <c r="AK522" s="18" t="s">
        <v>421</v>
      </c>
      <c r="AL522" s="18" t="s">
        <v>127</v>
      </c>
      <c r="AM522" s="18"/>
      <c r="AN522" s="18" t="s">
        <v>81</v>
      </c>
      <c r="AO522" s="18"/>
      <c r="AP522" s="18" t="s">
        <v>81</v>
      </c>
      <c r="AQ522" s="18"/>
      <c r="AR522" s="19">
        <v>0</v>
      </c>
      <c r="AS522" s="18"/>
      <c r="AT522" s="72">
        <v>60</v>
      </c>
      <c r="AU522" s="19">
        <v>90</v>
      </c>
      <c r="AV522" s="19">
        <v>65</v>
      </c>
      <c r="AW522" s="18" t="s">
        <v>77</v>
      </c>
      <c r="AX522" s="18" t="s">
        <v>520</v>
      </c>
      <c r="AY522" s="18"/>
      <c r="AZ522" s="18"/>
      <c r="BA522" s="19">
        <v>0</v>
      </c>
      <c r="BB522" s="20" t="s">
        <v>81</v>
      </c>
      <c r="BC522" s="18" t="s">
        <v>81</v>
      </c>
      <c r="BD522" s="18"/>
      <c r="BE522" s="18" t="s">
        <v>84</v>
      </c>
      <c r="BF522" s="18"/>
      <c r="BG522" s="18"/>
      <c r="BH522" s="21">
        <v>0</v>
      </c>
      <c r="BI522" s="19">
        <v>0.31</v>
      </c>
      <c r="BJ522" s="18"/>
      <c r="BK522" s="19">
        <v>0.19</v>
      </c>
      <c r="BL522" s="18"/>
      <c r="BM522" s="18"/>
      <c r="BN522" s="19">
        <v>17.29</v>
      </c>
      <c r="BO522" s="21">
        <v>0.57999999999999996</v>
      </c>
      <c r="BP522" s="20"/>
      <c r="BQ522" s="21">
        <v>0.34</v>
      </c>
      <c r="BR522" s="20"/>
      <c r="BS522" s="21">
        <v>0.21</v>
      </c>
      <c r="BT522" s="20"/>
      <c r="BU522" s="20"/>
      <c r="BV522" s="21">
        <v>17.03</v>
      </c>
      <c r="BW522" s="9">
        <f>IF(BA522=1,BN522-(Monitors!$B$17*Data!BZ522),Data!BN522)</f>
        <v>17.29</v>
      </c>
      <c r="BX522" s="32">
        <f>IF($AR522=1,$BW522-(Monitors!$C$17*BZ522),Data!$BW522)</f>
        <v>17.29</v>
      </c>
      <c r="BY522" s="32">
        <f>BX522-(AA522*Monitors!$C$13)</f>
        <v>13.141999999999999</v>
      </c>
      <c r="BZ522" s="86">
        <f>(Monitors!$C$13*Data!AA522)+(Monitors!$C$6*TANH(Monitors!$C$7*(Data!V522+Monitors!$C$8)+Monitors!$C$9)+Monitors!$C$10)</f>
        <v>15.413638494334341</v>
      </c>
      <c r="CA522" s="9">
        <f>BN522-(Signage!$C$13*AI522)</f>
        <v>13.945914399999999</v>
      </c>
      <c r="CB522" s="86">
        <f>(Signage!$C$13*Data!AI522)+(Signage!$C$6*TANH(Signage!$C$7*(Data!V522+Signage!$C$8)+Signage!$C$9)+Signage!$C$10)</f>
        <v>17.36095547948382</v>
      </c>
    </row>
    <row r="523" spans="1:80" s="4" customFormat="1" ht="12" customHeight="1">
      <c r="A523" s="83">
        <v>522</v>
      </c>
      <c r="B523" s="15" t="s">
        <v>2071</v>
      </c>
      <c r="C523" s="83" t="s">
        <v>1453</v>
      </c>
      <c r="D523" s="16">
        <v>41271</v>
      </c>
      <c r="E523" s="18" t="s">
        <v>78</v>
      </c>
      <c r="F523" s="15" t="s">
        <v>70</v>
      </c>
      <c r="G523" s="17">
        <v>6</v>
      </c>
      <c r="H523" s="15" t="s">
        <v>72</v>
      </c>
      <c r="I523" s="15" t="s">
        <v>90</v>
      </c>
      <c r="J523" s="18"/>
      <c r="K523" s="18" t="s">
        <v>74</v>
      </c>
      <c r="L523" s="18"/>
      <c r="M523" s="18" t="s">
        <v>78</v>
      </c>
      <c r="N523" s="18" t="s">
        <v>77</v>
      </c>
      <c r="O523" s="18" t="s">
        <v>82</v>
      </c>
      <c r="P523" s="18"/>
      <c r="Q523" s="18" t="s">
        <v>78</v>
      </c>
      <c r="R523" s="19">
        <v>1.78</v>
      </c>
      <c r="S523" s="19">
        <v>106</v>
      </c>
      <c r="T523" s="19">
        <v>188</v>
      </c>
      <c r="U523" s="19">
        <v>22</v>
      </c>
      <c r="V523" s="19">
        <v>198</v>
      </c>
      <c r="W523" s="19">
        <v>1080</v>
      </c>
      <c r="X523" s="19">
        <v>1920</v>
      </c>
      <c r="Y523" s="18" t="s">
        <v>147</v>
      </c>
      <c r="Z523" s="69">
        <v>10469</v>
      </c>
      <c r="AA523" s="19">
        <v>2.0739999999999998</v>
      </c>
      <c r="AB523" s="21">
        <v>250</v>
      </c>
      <c r="AC523" s="19">
        <v>4.4000000000000004</v>
      </c>
      <c r="AD523" s="19">
        <v>248.3</v>
      </c>
      <c r="AE523" s="19">
        <v>250</v>
      </c>
      <c r="AF523" s="19">
        <v>225.7</v>
      </c>
      <c r="AG523" s="8">
        <f>AF523/AD523</f>
        <v>0.90898107128473615</v>
      </c>
      <c r="AH523" s="19">
        <v>201.1</v>
      </c>
      <c r="AI523" s="85">
        <f>(AF523*V523)/1000000</f>
        <v>4.4688600000000002E-2</v>
      </c>
      <c r="AJ523" s="18" t="s">
        <v>78</v>
      </c>
      <c r="AK523" s="18" t="s">
        <v>165</v>
      </c>
      <c r="AL523" s="18" t="s">
        <v>120</v>
      </c>
      <c r="AM523" s="18"/>
      <c r="AN523" s="18" t="s">
        <v>81</v>
      </c>
      <c r="AO523" s="18"/>
      <c r="AP523" s="18" t="s">
        <v>81</v>
      </c>
      <c r="AQ523" s="18"/>
      <c r="AR523" s="19">
        <v>0</v>
      </c>
      <c r="AS523" s="18"/>
      <c r="AT523" s="72">
        <v>60</v>
      </c>
      <c r="AU523" s="19">
        <v>170</v>
      </c>
      <c r="AV523" s="19">
        <v>160</v>
      </c>
      <c r="AW523" s="18" t="s">
        <v>78</v>
      </c>
      <c r="AX523" s="18" t="s">
        <v>109</v>
      </c>
      <c r="AY523" s="18"/>
      <c r="AZ523" s="18"/>
      <c r="BA523" s="19">
        <v>0</v>
      </c>
      <c r="BB523" s="20" t="s">
        <v>81</v>
      </c>
      <c r="BC523" s="18" t="s">
        <v>144</v>
      </c>
      <c r="BD523" s="18"/>
      <c r="BE523" s="18" t="s">
        <v>84</v>
      </c>
      <c r="BF523" s="18"/>
      <c r="BG523" s="19">
        <v>1</v>
      </c>
      <c r="BH523" s="21">
        <v>0</v>
      </c>
      <c r="BI523" s="19">
        <v>0.17</v>
      </c>
      <c r="BJ523" s="18"/>
      <c r="BK523" s="19">
        <v>0.12</v>
      </c>
      <c r="BL523" s="18"/>
      <c r="BM523" s="18"/>
      <c r="BN523" s="19">
        <v>18.59</v>
      </c>
      <c r="BO523" s="21">
        <v>0.54</v>
      </c>
      <c r="BP523" s="20"/>
      <c r="BQ523" s="21">
        <v>0.23</v>
      </c>
      <c r="BR523" s="20"/>
      <c r="BS523" s="21">
        <v>0.17</v>
      </c>
      <c r="BT523" s="20"/>
      <c r="BU523" s="20"/>
      <c r="BV523" s="21">
        <v>18.34</v>
      </c>
      <c r="BW523" s="9">
        <f>IF(BA523=1,BN523-(Monitors!$B$17*Data!BZ523),Data!BN523)</f>
        <v>18.59</v>
      </c>
      <c r="BX523" s="32">
        <f>IF($AR523=1,$BW523-(Monitors!$C$17*BZ523),Data!$BW523)</f>
        <v>18.59</v>
      </c>
      <c r="BY523" s="32">
        <f>BX523-(AA523*Monitors!$C$13)</f>
        <v>14.442</v>
      </c>
      <c r="BZ523" s="86">
        <f>(Monitors!$C$13*Data!AA523)+(Monitors!$C$6*TANH(Monitors!$C$7*(Data!V523+Monitors!$C$8)+Monitors!$C$9)+Monitors!$C$10)</f>
        <v>15.410416036269424</v>
      </c>
      <c r="CA523" s="9">
        <f>BN523-(Signage!$C$13*AI523)</f>
        <v>15.238355</v>
      </c>
      <c r="CB523" s="86">
        <f>(Signage!$C$13*Data!AI523)+(Signage!$C$6*TANH(Signage!$C$7*(Data!V523+Signage!$C$8)+Signage!$C$9)+Signage!$C$10)</f>
        <v>17.362017531316482</v>
      </c>
    </row>
    <row r="524" spans="1:80" s="4" customFormat="1" ht="12" customHeight="1">
      <c r="A524" s="82">
        <v>523</v>
      </c>
      <c r="B524" s="15" t="s">
        <v>2096</v>
      </c>
      <c r="C524" s="82" t="s">
        <v>1454</v>
      </c>
      <c r="D524" s="16">
        <v>41470</v>
      </c>
      <c r="E524" s="18" t="s">
        <v>78</v>
      </c>
      <c r="F524" s="15" t="s">
        <v>70</v>
      </c>
      <c r="G524" s="17">
        <v>6</v>
      </c>
      <c r="H524" s="15" t="s">
        <v>72</v>
      </c>
      <c r="I524" s="15" t="s">
        <v>90</v>
      </c>
      <c r="J524" s="18"/>
      <c r="K524" s="18" t="s">
        <v>74</v>
      </c>
      <c r="L524" s="18"/>
      <c r="M524" s="18" t="s">
        <v>78</v>
      </c>
      <c r="N524" s="18" t="s">
        <v>78</v>
      </c>
      <c r="O524" s="18" t="s">
        <v>82</v>
      </c>
      <c r="P524" s="18"/>
      <c r="Q524" s="18" t="s">
        <v>78</v>
      </c>
      <c r="R524" s="19">
        <v>1.78</v>
      </c>
      <c r="S524" s="19">
        <v>115</v>
      </c>
      <c r="T524" s="19">
        <v>205</v>
      </c>
      <c r="U524" s="19">
        <v>23.5</v>
      </c>
      <c r="V524" s="19">
        <v>237</v>
      </c>
      <c r="W524" s="19">
        <v>1080</v>
      </c>
      <c r="X524" s="19">
        <v>1920</v>
      </c>
      <c r="Y524" s="18" t="s">
        <v>147</v>
      </c>
      <c r="Z524" s="69">
        <v>8752</v>
      </c>
      <c r="AA524" s="19">
        <v>2.0739999999999998</v>
      </c>
      <c r="AB524" s="21">
        <v>250</v>
      </c>
      <c r="AC524" s="19">
        <v>39.4</v>
      </c>
      <c r="AD524" s="19">
        <v>237.1</v>
      </c>
      <c r="AE524" s="19">
        <v>250</v>
      </c>
      <c r="AF524" s="19">
        <v>226</v>
      </c>
      <c r="AG524" s="8">
        <f>AF524/AD524</f>
        <v>0.95318431041754537</v>
      </c>
      <c r="AH524" s="19">
        <v>200</v>
      </c>
      <c r="AI524" s="85">
        <f>(AF524*V524)/1000000</f>
        <v>5.3561999999999999E-2</v>
      </c>
      <c r="AJ524" s="18" t="s">
        <v>78</v>
      </c>
      <c r="AK524" s="18" t="s">
        <v>172</v>
      </c>
      <c r="AL524" s="18" t="s">
        <v>127</v>
      </c>
      <c r="AM524" s="18"/>
      <c r="AN524" s="18" t="s">
        <v>81</v>
      </c>
      <c r="AO524" s="18"/>
      <c r="AP524" s="18" t="s">
        <v>81</v>
      </c>
      <c r="AQ524" s="18"/>
      <c r="AR524" s="19">
        <v>0</v>
      </c>
      <c r="AS524" s="18"/>
      <c r="AT524" s="72">
        <v>60</v>
      </c>
      <c r="AU524" s="19">
        <v>170</v>
      </c>
      <c r="AV524" s="19">
        <v>160</v>
      </c>
      <c r="AW524" s="18" t="s">
        <v>78</v>
      </c>
      <c r="AX524" s="18" t="s">
        <v>109</v>
      </c>
      <c r="AY524" s="18"/>
      <c r="AZ524" s="18"/>
      <c r="BA524" s="19">
        <v>0</v>
      </c>
      <c r="BB524" s="20" t="s">
        <v>81</v>
      </c>
      <c r="BC524" s="18" t="s">
        <v>81</v>
      </c>
      <c r="BD524" s="18"/>
      <c r="BE524" s="18" t="s">
        <v>84</v>
      </c>
      <c r="BF524" s="18"/>
      <c r="BG524" s="19">
        <v>1</v>
      </c>
      <c r="BH524" s="21">
        <v>0</v>
      </c>
      <c r="BI524" s="19">
        <v>0.3</v>
      </c>
      <c r="BJ524" s="19">
        <v>0.3</v>
      </c>
      <c r="BK524" s="19">
        <v>0.16</v>
      </c>
      <c r="BL524" s="18"/>
      <c r="BM524" s="18"/>
      <c r="BN524" s="19">
        <v>16.940000000000001</v>
      </c>
      <c r="BO524" s="21">
        <v>0.52</v>
      </c>
      <c r="BP524" s="20"/>
      <c r="BQ524" s="21">
        <v>0.38</v>
      </c>
      <c r="BR524" s="21">
        <v>0.36</v>
      </c>
      <c r="BS524" s="21">
        <v>0.18</v>
      </c>
      <c r="BT524" s="20"/>
      <c r="BU524" s="20"/>
      <c r="BV524" s="21">
        <v>16.89</v>
      </c>
      <c r="BW524" s="9">
        <f>IF(BA524=1,BN524-(Monitors!$B$17*Data!BZ524),Data!BN524)</f>
        <v>16.940000000000001</v>
      </c>
      <c r="BX524" s="32">
        <f>IF($AR524=1,$BW524-(Monitors!$C$17*BZ524),Data!$BW524)</f>
        <v>16.940000000000001</v>
      </c>
      <c r="BY524" s="32">
        <f>BX524-(AA524*Monitors!$C$13)</f>
        <v>12.792000000000002</v>
      </c>
      <c r="BZ524" s="86">
        <f>(Monitors!$C$13*Data!AA524)+(Monitors!$C$6*TANH(Monitors!$C$7*(Data!V524+Monitors!$C$8)+Monitors!$C$9)+Monitors!$C$10)</f>
        <v>16.828393549687867</v>
      </c>
      <c r="CA524" s="9">
        <f>BN524-(Signage!$C$13*AI524)</f>
        <v>12.92285</v>
      </c>
      <c r="CB524" s="86">
        <f>(Signage!$C$13*Data!AI524)+(Signage!$C$6*TANH(Signage!$C$7*(Data!V524+Signage!$C$8)+Signage!$C$9)+Signage!$C$10)</f>
        <v>21.181390034480497</v>
      </c>
    </row>
    <row r="525" spans="1:80" s="4" customFormat="1" ht="12" customHeight="1">
      <c r="A525" s="83">
        <v>524</v>
      </c>
      <c r="B525" s="15" t="s">
        <v>2055</v>
      </c>
      <c r="C525" s="83" t="s">
        <v>1455</v>
      </c>
      <c r="D525" s="16">
        <v>41511</v>
      </c>
      <c r="E525" s="18" t="s">
        <v>77</v>
      </c>
      <c r="F525" s="15" t="s">
        <v>70</v>
      </c>
      <c r="G525" s="17">
        <v>6</v>
      </c>
      <c r="H525" s="15" t="s">
        <v>72</v>
      </c>
      <c r="I525" s="15" t="s">
        <v>142</v>
      </c>
      <c r="J525" s="18"/>
      <c r="K525" s="18" t="s">
        <v>74</v>
      </c>
      <c r="L525" s="18"/>
      <c r="M525" s="18" t="s">
        <v>78</v>
      </c>
      <c r="N525" s="18" t="s">
        <v>78</v>
      </c>
      <c r="O525" s="18" t="s">
        <v>82</v>
      </c>
      <c r="P525" s="18"/>
      <c r="Q525" s="18" t="s">
        <v>78</v>
      </c>
      <c r="R525" s="19">
        <v>1.78</v>
      </c>
      <c r="S525" s="19">
        <v>11.3</v>
      </c>
      <c r="T525" s="19">
        <v>20.100000000000001</v>
      </c>
      <c r="U525" s="19">
        <v>23</v>
      </c>
      <c r="V525" s="19">
        <v>226.6</v>
      </c>
      <c r="W525" s="19">
        <v>1080</v>
      </c>
      <c r="X525" s="19">
        <v>1920</v>
      </c>
      <c r="Y525" s="18" t="s">
        <v>147</v>
      </c>
      <c r="Z525" s="69">
        <v>9153</v>
      </c>
      <c r="AA525" s="19">
        <v>2.0739999999999998</v>
      </c>
      <c r="AB525" s="21">
        <v>250</v>
      </c>
      <c r="AC525" s="19">
        <v>4.2</v>
      </c>
      <c r="AD525" s="19">
        <v>226.4</v>
      </c>
      <c r="AE525" s="19">
        <v>250</v>
      </c>
      <c r="AF525" s="19">
        <v>226.1</v>
      </c>
      <c r="AG525" s="8">
        <f>AF525/AD525</f>
        <v>0.99867491166077738</v>
      </c>
      <c r="AH525" s="19">
        <v>200.3</v>
      </c>
      <c r="AI525" s="85">
        <f>(AF525*V525)/1000000</f>
        <v>5.1234259999999997E-2</v>
      </c>
      <c r="AJ525" s="18" t="s">
        <v>78</v>
      </c>
      <c r="AK525" s="18" t="s">
        <v>428</v>
      </c>
      <c r="AL525" s="18" t="s">
        <v>181</v>
      </c>
      <c r="AM525" s="18"/>
      <c r="AN525" s="18" t="s">
        <v>81</v>
      </c>
      <c r="AO525" s="18"/>
      <c r="AP525" s="18" t="s">
        <v>81</v>
      </c>
      <c r="AQ525" s="18"/>
      <c r="AR525" s="19">
        <v>0</v>
      </c>
      <c r="AS525" s="18"/>
      <c r="AT525" s="72">
        <v>60</v>
      </c>
      <c r="AU525" s="19">
        <v>170</v>
      </c>
      <c r="AV525" s="19">
        <v>160</v>
      </c>
      <c r="AW525" s="18" t="s">
        <v>78</v>
      </c>
      <c r="AX525" s="18" t="s">
        <v>109</v>
      </c>
      <c r="AY525" s="18"/>
      <c r="AZ525" s="18"/>
      <c r="BA525" s="19">
        <v>0</v>
      </c>
      <c r="BB525" s="20" t="s">
        <v>81</v>
      </c>
      <c r="BC525" s="18" t="s">
        <v>81</v>
      </c>
      <c r="BD525" s="18"/>
      <c r="BE525" s="18" t="s">
        <v>84</v>
      </c>
      <c r="BF525" s="18"/>
      <c r="BG525" s="19">
        <v>1</v>
      </c>
      <c r="BH525" s="21">
        <v>0</v>
      </c>
      <c r="BI525" s="19">
        <v>0.28000000000000003</v>
      </c>
      <c r="BJ525" s="18"/>
      <c r="BK525" s="19">
        <v>0.27</v>
      </c>
      <c r="BL525" s="18"/>
      <c r="BM525" s="18"/>
      <c r="BN525" s="19">
        <v>18.559999999999999</v>
      </c>
      <c r="BO525" s="21">
        <v>0.49</v>
      </c>
      <c r="BP525" s="20"/>
      <c r="BQ525" s="21">
        <v>0.34</v>
      </c>
      <c r="BR525" s="20"/>
      <c r="BS525" s="21">
        <v>0.33</v>
      </c>
      <c r="BT525" s="20"/>
      <c r="BU525" s="20"/>
      <c r="BV525" s="21">
        <v>18.739999999999998</v>
      </c>
      <c r="BW525" s="9">
        <f>IF(BA525=1,BN525-(Monitors!$B$17*Data!BZ525),Data!BN525)</f>
        <v>18.559999999999999</v>
      </c>
      <c r="BX525" s="32">
        <f>IF($AR525=1,$BW525-(Monitors!$C$17*BZ525),Data!$BW525)</f>
        <v>18.559999999999999</v>
      </c>
      <c r="BY525" s="32">
        <f>BX525-(AA525*Monitors!$C$13)</f>
        <v>14.411999999999999</v>
      </c>
      <c r="BZ525" s="86">
        <f>(Monitors!$C$13*Data!AA525)+(Monitors!$C$6*TANH(Monitors!$C$7*(Data!V525+Monitors!$C$8)+Monitors!$C$9)+Monitors!$C$10)</f>
        <v>16.479607297418255</v>
      </c>
      <c r="CA525" s="9">
        <f>BN525-(Signage!$C$13*AI525)</f>
        <v>14.717430499999999</v>
      </c>
      <c r="CB525" s="86">
        <f>(Signage!$C$13*Data!AI525)+(Signage!$C$6*TANH(Signage!$C$7*(Data!V525+Signage!$C$8)+Signage!$C$9)+Signage!$C$10)</f>
        <v>20.168661006306262</v>
      </c>
    </row>
    <row r="526" spans="1:80" s="4" customFormat="1" ht="12" customHeight="1">
      <c r="A526" s="82">
        <v>525</v>
      </c>
      <c r="B526" s="15" t="s">
        <v>2058</v>
      </c>
      <c r="C526" s="82" t="s">
        <v>1456</v>
      </c>
      <c r="D526" s="16">
        <v>41471</v>
      </c>
      <c r="E526" s="18" t="s">
        <v>78</v>
      </c>
      <c r="F526" s="15" t="s">
        <v>70</v>
      </c>
      <c r="G526" s="17">
        <v>6</v>
      </c>
      <c r="H526" s="15" t="s">
        <v>72</v>
      </c>
      <c r="I526" s="15" t="s">
        <v>551</v>
      </c>
      <c r="J526" s="18" t="s">
        <v>551</v>
      </c>
      <c r="K526" s="18" t="s">
        <v>74</v>
      </c>
      <c r="L526" s="18"/>
      <c r="M526" s="18" t="s">
        <v>78</v>
      </c>
      <c r="N526" s="18" t="s">
        <v>78</v>
      </c>
      <c r="O526" s="18" t="s">
        <v>82</v>
      </c>
      <c r="P526" s="18"/>
      <c r="Q526" s="18" t="s">
        <v>78</v>
      </c>
      <c r="R526" s="19">
        <v>1.78</v>
      </c>
      <c r="S526" s="19">
        <v>105</v>
      </c>
      <c r="T526" s="19">
        <v>187</v>
      </c>
      <c r="U526" s="19">
        <v>21.5</v>
      </c>
      <c r="V526" s="19">
        <v>198</v>
      </c>
      <c r="W526" s="19">
        <v>1080</v>
      </c>
      <c r="X526" s="19">
        <v>1920</v>
      </c>
      <c r="Y526" s="18" t="s">
        <v>147</v>
      </c>
      <c r="Z526" s="69">
        <v>10490</v>
      </c>
      <c r="AA526" s="19">
        <v>2.0739999999999998</v>
      </c>
      <c r="AB526" s="21">
        <v>0</v>
      </c>
      <c r="AC526" s="19">
        <v>26.2</v>
      </c>
      <c r="AD526" s="19">
        <v>272.5</v>
      </c>
      <c r="AE526" s="19">
        <v>0</v>
      </c>
      <c r="AF526" s="19">
        <v>226.4</v>
      </c>
      <c r="AG526" s="8">
        <f>AF526/AD526</f>
        <v>0.83082568807339452</v>
      </c>
      <c r="AH526" s="19">
        <v>201.3</v>
      </c>
      <c r="AI526" s="85">
        <f>(AF526*V526)/1000000</f>
        <v>4.4827200000000005E-2</v>
      </c>
      <c r="AJ526" s="18" t="s">
        <v>78</v>
      </c>
      <c r="AK526" s="18" t="s">
        <v>328</v>
      </c>
      <c r="AL526" s="18" t="s">
        <v>115</v>
      </c>
      <c r="AM526" s="18"/>
      <c r="AN526" s="18" t="s">
        <v>81</v>
      </c>
      <c r="AO526" s="18"/>
      <c r="AP526" s="18" t="s">
        <v>81</v>
      </c>
      <c r="AQ526" s="18"/>
      <c r="AR526" s="19">
        <v>0</v>
      </c>
      <c r="AS526" s="18"/>
      <c r="AT526" s="72">
        <v>60</v>
      </c>
      <c r="AU526" s="19">
        <v>170</v>
      </c>
      <c r="AV526" s="19">
        <v>160</v>
      </c>
      <c r="AW526" s="18" t="s">
        <v>78</v>
      </c>
      <c r="AX526" s="18" t="s">
        <v>109</v>
      </c>
      <c r="AY526" s="18"/>
      <c r="AZ526" s="18"/>
      <c r="BA526" s="19">
        <v>0</v>
      </c>
      <c r="BB526" s="20" t="s">
        <v>81</v>
      </c>
      <c r="BC526" s="18" t="s">
        <v>81</v>
      </c>
      <c r="BD526" s="18"/>
      <c r="BE526" s="18" t="s">
        <v>84</v>
      </c>
      <c r="BF526" s="18"/>
      <c r="BG526" s="19">
        <v>0</v>
      </c>
      <c r="BH526" s="21">
        <v>0</v>
      </c>
      <c r="BI526" s="19">
        <v>0.24</v>
      </c>
      <c r="BJ526" s="19">
        <v>0</v>
      </c>
      <c r="BK526" s="19">
        <v>0.11</v>
      </c>
      <c r="BL526" s="18"/>
      <c r="BM526" s="18"/>
      <c r="BN526" s="19">
        <v>18.489999999999998</v>
      </c>
      <c r="BO526" s="21">
        <v>0.52</v>
      </c>
      <c r="BP526" s="20"/>
      <c r="BQ526" s="21">
        <v>0.3</v>
      </c>
      <c r="BR526" s="21">
        <v>0</v>
      </c>
      <c r="BS526" s="21">
        <v>0.16</v>
      </c>
      <c r="BT526" s="20"/>
      <c r="BU526" s="20"/>
      <c r="BV526" s="21">
        <v>18.420000000000002</v>
      </c>
      <c r="BW526" s="9">
        <f>IF(BA526=1,BN526-(Monitors!$B$17*Data!BZ526),Data!BN526)</f>
        <v>18.489999999999998</v>
      </c>
      <c r="BX526" s="32">
        <f>IF($AR526=1,$BW526-(Monitors!$C$17*BZ526),Data!$BW526)</f>
        <v>18.489999999999998</v>
      </c>
      <c r="BY526" s="32">
        <f>BX526-(AA526*Monitors!$C$13)</f>
        <v>14.341999999999999</v>
      </c>
      <c r="BZ526" s="86">
        <f>(Monitors!$C$13*Data!AA526)+(Monitors!$C$6*TANH(Monitors!$C$7*(Data!V526+Monitors!$C$8)+Monitors!$C$9)+Monitors!$C$10)</f>
        <v>15.410416036269424</v>
      </c>
      <c r="CA526" s="9">
        <f>BN526-(Signage!$C$13*AI526)</f>
        <v>15.127959999999998</v>
      </c>
      <c r="CB526" s="86">
        <f>(Signage!$C$13*Data!AI526)+(Signage!$C$6*TANH(Signage!$C$7*(Data!V526+Signage!$C$8)+Signage!$C$9)+Signage!$C$10)</f>
        <v>17.372412531316481</v>
      </c>
    </row>
    <row r="527" spans="1:80" s="4" customFormat="1" ht="12" customHeight="1">
      <c r="A527" s="83">
        <v>526</v>
      </c>
      <c r="B527" s="15" t="s">
        <v>2088</v>
      </c>
      <c r="C527" s="83" t="s">
        <v>1457</v>
      </c>
      <c r="D527" s="16">
        <v>41426</v>
      </c>
      <c r="E527" s="18" t="s">
        <v>77</v>
      </c>
      <c r="F527" s="15" t="s">
        <v>70</v>
      </c>
      <c r="G527" s="17">
        <v>6</v>
      </c>
      <c r="H527" s="15" t="s">
        <v>72</v>
      </c>
      <c r="I527" s="15" t="s">
        <v>90</v>
      </c>
      <c r="J527" s="18"/>
      <c r="K527" s="18" t="s">
        <v>74</v>
      </c>
      <c r="L527" s="18"/>
      <c r="M527" s="18" t="s">
        <v>78</v>
      </c>
      <c r="N527" s="18" t="s">
        <v>78</v>
      </c>
      <c r="O527" s="18" t="s">
        <v>82</v>
      </c>
      <c r="P527" s="18"/>
      <c r="Q527" s="18" t="s">
        <v>78</v>
      </c>
      <c r="R527" s="19">
        <v>1.78</v>
      </c>
      <c r="S527" s="19">
        <v>11.3</v>
      </c>
      <c r="T527" s="19">
        <v>20.100000000000001</v>
      </c>
      <c r="U527" s="19">
        <v>23</v>
      </c>
      <c r="V527" s="19">
        <v>226.5</v>
      </c>
      <c r="W527" s="19">
        <v>1080</v>
      </c>
      <c r="X527" s="19">
        <v>1920</v>
      </c>
      <c r="Y527" s="18" t="s">
        <v>147</v>
      </c>
      <c r="Z527" s="69">
        <v>9153</v>
      </c>
      <c r="AA527" s="19">
        <v>2.0739999999999998</v>
      </c>
      <c r="AB527" s="21">
        <v>250</v>
      </c>
      <c r="AC527" s="19">
        <v>16.600000000000001</v>
      </c>
      <c r="AD527" s="19">
        <v>227.7</v>
      </c>
      <c r="AE527" s="19">
        <v>250</v>
      </c>
      <c r="AF527" s="19">
        <v>226.5</v>
      </c>
      <c r="AG527" s="8">
        <f>AF527/AD527</f>
        <v>0.9947299077733861</v>
      </c>
      <c r="AH527" s="19">
        <v>200.1</v>
      </c>
      <c r="AI527" s="85">
        <f>(AF527*V527)/1000000</f>
        <v>5.1302250000000001E-2</v>
      </c>
      <c r="AJ527" s="18" t="s">
        <v>78</v>
      </c>
      <c r="AK527" s="18" t="s">
        <v>428</v>
      </c>
      <c r="AL527" s="18" t="s">
        <v>134</v>
      </c>
      <c r="AM527" s="18"/>
      <c r="AN527" s="18" t="s">
        <v>81</v>
      </c>
      <c r="AO527" s="18"/>
      <c r="AP527" s="18" t="s">
        <v>81</v>
      </c>
      <c r="AQ527" s="18"/>
      <c r="AR527" s="19">
        <v>0</v>
      </c>
      <c r="AS527" s="18"/>
      <c r="AT527" s="72">
        <v>60</v>
      </c>
      <c r="AU527" s="19">
        <v>170</v>
      </c>
      <c r="AV527" s="19">
        <v>160</v>
      </c>
      <c r="AW527" s="18" t="s">
        <v>78</v>
      </c>
      <c r="AX527" s="18" t="s">
        <v>109</v>
      </c>
      <c r="AY527" s="18"/>
      <c r="AZ527" s="18"/>
      <c r="BA527" s="19">
        <v>0</v>
      </c>
      <c r="BB527" s="20" t="s">
        <v>81</v>
      </c>
      <c r="BC527" s="18" t="s">
        <v>81</v>
      </c>
      <c r="BD527" s="18"/>
      <c r="BE527" s="18" t="s">
        <v>84</v>
      </c>
      <c r="BF527" s="18"/>
      <c r="BG527" s="19">
        <v>5</v>
      </c>
      <c r="BH527" s="21">
        <v>0</v>
      </c>
      <c r="BI527" s="19">
        <v>0.28999999999999998</v>
      </c>
      <c r="BJ527" s="18"/>
      <c r="BK527" s="19">
        <v>0.23</v>
      </c>
      <c r="BL527" s="18"/>
      <c r="BM527" s="18"/>
      <c r="BN527" s="19">
        <v>21.8</v>
      </c>
      <c r="BO527" s="21">
        <v>0.5</v>
      </c>
      <c r="BP527" s="20"/>
      <c r="BQ527" s="21">
        <v>0.33</v>
      </c>
      <c r="BR527" s="20"/>
      <c r="BS527" s="21">
        <v>0.28000000000000003</v>
      </c>
      <c r="BT527" s="20"/>
      <c r="BU527" s="20"/>
      <c r="BV527" s="21">
        <v>21.78</v>
      </c>
      <c r="BW527" s="9">
        <f>IF(BA527=1,BN527-(Monitors!$B$17*Data!BZ527),Data!BN527)</f>
        <v>21.8</v>
      </c>
      <c r="BX527" s="32">
        <f>IF($AR527=1,$BW527-(Monitors!$C$17*BZ527),Data!$BW527)</f>
        <v>21.8</v>
      </c>
      <c r="BY527" s="32">
        <f>BX527-(AA527*Monitors!$C$13)</f>
        <v>17.652000000000001</v>
      </c>
      <c r="BZ527" s="86">
        <f>(Monitors!$C$13*Data!AA527)+(Monitors!$C$6*TANH(Monitors!$C$7*(Data!V527+Monitors!$C$8)+Monitors!$C$9)+Monitors!$C$10)</f>
        <v>16.476152514153711</v>
      </c>
      <c r="CA527" s="9">
        <f>BN527-(Signage!$C$13*AI527)</f>
        <v>17.95233125</v>
      </c>
      <c r="CB527" s="86">
        <f>(Signage!$C$13*Data!AI527)+(Signage!$C$6*TANH(Signage!$C$7*(Data!V527+Signage!$C$8)+Signage!$C$9)+Signage!$C$10)</f>
        <v>20.165690189056999</v>
      </c>
    </row>
    <row r="528" spans="1:80" s="4" customFormat="1" ht="12" customHeight="1">
      <c r="A528" s="82">
        <v>527</v>
      </c>
      <c r="B528" s="15" t="s">
        <v>2100</v>
      </c>
      <c r="C528" s="82" t="s">
        <v>1458</v>
      </c>
      <c r="D528" s="16">
        <v>41257</v>
      </c>
      <c r="E528" s="18" t="s">
        <v>77</v>
      </c>
      <c r="F528" s="15" t="s">
        <v>70</v>
      </c>
      <c r="G528" s="17">
        <v>6</v>
      </c>
      <c r="H528" s="15" t="s">
        <v>72</v>
      </c>
      <c r="I528" s="15" t="s">
        <v>142</v>
      </c>
      <c r="J528" s="18"/>
      <c r="K528" s="18" t="s">
        <v>74</v>
      </c>
      <c r="L528" s="18"/>
      <c r="M528" s="18" t="s">
        <v>78</v>
      </c>
      <c r="N528" s="18" t="s">
        <v>78</v>
      </c>
      <c r="O528" s="18" t="s">
        <v>82</v>
      </c>
      <c r="P528" s="18"/>
      <c r="Q528" s="18" t="s">
        <v>78</v>
      </c>
      <c r="R528" s="19">
        <v>1.78</v>
      </c>
      <c r="S528" s="19">
        <v>11.3</v>
      </c>
      <c r="T528" s="19">
        <v>20.100000000000001</v>
      </c>
      <c r="U528" s="19">
        <v>23</v>
      </c>
      <c r="V528" s="19">
        <v>226.1</v>
      </c>
      <c r="W528" s="19">
        <v>1080</v>
      </c>
      <c r="X528" s="19">
        <v>1920</v>
      </c>
      <c r="Y528" s="18" t="s">
        <v>147</v>
      </c>
      <c r="Z528" s="69">
        <v>9196</v>
      </c>
      <c r="AA528" s="19">
        <v>2.0739999999999998</v>
      </c>
      <c r="AB528" s="21">
        <v>297.39999999999998</v>
      </c>
      <c r="AC528" s="19">
        <v>0.7</v>
      </c>
      <c r="AD528" s="19">
        <v>297.39999999999998</v>
      </c>
      <c r="AE528" s="19">
        <v>297.39999999999998</v>
      </c>
      <c r="AF528" s="19">
        <v>226.8</v>
      </c>
      <c r="AG528" s="8">
        <f>AF528/AD528</f>
        <v>0.76260928043039689</v>
      </c>
      <c r="AH528" s="19">
        <v>200.3</v>
      </c>
      <c r="AI528" s="85">
        <f>(AF528*V528)/1000000</f>
        <v>5.1279480000000002E-2</v>
      </c>
      <c r="AJ528" s="18" t="s">
        <v>78</v>
      </c>
      <c r="AK528" s="18" t="s">
        <v>303</v>
      </c>
      <c r="AL528" s="18" t="s">
        <v>152</v>
      </c>
      <c r="AM528" s="18"/>
      <c r="AN528" s="18" t="s">
        <v>121</v>
      </c>
      <c r="AO528" s="18"/>
      <c r="AP528" s="18" t="s">
        <v>283</v>
      </c>
      <c r="AQ528" s="18"/>
      <c r="AR528" s="19">
        <v>0</v>
      </c>
      <c r="AS528" s="18"/>
      <c r="AT528" s="72">
        <v>60</v>
      </c>
      <c r="AU528" s="19">
        <v>178</v>
      </c>
      <c r="AV528" s="19">
        <v>178</v>
      </c>
      <c r="AW528" s="18" t="s">
        <v>78</v>
      </c>
      <c r="AX528" s="18" t="s">
        <v>176</v>
      </c>
      <c r="AY528" s="18"/>
      <c r="AZ528" s="18"/>
      <c r="BA528" s="19">
        <v>0</v>
      </c>
      <c r="BB528" s="20" t="s">
        <v>121</v>
      </c>
      <c r="BC528" s="18" t="s">
        <v>154</v>
      </c>
      <c r="BD528" s="18"/>
      <c r="BE528" s="18" t="s">
        <v>84</v>
      </c>
      <c r="BF528" s="18"/>
      <c r="BG528" s="18"/>
      <c r="BH528" s="21">
        <v>0</v>
      </c>
      <c r="BI528" s="19">
        <v>0.75</v>
      </c>
      <c r="BJ528" s="19">
        <v>0.37</v>
      </c>
      <c r="BK528" s="19">
        <v>0.34</v>
      </c>
      <c r="BL528" s="18"/>
      <c r="BM528" s="18"/>
      <c r="BN528" s="19">
        <v>16.489999999999998</v>
      </c>
      <c r="BO528" s="21">
        <v>0.52</v>
      </c>
      <c r="BP528" s="20"/>
      <c r="BQ528" s="21">
        <v>0.84</v>
      </c>
      <c r="BR528" s="21">
        <v>0.43</v>
      </c>
      <c r="BS528" s="21">
        <v>0.41</v>
      </c>
      <c r="BT528" s="20"/>
      <c r="BU528" s="20"/>
      <c r="BV528" s="21">
        <v>16.559999999999999</v>
      </c>
      <c r="BW528" s="9">
        <f>IF(BA528=1,BN528-(Monitors!$B$17*Data!BZ528),Data!BN528)</f>
        <v>16.489999999999998</v>
      </c>
      <c r="BX528" s="32">
        <f>IF($AR528=1,$BW528-(Monitors!$C$17*BZ528),Data!$BW528)</f>
        <v>16.489999999999998</v>
      </c>
      <c r="BY528" s="32">
        <f>BX528-(AA528*Monitors!$C$13)</f>
        <v>12.341999999999999</v>
      </c>
      <c r="BZ528" s="86">
        <f>(Monitors!$C$13*Data!AA528)+(Monitors!$C$6*TANH(Monitors!$C$7*(Data!V528+Monitors!$C$8)+Monitors!$C$9)+Monitors!$C$10)</f>
        <v>16.462313929499189</v>
      </c>
      <c r="CA528" s="9">
        <f>BN528-(Signage!$C$13*AI528)</f>
        <v>12.644038999999999</v>
      </c>
      <c r="CB528" s="86">
        <f>(Signage!$C$13*Data!AI528)+(Signage!$C$6*TANH(Signage!$C$7*(Data!V528+Signage!$C$8)+Signage!$C$9)+Signage!$C$10)</f>
        <v>20.131700140666375</v>
      </c>
    </row>
    <row r="529" spans="1:80" s="4" customFormat="1" ht="12" customHeight="1">
      <c r="A529" s="83">
        <v>528</v>
      </c>
      <c r="B529" s="15" t="s">
        <v>2079</v>
      </c>
      <c r="C529" s="83" t="s">
        <v>1459</v>
      </c>
      <c r="D529" s="25">
        <v>41871</v>
      </c>
      <c r="E529" s="27" t="s">
        <v>77</v>
      </c>
      <c r="F529" s="24" t="s">
        <v>70</v>
      </c>
      <c r="G529" s="26">
        <v>6</v>
      </c>
      <c r="H529" s="24" t="s">
        <v>72</v>
      </c>
      <c r="I529" s="24" t="s">
        <v>73</v>
      </c>
      <c r="J529" s="27" t="s">
        <v>73</v>
      </c>
      <c r="K529" s="27" t="s">
        <v>74</v>
      </c>
      <c r="L529" s="27" t="s">
        <v>71</v>
      </c>
      <c r="M529" s="27" t="s">
        <v>78</v>
      </c>
      <c r="N529" s="27" t="s">
        <v>78</v>
      </c>
      <c r="O529" s="27" t="s">
        <v>82</v>
      </c>
      <c r="P529" s="27" t="s">
        <v>71</v>
      </c>
      <c r="Q529" s="27" t="s">
        <v>78</v>
      </c>
      <c r="R529" s="28">
        <v>1.78</v>
      </c>
      <c r="S529" s="28">
        <v>11.3</v>
      </c>
      <c r="T529" s="28">
        <v>20</v>
      </c>
      <c r="U529" s="28">
        <v>23</v>
      </c>
      <c r="V529" s="28">
        <v>226.05</v>
      </c>
      <c r="W529" s="28">
        <v>1080</v>
      </c>
      <c r="X529" s="28">
        <v>1920</v>
      </c>
      <c r="Y529" s="27" t="s">
        <v>147</v>
      </c>
      <c r="Z529" s="70">
        <v>9173</v>
      </c>
      <c r="AA529" s="28">
        <v>2.0739999999999998</v>
      </c>
      <c r="AB529" s="30">
        <v>250</v>
      </c>
      <c r="AC529" s="28">
        <v>18.100000000000001</v>
      </c>
      <c r="AD529" s="28">
        <v>230.3</v>
      </c>
      <c r="AE529" s="28">
        <v>250</v>
      </c>
      <c r="AF529" s="28">
        <v>227.1</v>
      </c>
      <c r="AG529" s="8">
        <f>AF529/AD529</f>
        <v>0.98610508033000421</v>
      </c>
      <c r="AH529" s="28">
        <v>200</v>
      </c>
      <c r="AI529" s="85">
        <f>(AF529*V529)/1000000</f>
        <v>5.1335955000000003E-2</v>
      </c>
      <c r="AJ529" s="27" t="s">
        <v>78</v>
      </c>
      <c r="AK529" s="27" t="s">
        <v>863</v>
      </c>
      <c r="AL529" s="27" t="s">
        <v>115</v>
      </c>
      <c r="AM529" s="27" t="s">
        <v>148</v>
      </c>
      <c r="AN529" s="27" t="s">
        <v>81</v>
      </c>
      <c r="AO529" s="27" t="s">
        <v>71</v>
      </c>
      <c r="AP529" s="27" t="s">
        <v>81</v>
      </c>
      <c r="AQ529" s="27" t="s">
        <v>71</v>
      </c>
      <c r="AR529" s="28">
        <v>0</v>
      </c>
      <c r="AS529" s="27"/>
      <c r="AT529" s="74">
        <v>60</v>
      </c>
      <c r="AU529" s="28">
        <v>178</v>
      </c>
      <c r="AV529" s="28">
        <v>178</v>
      </c>
      <c r="AW529" s="31"/>
      <c r="AX529" s="27" t="s">
        <v>126</v>
      </c>
      <c r="AY529" s="27" t="s">
        <v>71</v>
      </c>
      <c r="AZ529" s="27" t="s">
        <v>71</v>
      </c>
      <c r="BA529" s="28">
        <v>0</v>
      </c>
      <c r="BB529" s="29" t="s">
        <v>81</v>
      </c>
      <c r="BC529" s="29" t="s">
        <v>81</v>
      </c>
      <c r="BD529" s="27" t="s">
        <v>71</v>
      </c>
      <c r="BE529" s="27" t="s">
        <v>84</v>
      </c>
      <c r="BF529" s="27" t="s">
        <v>71</v>
      </c>
      <c r="BG529" s="27"/>
      <c r="BH529" s="30">
        <v>0</v>
      </c>
      <c r="BI529" s="28">
        <v>0.28000000000000003</v>
      </c>
      <c r="BJ529" s="27"/>
      <c r="BK529" s="28">
        <v>0.21</v>
      </c>
      <c r="BL529" s="27"/>
      <c r="BM529" s="27"/>
      <c r="BN529" s="28">
        <v>21.24</v>
      </c>
      <c r="BO529" s="30">
        <v>0.5</v>
      </c>
      <c r="BP529" s="29"/>
      <c r="BQ529" s="30">
        <v>0.31</v>
      </c>
      <c r="BR529" s="29"/>
      <c r="BS529" s="30">
        <v>0.22</v>
      </c>
      <c r="BT529" s="29"/>
      <c r="BU529" s="29"/>
      <c r="BV529" s="30">
        <v>21.64</v>
      </c>
      <c r="BW529" s="9">
        <f>IF(BA529=1,BN529-(Monitors!$B$17*Data!BZ529),Data!BN529)</f>
        <v>21.24</v>
      </c>
      <c r="BX529" s="32">
        <f>IF($AR529=1,$BW529-(Monitors!$C$17*BZ529),Data!$BW529)</f>
        <v>21.24</v>
      </c>
      <c r="BY529" s="32">
        <f>BX529-(AA529*Monitors!$C$13)</f>
        <v>17.091999999999999</v>
      </c>
      <c r="BZ529" s="86">
        <f>(Monitors!$C$13*Data!AA529)+(Monitors!$C$6*TANH(Monitors!$C$7*(Data!V529+Monitors!$C$8)+Monitors!$C$9)+Monitors!$C$10)</f>
        <v>16.460581917010643</v>
      </c>
      <c r="CA529" s="9">
        <f>BN529-(Signage!$C$13*AI529)</f>
        <v>17.389803375</v>
      </c>
      <c r="CB529" s="86">
        <f>(Signage!$C$13*Data!AI529)+(Signage!$C$6*TANH(Signage!$C$7*(Data!V529+Signage!$C$8)+Signage!$C$9)+Signage!$C$10)</f>
        <v>20.131900250377921</v>
      </c>
    </row>
    <row r="530" spans="1:80" s="4" customFormat="1" ht="12" customHeight="1">
      <c r="A530" s="82">
        <v>529</v>
      </c>
      <c r="B530" s="15" t="s">
        <v>2096</v>
      </c>
      <c r="C530" s="82" t="s">
        <v>1460</v>
      </c>
      <c r="D530" s="16">
        <v>41273</v>
      </c>
      <c r="E530" s="18" t="s">
        <v>77</v>
      </c>
      <c r="F530" s="15" t="s">
        <v>70</v>
      </c>
      <c r="G530" s="17">
        <v>6</v>
      </c>
      <c r="H530" s="15" t="s">
        <v>72</v>
      </c>
      <c r="I530" s="15" t="s">
        <v>73</v>
      </c>
      <c r="J530" s="18" t="s">
        <v>73</v>
      </c>
      <c r="K530" s="18" t="s">
        <v>74</v>
      </c>
      <c r="L530" s="18" t="s">
        <v>71</v>
      </c>
      <c r="M530" s="18" t="s">
        <v>78</v>
      </c>
      <c r="N530" s="18" t="s">
        <v>78</v>
      </c>
      <c r="O530" s="18" t="s">
        <v>82</v>
      </c>
      <c r="P530" s="18" t="s">
        <v>71</v>
      </c>
      <c r="Q530" s="18" t="s">
        <v>78</v>
      </c>
      <c r="R530" s="19">
        <v>1.78</v>
      </c>
      <c r="S530" s="19">
        <v>10.5</v>
      </c>
      <c r="T530" s="19">
        <v>18.7</v>
      </c>
      <c r="U530" s="19">
        <v>21.5</v>
      </c>
      <c r="V530" s="19">
        <v>197.52</v>
      </c>
      <c r="W530" s="19">
        <v>1080</v>
      </c>
      <c r="X530" s="19">
        <v>1920</v>
      </c>
      <c r="Y530" s="18" t="s">
        <v>147</v>
      </c>
      <c r="Z530" s="69">
        <v>10498</v>
      </c>
      <c r="AA530" s="19">
        <v>2.0739999999999998</v>
      </c>
      <c r="AB530" s="21">
        <v>280</v>
      </c>
      <c r="AC530" s="19">
        <v>46.5</v>
      </c>
      <c r="AD530" s="19">
        <v>269</v>
      </c>
      <c r="AE530" s="19">
        <v>280</v>
      </c>
      <c r="AF530" s="19">
        <v>228</v>
      </c>
      <c r="AG530" s="8">
        <f>AF530/AD530</f>
        <v>0.84758364312267653</v>
      </c>
      <c r="AH530" s="19">
        <v>200</v>
      </c>
      <c r="AI530" s="85">
        <f>(AF530*V530)/1000000</f>
        <v>4.5034560000000008E-2</v>
      </c>
      <c r="AJ530" s="18" t="s">
        <v>78</v>
      </c>
      <c r="AK530" s="18" t="s">
        <v>418</v>
      </c>
      <c r="AL530" s="18" t="s">
        <v>88</v>
      </c>
      <c r="AM530" s="18" t="s">
        <v>548</v>
      </c>
      <c r="AN530" s="18" t="s">
        <v>81</v>
      </c>
      <c r="AO530" s="18" t="s">
        <v>71</v>
      </c>
      <c r="AP530" s="18" t="s">
        <v>94</v>
      </c>
      <c r="AQ530" s="18" t="s">
        <v>71</v>
      </c>
      <c r="AR530" s="19">
        <v>0</v>
      </c>
      <c r="AS530" s="18"/>
      <c r="AT530" s="72">
        <v>60</v>
      </c>
      <c r="AU530" s="19">
        <v>170</v>
      </c>
      <c r="AV530" s="19">
        <v>160</v>
      </c>
      <c r="AW530" s="18" t="s">
        <v>77</v>
      </c>
      <c r="AX530" s="18" t="s">
        <v>98</v>
      </c>
      <c r="AY530" s="18" t="s">
        <v>71</v>
      </c>
      <c r="AZ530" s="18" t="s">
        <v>71</v>
      </c>
      <c r="BA530" s="19">
        <v>0</v>
      </c>
      <c r="BB530" s="20" t="s">
        <v>81</v>
      </c>
      <c r="BC530" s="18" t="s">
        <v>81</v>
      </c>
      <c r="BD530" s="18" t="s">
        <v>71</v>
      </c>
      <c r="BE530" s="18" t="s">
        <v>84</v>
      </c>
      <c r="BF530" s="18" t="s">
        <v>71</v>
      </c>
      <c r="BG530" s="18"/>
      <c r="BH530" s="21">
        <v>0</v>
      </c>
      <c r="BI530" s="19">
        <v>0.35</v>
      </c>
      <c r="BJ530" s="18"/>
      <c r="BK530" s="19">
        <v>0.14000000000000001</v>
      </c>
      <c r="BL530" s="18"/>
      <c r="BM530" s="18"/>
      <c r="BN530" s="19">
        <v>18.37</v>
      </c>
      <c r="BO530" s="21">
        <v>0.4</v>
      </c>
      <c r="BP530" s="20"/>
      <c r="BQ530" s="21">
        <v>0.34</v>
      </c>
      <c r="BR530" s="20"/>
      <c r="BS530" s="21">
        <v>0.16</v>
      </c>
      <c r="BT530" s="20"/>
      <c r="BU530" s="20"/>
      <c r="BV530" s="21">
        <v>18.260000000000002</v>
      </c>
      <c r="BW530" s="9">
        <f>IF(BA530=1,BN530-(Monitors!$B$17*Data!BZ530),Data!BN530)</f>
        <v>18.37</v>
      </c>
      <c r="BX530" s="32">
        <f>IF($AR530=1,$BW530-(Monitors!$C$17*BZ530),Data!$BW530)</f>
        <v>18.37</v>
      </c>
      <c r="BY530" s="32">
        <f>BX530-(AA530*Monitors!$C$13)</f>
        <v>14.222000000000001</v>
      </c>
      <c r="BZ530" s="86">
        <f>(Monitors!$C$13*Data!AA530)+(Monitors!$C$6*TANH(Monitors!$C$7*(Data!V530+Monitors!$C$8)+Monitors!$C$9)+Monitors!$C$10)</f>
        <v>15.391053511885746</v>
      </c>
      <c r="CA530" s="9">
        <f>BN530-(Signage!$C$13*AI530)</f>
        <v>14.992408000000001</v>
      </c>
      <c r="CB530" s="86">
        <f>(Signage!$C$13*Data!AI530)+(Signage!$C$6*TANH(Signage!$C$7*(Data!V530+Signage!$C$8)+Signage!$C$9)+Signage!$C$10)</f>
        <v>17.348978312499622</v>
      </c>
    </row>
    <row r="531" spans="1:80" s="4" customFormat="1" ht="12" customHeight="1">
      <c r="A531" s="83">
        <v>530</v>
      </c>
      <c r="B531" s="15" t="s">
        <v>2080</v>
      </c>
      <c r="C531" s="83" t="s">
        <v>1461</v>
      </c>
      <c r="D531" s="16">
        <v>41669</v>
      </c>
      <c r="E531" s="18" t="s">
        <v>77</v>
      </c>
      <c r="F531" s="15" t="s">
        <v>70</v>
      </c>
      <c r="G531" s="17">
        <v>6</v>
      </c>
      <c r="H531" s="15" t="s">
        <v>72</v>
      </c>
      <c r="I531" s="15" t="s">
        <v>90</v>
      </c>
      <c r="J531" s="18" t="s">
        <v>71</v>
      </c>
      <c r="K531" s="18" t="s">
        <v>74</v>
      </c>
      <c r="L531" s="18" t="s">
        <v>71</v>
      </c>
      <c r="M531" s="18" t="s">
        <v>78</v>
      </c>
      <c r="N531" s="18" t="s">
        <v>78</v>
      </c>
      <c r="O531" s="18" t="s">
        <v>82</v>
      </c>
      <c r="P531" s="18" t="s">
        <v>81</v>
      </c>
      <c r="Q531" s="18" t="s">
        <v>78</v>
      </c>
      <c r="R531" s="19">
        <v>1.78</v>
      </c>
      <c r="S531" s="19">
        <v>10.6</v>
      </c>
      <c r="T531" s="19">
        <v>20.100000000000001</v>
      </c>
      <c r="U531" s="19">
        <v>23</v>
      </c>
      <c r="V531" s="19">
        <f>S531*T531</f>
        <v>213.06</v>
      </c>
      <c r="W531" s="19">
        <v>1080</v>
      </c>
      <c r="X531" s="19">
        <v>1920</v>
      </c>
      <c r="Y531" s="18" t="s">
        <v>147</v>
      </c>
      <c r="Z531" s="69">
        <v>9732</v>
      </c>
      <c r="AA531" s="19">
        <v>2.0739999999999998</v>
      </c>
      <c r="AB531" s="21">
        <v>280</v>
      </c>
      <c r="AC531" s="19">
        <v>6</v>
      </c>
      <c r="AD531" s="19">
        <v>280</v>
      </c>
      <c r="AE531" s="19">
        <v>280</v>
      </c>
      <c r="AF531" s="19">
        <v>228</v>
      </c>
      <c r="AG531" s="8">
        <f>AF531/AD531</f>
        <v>0.81428571428571428</v>
      </c>
      <c r="AH531" s="19">
        <v>200</v>
      </c>
      <c r="AI531" s="85">
        <f>(AF531*V531)/1000000</f>
        <v>4.8577679999999998E-2</v>
      </c>
      <c r="AJ531" s="18" t="s">
        <v>78</v>
      </c>
      <c r="AK531" s="18" t="s">
        <v>251</v>
      </c>
      <c r="AL531" s="18" t="s">
        <v>181</v>
      </c>
      <c r="AM531" s="18" t="s">
        <v>81</v>
      </c>
      <c r="AN531" s="18" t="s">
        <v>81</v>
      </c>
      <c r="AO531" s="18" t="s">
        <v>81</v>
      </c>
      <c r="AP531" s="18" t="s">
        <v>81</v>
      </c>
      <c r="AQ531" s="18" t="s">
        <v>81</v>
      </c>
      <c r="AR531" s="19">
        <v>0</v>
      </c>
      <c r="AS531" s="18"/>
      <c r="AT531" s="72">
        <v>60</v>
      </c>
      <c r="AU531" s="19">
        <v>178</v>
      </c>
      <c r="AV531" s="19">
        <v>178</v>
      </c>
      <c r="AW531" s="18" t="s">
        <v>78</v>
      </c>
      <c r="AX531" s="18" t="s">
        <v>126</v>
      </c>
      <c r="AY531" s="18" t="s">
        <v>71</v>
      </c>
      <c r="AZ531" s="18" t="s">
        <v>71</v>
      </c>
      <c r="BA531" s="19">
        <v>0</v>
      </c>
      <c r="BB531" s="20" t="s">
        <v>81</v>
      </c>
      <c r="BC531" s="18" t="s">
        <v>81</v>
      </c>
      <c r="BD531" s="18" t="s">
        <v>81</v>
      </c>
      <c r="BE531" s="18" t="s">
        <v>84</v>
      </c>
      <c r="BF531" s="18" t="s">
        <v>81</v>
      </c>
      <c r="BG531" s="18"/>
      <c r="BH531" s="21">
        <v>0</v>
      </c>
      <c r="BI531" s="19">
        <v>0.26</v>
      </c>
      <c r="BJ531" s="18"/>
      <c r="BK531" s="19">
        <v>0.22</v>
      </c>
      <c r="BL531" s="18"/>
      <c r="BM531" s="18"/>
      <c r="BN531" s="19">
        <v>19.510000000000002</v>
      </c>
      <c r="BO531" s="21">
        <v>0.5</v>
      </c>
      <c r="BP531" s="20"/>
      <c r="BQ531" s="21">
        <v>0.31</v>
      </c>
      <c r="BR531" s="20"/>
      <c r="BS531" s="21">
        <v>0.27</v>
      </c>
      <c r="BT531" s="20"/>
      <c r="BU531" s="20"/>
      <c r="BV531" s="21">
        <v>19.59</v>
      </c>
      <c r="BW531" s="9">
        <f>IF(BA531=1,BN531-(Monitors!$B$17*Data!BZ531),Data!BN531)</f>
        <v>19.510000000000002</v>
      </c>
      <c r="BX531" s="32">
        <f>IF($AR531=1,$BW531-(Monitors!$C$17*BZ531),Data!$BW531)</f>
        <v>19.510000000000002</v>
      </c>
      <c r="BY531" s="32">
        <f>BX531-(AA531*Monitors!$C$13)</f>
        <v>15.362000000000002</v>
      </c>
      <c r="BZ531" s="86">
        <f>(Monitors!$C$13*Data!AA531)+(Monitors!$C$6*TANH(Monitors!$C$7*(Data!V531+Monitors!$C$8)+Monitors!$C$9)+Monitors!$C$10)</f>
        <v>15.993928225699982</v>
      </c>
      <c r="CA531" s="9">
        <f>BN531-(Signage!$C$13*AI531)</f>
        <v>15.866674000000001</v>
      </c>
      <c r="CB531" s="86">
        <f>(Signage!$C$13*Data!AI531)+(Signage!$C$6*TANH(Signage!$C$7*(Data!V531+Signage!$C$8)+Signage!$C$9)+Signage!$C$10)</f>
        <v>18.874944893820938</v>
      </c>
    </row>
    <row r="532" spans="1:80" s="4" customFormat="1" ht="12" customHeight="1">
      <c r="A532" s="82">
        <v>531</v>
      </c>
      <c r="B532" s="15" t="s">
        <v>2075</v>
      </c>
      <c r="C532" s="82" t="s">
        <v>1462</v>
      </c>
      <c r="D532" s="16">
        <v>41238</v>
      </c>
      <c r="E532" s="18" t="s">
        <v>77</v>
      </c>
      <c r="F532" s="15"/>
      <c r="G532" s="17">
        <v>6</v>
      </c>
      <c r="H532" s="15" t="s">
        <v>72</v>
      </c>
      <c r="I532" s="15" t="s">
        <v>90</v>
      </c>
      <c r="J532" s="18"/>
      <c r="K532" s="18" t="s">
        <v>74</v>
      </c>
      <c r="L532" s="18"/>
      <c r="M532" s="18" t="s">
        <v>78</v>
      </c>
      <c r="N532" s="18" t="s">
        <v>78</v>
      </c>
      <c r="O532" s="18" t="s">
        <v>82</v>
      </c>
      <c r="P532" s="18"/>
      <c r="Q532" s="18" t="s">
        <v>78</v>
      </c>
      <c r="R532" s="19">
        <v>1.78</v>
      </c>
      <c r="S532" s="19">
        <v>10.5</v>
      </c>
      <c r="T532" s="19">
        <v>18.7</v>
      </c>
      <c r="U532" s="19">
        <v>21.5</v>
      </c>
      <c r="V532" s="19">
        <v>197.6</v>
      </c>
      <c r="W532" s="19">
        <v>1920</v>
      </c>
      <c r="X532" s="19">
        <v>1080</v>
      </c>
      <c r="Y532" s="18" t="s">
        <v>167</v>
      </c>
      <c r="Z532" s="69">
        <v>10494</v>
      </c>
      <c r="AA532" s="19">
        <v>2.0739999999999998</v>
      </c>
      <c r="AB532" s="21">
        <v>250</v>
      </c>
      <c r="AC532" s="19">
        <v>2</v>
      </c>
      <c r="AD532" s="19">
        <v>260</v>
      </c>
      <c r="AE532" s="19">
        <v>250</v>
      </c>
      <c r="AF532" s="19">
        <v>228</v>
      </c>
      <c r="AG532" s="8">
        <f>AF532/AD532</f>
        <v>0.87692307692307692</v>
      </c>
      <c r="AH532" s="19">
        <v>200</v>
      </c>
      <c r="AI532" s="85">
        <f>(AF532*V532)/1000000</f>
        <v>4.5052799999999997E-2</v>
      </c>
      <c r="AJ532" s="18" t="s">
        <v>77</v>
      </c>
      <c r="AK532" s="18" t="s">
        <v>540</v>
      </c>
      <c r="AL532" s="18" t="s">
        <v>115</v>
      </c>
      <c r="AM532" s="18"/>
      <c r="AN532" s="18" t="s">
        <v>81</v>
      </c>
      <c r="AO532" s="18"/>
      <c r="AP532" s="18" t="s">
        <v>81</v>
      </c>
      <c r="AQ532" s="18"/>
      <c r="AR532" s="19">
        <v>0</v>
      </c>
      <c r="AS532" s="18"/>
      <c r="AT532" s="72">
        <v>60</v>
      </c>
      <c r="AU532" s="19">
        <v>170</v>
      </c>
      <c r="AV532" s="19">
        <v>160</v>
      </c>
      <c r="AW532" s="18" t="s">
        <v>78</v>
      </c>
      <c r="AX532" s="18" t="s">
        <v>109</v>
      </c>
      <c r="AY532" s="18"/>
      <c r="AZ532" s="18"/>
      <c r="BA532" s="19">
        <v>0</v>
      </c>
      <c r="BB532" s="20" t="s">
        <v>81</v>
      </c>
      <c r="BC532" s="18" t="s">
        <v>81</v>
      </c>
      <c r="BD532" s="18"/>
      <c r="BE532" s="18" t="s">
        <v>84</v>
      </c>
      <c r="BF532" s="18"/>
      <c r="BG532" s="18"/>
      <c r="BH532" s="21">
        <v>0</v>
      </c>
      <c r="BI532" s="19">
        <v>0.2</v>
      </c>
      <c r="BJ532" s="18"/>
      <c r="BK532" s="19">
        <v>0.13</v>
      </c>
      <c r="BL532" s="18"/>
      <c r="BM532" s="18"/>
      <c r="BN532" s="19">
        <v>20.23</v>
      </c>
      <c r="BO532" s="21">
        <v>0.48</v>
      </c>
      <c r="BP532" s="20"/>
      <c r="BQ532" s="21">
        <v>0.21</v>
      </c>
      <c r="BR532" s="20"/>
      <c r="BS532" s="21">
        <v>0.14000000000000001</v>
      </c>
      <c r="BT532" s="20"/>
      <c r="BU532" s="20"/>
      <c r="BV532" s="21">
        <v>19.96</v>
      </c>
      <c r="BW532" s="9">
        <f>IF(BA532=1,BN532-(Monitors!$B$17*Data!BZ532),Data!BN532)</f>
        <v>20.23</v>
      </c>
      <c r="BX532" s="32">
        <f>IF($AR532=1,$BW532-(Monitors!$C$17*BZ532),Data!$BW532)</f>
        <v>20.23</v>
      </c>
      <c r="BY532" s="32">
        <f>BX532-(AA532*Monitors!$C$13)</f>
        <v>16.082000000000001</v>
      </c>
      <c r="BZ532" s="86">
        <f>(Monitors!$C$13*Data!AA532)+(Monitors!$C$6*TANH(Monitors!$C$7*(Data!V532+Monitors!$C$8)+Monitors!$C$9)+Monitors!$C$10)</f>
        <v>15.394283906712607</v>
      </c>
      <c r="CA532" s="9">
        <f>BN532-(Signage!$C$13*AI532)</f>
        <v>16.851040000000001</v>
      </c>
      <c r="CB532" s="86">
        <f>(Signage!$C$13*Data!AI532)+(Signage!$C$6*TANH(Signage!$C$7*(Data!V532+Signage!$C$8)+Signage!$C$9)+Signage!$C$10)</f>
        <v>17.356844268780918</v>
      </c>
    </row>
    <row r="533" spans="1:80" s="4" customFormat="1" ht="12" customHeight="1">
      <c r="A533" s="83">
        <v>532</v>
      </c>
      <c r="B533" s="15" t="s">
        <v>2100</v>
      </c>
      <c r="C533" s="83" t="s">
        <v>1463</v>
      </c>
      <c r="D533" s="16">
        <v>41278</v>
      </c>
      <c r="E533" s="18" t="s">
        <v>78</v>
      </c>
      <c r="F533" s="15" t="s">
        <v>817</v>
      </c>
      <c r="G533" s="17">
        <v>6</v>
      </c>
      <c r="H533" s="15" t="s">
        <v>72</v>
      </c>
      <c r="I533" s="15" t="s">
        <v>142</v>
      </c>
      <c r="J533" s="18"/>
      <c r="K533" s="18" t="s">
        <v>74</v>
      </c>
      <c r="L533" s="18"/>
      <c r="M533" s="18" t="s">
        <v>78</v>
      </c>
      <c r="N533" s="18" t="s">
        <v>78</v>
      </c>
      <c r="O533" s="18" t="s">
        <v>96</v>
      </c>
      <c r="P533" s="18" t="s">
        <v>369</v>
      </c>
      <c r="Q533" s="18" t="s">
        <v>78</v>
      </c>
      <c r="R533" s="19">
        <v>1.78</v>
      </c>
      <c r="S533" s="19">
        <v>11.5</v>
      </c>
      <c r="T533" s="19">
        <v>20.5</v>
      </c>
      <c r="U533" s="19">
        <v>23.6</v>
      </c>
      <c r="V533" s="19">
        <v>236.9</v>
      </c>
      <c r="W533" s="19">
        <v>1080</v>
      </c>
      <c r="X533" s="19">
        <v>1920</v>
      </c>
      <c r="Y533" s="18" t="s">
        <v>147</v>
      </c>
      <c r="Z533" s="69">
        <v>8753</v>
      </c>
      <c r="AA533" s="19">
        <v>2.0739999999999998</v>
      </c>
      <c r="AB533" s="21">
        <v>229.5</v>
      </c>
      <c r="AC533" s="19">
        <v>200</v>
      </c>
      <c r="AD533" s="19">
        <v>292.2</v>
      </c>
      <c r="AE533" s="19">
        <v>229.5</v>
      </c>
      <c r="AF533" s="19">
        <v>229.5</v>
      </c>
      <c r="AG533" s="8">
        <f>AF533/AD533</f>
        <v>0.78542094455852163</v>
      </c>
      <c r="AH533" s="19">
        <v>200.8</v>
      </c>
      <c r="AI533" s="85">
        <f>(AF533*V533)/1000000</f>
        <v>5.4368550000000002E-2</v>
      </c>
      <c r="AJ533" s="18" t="s">
        <v>78</v>
      </c>
      <c r="AK533" s="18" t="s">
        <v>370</v>
      </c>
      <c r="AL533" s="18" t="s">
        <v>88</v>
      </c>
      <c r="AM533" s="18"/>
      <c r="AN533" s="18" t="s">
        <v>81</v>
      </c>
      <c r="AO533" s="18"/>
      <c r="AP533" s="18" t="s">
        <v>96</v>
      </c>
      <c r="AQ533" s="18" t="s">
        <v>324</v>
      </c>
      <c r="AR533" s="19">
        <v>0</v>
      </c>
      <c r="AS533" s="18" t="s">
        <v>137</v>
      </c>
      <c r="AT533" s="72">
        <v>60</v>
      </c>
      <c r="AU533" s="19">
        <v>170</v>
      </c>
      <c r="AV533" s="19">
        <v>160</v>
      </c>
      <c r="AW533" s="18" t="s">
        <v>77</v>
      </c>
      <c r="AX533" s="18" t="s">
        <v>114</v>
      </c>
      <c r="AY533" s="18"/>
      <c r="AZ533" s="18"/>
      <c r="BA533" s="19">
        <v>0</v>
      </c>
      <c r="BB533" s="20" t="s">
        <v>81</v>
      </c>
      <c r="BC533" s="18" t="s">
        <v>81</v>
      </c>
      <c r="BD533" s="18"/>
      <c r="BE533" s="18" t="s">
        <v>96</v>
      </c>
      <c r="BF533" s="18" t="s">
        <v>96</v>
      </c>
      <c r="BG533" s="18"/>
      <c r="BH533" s="21">
        <v>0</v>
      </c>
      <c r="BI533" s="19">
        <v>0.2</v>
      </c>
      <c r="BJ533" s="19">
        <v>0.2</v>
      </c>
      <c r="BK533" s="19">
        <v>0.2</v>
      </c>
      <c r="BL533" s="18"/>
      <c r="BM533" s="18"/>
      <c r="BN533" s="19">
        <v>18</v>
      </c>
      <c r="BO533" s="21">
        <v>0.56000000000000005</v>
      </c>
      <c r="BP533" s="20"/>
      <c r="BQ533" s="21">
        <v>0.3</v>
      </c>
      <c r="BR533" s="21">
        <v>0.3</v>
      </c>
      <c r="BS533" s="21">
        <v>0.3</v>
      </c>
      <c r="BT533" s="20"/>
      <c r="BU533" s="20"/>
      <c r="BV533" s="21">
        <v>17.7</v>
      </c>
      <c r="BW533" s="9">
        <f>IF(BA533=1,BN533-(Monitors!$B$17*Data!BZ533),Data!BN533)</f>
        <v>18</v>
      </c>
      <c r="BX533" s="32">
        <f>IF($AR533=1,$BW533-(Monitors!$C$17*BZ533),Data!$BW533)</f>
        <v>18</v>
      </c>
      <c r="BY533" s="32">
        <f>BX533-(AA533*Monitors!$C$13)</f>
        <v>13.852</v>
      </c>
      <c r="BZ533" s="86">
        <f>(Monitors!$C$13*Data!AA533)+(Monitors!$C$6*TANH(Monitors!$C$7*(Data!V533+Monitors!$C$8)+Monitors!$C$9)+Monitors!$C$10)</f>
        <v>16.825137967149267</v>
      </c>
      <c r="CA533" s="9">
        <f>BN533-(Signage!$C$13*AI533)</f>
        <v>13.922358750000001</v>
      </c>
      <c r="CB533" s="86">
        <f>(Signage!$C$13*Data!AI533)+(Signage!$C$6*TANH(Signage!$C$7*(Data!V533+Signage!$C$8)+Signage!$C$9)+Signage!$C$10)</f>
        <v>21.233833175244548</v>
      </c>
    </row>
    <row r="534" spans="1:80" s="4" customFormat="1" ht="12" customHeight="1">
      <c r="A534" s="82">
        <v>533</v>
      </c>
      <c r="B534" s="15" t="s">
        <v>2096</v>
      </c>
      <c r="C534" s="82" t="s">
        <v>1464</v>
      </c>
      <c r="D534" s="16">
        <v>41345</v>
      </c>
      <c r="E534" s="18" t="s">
        <v>77</v>
      </c>
      <c r="F534" s="15" t="s">
        <v>70</v>
      </c>
      <c r="G534" s="17">
        <v>6</v>
      </c>
      <c r="H534" s="15" t="s">
        <v>72</v>
      </c>
      <c r="I534" s="15" t="s">
        <v>73</v>
      </c>
      <c r="J534" s="18" t="s">
        <v>73</v>
      </c>
      <c r="K534" s="18" t="s">
        <v>74</v>
      </c>
      <c r="L534" s="18" t="s">
        <v>71</v>
      </c>
      <c r="M534" s="18" t="s">
        <v>78</v>
      </c>
      <c r="N534" s="18" t="s">
        <v>78</v>
      </c>
      <c r="O534" s="18" t="s">
        <v>82</v>
      </c>
      <c r="P534" s="18" t="s">
        <v>71</v>
      </c>
      <c r="Q534" s="18" t="s">
        <v>78</v>
      </c>
      <c r="R534" s="19">
        <v>1.78</v>
      </c>
      <c r="S534" s="19">
        <v>13.2</v>
      </c>
      <c r="T534" s="19">
        <v>23.6</v>
      </c>
      <c r="U534" s="19">
        <v>27</v>
      </c>
      <c r="V534" s="19">
        <v>311.7</v>
      </c>
      <c r="W534" s="19">
        <v>1080</v>
      </c>
      <c r="X534" s="19">
        <v>1920</v>
      </c>
      <c r="Y534" s="18" t="s">
        <v>147</v>
      </c>
      <c r="Z534" s="69">
        <v>6654</v>
      </c>
      <c r="AA534" s="19">
        <v>2.0739999999999998</v>
      </c>
      <c r="AB534" s="21">
        <v>250</v>
      </c>
      <c r="AC534" s="19">
        <v>2.5</v>
      </c>
      <c r="AD534" s="19">
        <v>218</v>
      </c>
      <c r="AE534" s="19">
        <v>250</v>
      </c>
      <c r="AF534" s="19">
        <v>230</v>
      </c>
      <c r="AG534" s="8">
        <f>AF534/AD534</f>
        <v>1.0550458715596329</v>
      </c>
      <c r="AH534" s="19">
        <v>200</v>
      </c>
      <c r="AI534" s="85">
        <f>(AF534*V534)/1000000</f>
        <v>7.1691000000000005E-2</v>
      </c>
      <c r="AJ534" s="18" t="s">
        <v>78</v>
      </c>
      <c r="AK534" s="18" t="s">
        <v>196</v>
      </c>
      <c r="AL534" s="18" t="s">
        <v>350</v>
      </c>
      <c r="AM534" s="18" t="s">
        <v>380</v>
      </c>
      <c r="AN534" s="18" t="s">
        <v>81</v>
      </c>
      <c r="AO534" s="18" t="s">
        <v>71</v>
      </c>
      <c r="AP534" s="18" t="s">
        <v>94</v>
      </c>
      <c r="AQ534" s="18" t="s">
        <v>71</v>
      </c>
      <c r="AR534" s="19">
        <v>0</v>
      </c>
      <c r="AS534" s="18"/>
      <c r="AT534" s="72">
        <v>60</v>
      </c>
      <c r="AU534" s="19">
        <v>170</v>
      </c>
      <c r="AV534" s="19">
        <v>160</v>
      </c>
      <c r="AW534" s="18" t="s">
        <v>77</v>
      </c>
      <c r="AX534" s="18" t="s">
        <v>98</v>
      </c>
      <c r="AY534" s="18" t="s">
        <v>71</v>
      </c>
      <c r="AZ534" s="18" t="s">
        <v>71</v>
      </c>
      <c r="BA534" s="19">
        <v>0</v>
      </c>
      <c r="BB534" s="20" t="s">
        <v>81</v>
      </c>
      <c r="BC534" s="18" t="s">
        <v>81</v>
      </c>
      <c r="BD534" s="18" t="s">
        <v>71</v>
      </c>
      <c r="BE534" s="18" t="s">
        <v>84</v>
      </c>
      <c r="BF534" s="18" t="s">
        <v>71</v>
      </c>
      <c r="BG534" s="18"/>
      <c r="BH534" s="21">
        <v>0</v>
      </c>
      <c r="BI534" s="19">
        <v>0.23</v>
      </c>
      <c r="BJ534" s="18"/>
      <c r="BK534" s="19">
        <v>0.15</v>
      </c>
      <c r="BL534" s="18"/>
      <c r="BM534" s="18"/>
      <c r="BN534" s="19">
        <v>21.64</v>
      </c>
      <c r="BO534" s="21">
        <v>0.4</v>
      </c>
      <c r="BP534" s="20"/>
      <c r="BQ534" s="21">
        <v>0.26</v>
      </c>
      <c r="BR534" s="20"/>
      <c r="BS534" s="21">
        <v>0.18</v>
      </c>
      <c r="BT534" s="20"/>
      <c r="BU534" s="20"/>
      <c r="BV534" s="21">
        <v>21.7</v>
      </c>
      <c r="BW534" s="9">
        <f>IF(BA534=1,BN534-(Monitors!$B$17*Data!BZ534),Data!BN534)</f>
        <v>21.64</v>
      </c>
      <c r="BX534" s="32">
        <f>IF($AR534=1,$BW534-(Monitors!$C$17*BZ534),Data!$BW534)</f>
        <v>21.64</v>
      </c>
      <c r="BY534" s="32">
        <f>BX534-(AA534*Monitors!$C$13)</f>
        <v>17.492000000000001</v>
      </c>
      <c r="BZ534" s="86">
        <f>(Monitors!$C$13*Data!AA534)+(Monitors!$C$6*TANH(Monitors!$C$7*(Data!V534+Monitors!$C$8)+Monitors!$C$9)+Monitors!$C$10)</f>
        <v>18.779741917256199</v>
      </c>
      <c r="CA534" s="9">
        <f>BN534-(Signage!$C$13*AI534)</f>
        <v>16.263175</v>
      </c>
      <c r="CB534" s="86">
        <f>(Signage!$C$13*Data!AI534)+(Signage!$C$6*TANH(Signage!$C$7*(Data!V534+Signage!$C$8)+Signage!$C$9)+Signage!$C$10)</f>
        <v>28.481459702489083</v>
      </c>
    </row>
    <row r="535" spans="1:80" s="4" customFormat="1" ht="12" customHeight="1">
      <c r="A535" s="83">
        <v>534</v>
      </c>
      <c r="B535" s="15" t="s">
        <v>2096</v>
      </c>
      <c r="C535" s="83" t="s">
        <v>1465</v>
      </c>
      <c r="D535" s="16">
        <v>41562</v>
      </c>
      <c r="E535" s="18" t="s">
        <v>78</v>
      </c>
      <c r="F535" s="15" t="s">
        <v>70</v>
      </c>
      <c r="G535" s="17">
        <v>6</v>
      </c>
      <c r="H535" s="15" t="s">
        <v>72</v>
      </c>
      <c r="I535" s="15" t="s">
        <v>90</v>
      </c>
      <c r="J535" s="18"/>
      <c r="K535" s="18" t="s">
        <v>74</v>
      </c>
      <c r="L535" s="18"/>
      <c r="M535" s="18" t="s">
        <v>78</v>
      </c>
      <c r="N535" s="18" t="s">
        <v>78</v>
      </c>
      <c r="O535" s="18" t="s">
        <v>82</v>
      </c>
      <c r="P535" s="18"/>
      <c r="Q535" s="18" t="s">
        <v>78</v>
      </c>
      <c r="R535" s="19">
        <v>1.78</v>
      </c>
      <c r="S535" s="19">
        <v>112</v>
      </c>
      <c r="T535" s="19">
        <v>209</v>
      </c>
      <c r="U535" s="19">
        <v>23.7</v>
      </c>
      <c r="V535" s="19">
        <v>234</v>
      </c>
      <c r="W535" s="19">
        <v>1080</v>
      </c>
      <c r="X535" s="19">
        <v>1920</v>
      </c>
      <c r="Y535" s="18" t="s">
        <v>147</v>
      </c>
      <c r="Z535" s="69">
        <v>8877</v>
      </c>
      <c r="AA535" s="19">
        <v>2.0739999999999998</v>
      </c>
      <c r="AB535" s="21">
        <v>250</v>
      </c>
      <c r="AC535" s="19">
        <v>2.2000000000000002</v>
      </c>
      <c r="AD535" s="19">
        <v>244.5</v>
      </c>
      <c r="AE535" s="19">
        <v>250</v>
      </c>
      <c r="AF535" s="19">
        <v>230.5</v>
      </c>
      <c r="AG535" s="8">
        <f>AF535/AD535</f>
        <v>0.94274028629856854</v>
      </c>
      <c r="AH535" s="19">
        <v>200</v>
      </c>
      <c r="AI535" s="85">
        <f>(AF535*V535)/1000000</f>
        <v>5.3936999999999999E-2</v>
      </c>
      <c r="AJ535" s="18" t="s">
        <v>78</v>
      </c>
      <c r="AK535" s="18" t="s">
        <v>430</v>
      </c>
      <c r="AL535" s="18" t="s">
        <v>181</v>
      </c>
      <c r="AM535" s="18"/>
      <c r="AN535" s="18" t="s">
        <v>81</v>
      </c>
      <c r="AO535" s="18"/>
      <c r="AP535" s="18" t="s">
        <v>81</v>
      </c>
      <c r="AQ535" s="18"/>
      <c r="AR535" s="19">
        <v>0</v>
      </c>
      <c r="AS535" s="18"/>
      <c r="AT535" s="72">
        <v>60</v>
      </c>
      <c r="AU535" s="19">
        <v>170</v>
      </c>
      <c r="AV535" s="19">
        <v>160</v>
      </c>
      <c r="AW535" s="18" t="s">
        <v>78</v>
      </c>
      <c r="AX535" s="18" t="s">
        <v>109</v>
      </c>
      <c r="AY535" s="18"/>
      <c r="AZ535" s="18"/>
      <c r="BA535" s="19">
        <v>0</v>
      </c>
      <c r="BB535" s="20" t="s">
        <v>81</v>
      </c>
      <c r="BC535" s="18" t="s">
        <v>81</v>
      </c>
      <c r="BD535" s="18"/>
      <c r="BE535" s="18" t="s">
        <v>84</v>
      </c>
      <c r="BF535" s="18"/>
      <c r="BG535" s="19">
        <v>1</v>
      </c>
      <c r="BH535" s="21">
        <v>0</v>
      </c>
      <c r="BI535" s="19">
        <v>0.3</v>
      </c>
      <c r="BJ535" s="19">
        <v>0.3</v>
      </c>
      <c r="BK535" s="19">
        <v>0.22</v>
      </c>
      <c r="BL535" s="18"/>
      <c r="BM535" s="18"/>
      <c r="BN535" s="19">
        <v>19.420000000000002</v>
      </c>
      <c r="BO535" s="21">
        <v>0.52</v>
      </c>
      <c r="BP535" s="20"/>
      <c r="BQ535" s="21">
        <v>0.31</v>
      </c>
      <c r="BR535" s="21">
        <v>0.3</v>
      </c>
      <c r="BS535" s="21">
        <v>0.23</v>
      </c>
      <c r="BT535" s="20"/>
      <c r="BU535" s="20"/>
      <c r="BV535" s="21">
        <v>19.39</v>
      </c>
      <c r="BW535" s="9">
        <f>IF(BA535=1,BN535-(Monitors!$B$17*Data!BZ535),Data!BN535)</f>
        <v>19.420000000000002</v>
      </c>
      <c r="BX535" s="32">
        <f>IF($AR535=1,$BW535-(Monitors!$C$17*BZ535),Data!$BW535)</f>
        <v>19.420000000000002</v>
      </c>
      <c r="BY535" s="32">
        <f>BX535-(AA535*Monitors!$C$13)</f>
        <v>15.272000000000002</v>
      </c>
      <c r="BZ535" s="86">
        <f>(Monitors!$C$13*Data!AA535)+(Monitors!$C$6*TANH(Monitors!$C$7*(Data!V535+Monitors!$C$8)+Monitors!$C$9)+Monitors!$C$10)</f>
        <v>16.729903398299712</v>
      </c>
      <c r="CA535" s="9">
        <f>BN535-(Signage!$C$13*AI535)</f>
        <v>15.374725000000002</v>
      </c>
      <c r="CB535" s="86">
        <f>(Signage!$C$13*Data!AI535)+(Signage!$C$6*TANH(Signage!$C$7*(Data!V535+Signage!$C$8)+Signage!$C$9)+Signage!$C$10)</f>
        <v>20.967977112808921</v>
      </c>
    </row>
    <row r="536" spans="1:80" s="4" customFormat="1" ht="12" customHeight="1">
      <c r="A536" s="82">
        <v>535</v>
      </c>
      <c r="B536" s="15" t="s">
        <v>2096</v>
      </c>
      <c r="C536" s="82" t="s">
        <v>1466</v>
      </c>
      <c r="D536" s="16">
        <v>40671</v>
      </c>
      <c r="E536" s="18" t="s">
        <v>77</v>
      </c>
      <c r="F536" s="15" t="s">
        <v>70</v>
      </c>
      <c r="G536" s="17">
        <v>6</v>
      </c>
      <c r="H536" s="15" t="s">
        <v>72</v>
      </c>
      <c r="I536" s="15" t="s">
        <v>90</v>
      </c>
      <c r="J536" s="18"/>
      <c r="K536" s="18" t="s">
        <v>74</v>
      </c>
      <c r="L536" s="18"/>
      <c r="M536" s="18" t="s">
        <v>78</v>
      </c>
      <c r="N536" s="18" t="s">
        <v>78</v>
      </c>
      <c r="O536" s="18" t="s">
        <v>82</v>
      </c>
      <c r="P536" s="18"/>
      <c r="Q536" s="18" t="s">
        <v>78</v>
      </c>
      <c r="R536" s="19">
        <v>1.78</v>
      </c>
      <c r="S536" s="19">
        <v>11.6</v>
      </c>
      <c r="T536" s="19">
        <v>20.6</v>
      </c>
      <c r="U536" s="19">
        <v>23.6</v>
      </c>
      <c r="V536" s="19">
        <v>237.79</v>
      </c>
      <c r="W536" s="19">
        <v>1920</v>
      </c>
      <c r="X536" s="19">
        <v>1080</v>
      </c>
      <c r="Y536" s="18" t="s">
        <v>167</v>
      </c>
      <c r="Z536" s="69">
        <v>8720</v>
      </c>
      <c r="AA536" s="19">
        <v>2.0739999999999998</v>
      </c>
      <c r="AB536" s="21">
        <v>250</v>
      </c>
      <c r="AC536" s="19">
        <v>14.9</v>
      </c>
      <c r="AD536" s="19">
        <v>267</v>
      </c>
      <c r="AE536" s="19">
        <v>250</v>
      </c>
      <c r="AF536" s="19">
        <v>230.6</v>
      </c>
      <c r="AG536" s="8">
        <f>AF536/AD536</f>
        <v>0.8636704119850187</v>
      </c>
      <c r="AH536" s="19">
        <v>200.1</v>
      </c>
      <c r="AI536" s="85">
        <f>(AF536*V536)/1000000</f>
        <v>5.4834373999999998E-2</v>
      </c>
      <c r="AJ536" s="18" t="s">
        <v>77</v>
      </c>
      <c r="AK536" s="18" t="s">
        <v>185</v>
      </c>
      <c r="AL536" s="18" t="s">
        <v>115</v>
      </c>
      <c r="AM536" s="18"/>
      <c r="AN536" s="18" t="s">
        <v>81</v>
      </c>
      <c r="AO536" s="18"/>
      <c r="AP536" s="18" t="s">
        <v>81</v>
      </c>
      <c r="AQ536" s="18"/>
      <c r="AR536" s="19">
        <v>0</v>
      </c>
      <c r="AS536" s="18"/>
      <c r="AT536" s="72">
        <v>60</v>
      </c>
      <c r="AU536" s="19">
        <v>170</v>
      </c>
      <c r="AV536" s="19">
        <v>160</v>
      </c>
      <c r="AW536" s="18" t="s">
        <v>78</v>
      </c>
      <c r="AX536" s="18" t="s">
        <v>109</v>
      </c>
      <c r="AY536" s="18"/>
      <c r="AZ536" s="18"/>
      <c r="BA536" s="19">
        <v>0</v>
      </c>
      <c r="BB536" s="20" t="s">
        <v>81</v>
      </c>
      <c r="BC536" s="18" t="s">
        <v>81</v>
      </c>
      <c r="BD536" s="18"/>
      <c r="BE536" s="18" t="s">
        <v>84</v>
      </c>
      <c r="BF536" s="18"/>
      <c r="BG536" s="18"/>
      <c r="BH536" s="21">
        <v>0</v>
      </c>
      <c r="BI536" s="19">
        <v>0.24</v>
      </c>
      <c r="BJ536" s="18"/>
      <c r="BK536" s="19">
        <v>0.18</v>
      </c>
      <c r="BL536" s="18"/>
      <c r="BM536" s="18"/>
      <c r="BN536" s="19">
        <v>16.82</v>
      </c>
      <c r="BO536" s="21">
        <v>0.45</v>
      </c>
      <c r="BP536" s="20"/>
      <c r="BQ536" s="21">
        <v>0.3</v>
      </c>
      <c r="BR536" s="20"/>
      <c r="BS536" s="21">
        <v>0.24</v>
      </c>
      <c r="BT536" s="20"/>
      <c r="BU536" s="20"/>
      <c r="BV536" s="21">
        <v>16.68</v>
      </c>
      <c r="BW536" s="9">
        <f>IF(BA536=1,BN536-(Monitors!$B$17*Data!BZ536),Data!BN536)</f>
        <v>16.82</v>
      </c>
      <c r="BX536" s="32">
        <f>IF($AR536=1,$BW536-(Monitors!$C$17*BZ536),Data!$BW536)</f>
        <v>16.82</v>
      </c>
      <c r="BY536" s="32">
        <f>BX536-(AA536*Monitors!$C$13)</f>
        <v>12.672000000000001</v>
      </c>
      <c r="BZ536" s="86">
        <f>(Monitors!$C$13*Data!AA536)+(Monitors!$C$6*TANH(Monitors!$C$7*(Data!V536+Monitors!$C$8)+Monitors!$C$9)+Monitors!$C$10)</f>
        <v>16.854046429825296</v>
      </c>
      <c r="CA536" s="9">
        <f>BN536-(Signage!$C$13*AI536)</f>
        <v>12.707421950000001</v>
      </c>
      <c r="CB536" s="86">
        <f>(Signage!$C$13*Data!AI536)+(Signage!$C$6*TANH(Signage!$C$7*(Data!V536+Signage!$C$8)+Signage!$C$9)+Signage!$C$10)</f>
        <v>21.340390431083829</v>
      </c>
    </row>
    <row r="537" spans="1:80" s="4" customFormat="1" ht="12" customHeight="1">
      <c r="A537" s="83">
        <v>536</v>
      </c>
      <c r="B537" s="15" t="s">
        <v>2100</v>
      </c>
      <c r="C537" s="83" t="s">
        <v>1467</v>
      </c>
      <c r="D537" s="16">
        <v>41418</v>
      </c>
      <c r="E537" s="18" t="s">
        <v>78</v>
      </c>
      <c r="F537" s="15" t="s">
        <v>322</v>
      </c>
      <c r="G537" s="17">
        <v>6</v>
      </c>
      <c r="H537" s="15" t="s">
        <v>72</v>
      </c>
      <c r="I537" s="15" t="s">
        <v>142</v>
      </c>
      <c r="J537" s="18"/>
      <c r="K537" s="18" t="s">
        <v>74</v>
      </c>
      <c r="L537" s="18"/>
      <c r="M537" s="18" t="s">
        <v>78</v>
      </c>
      <c r="N537" s="18" t="s">
        <v>78</v>
      </c>
      <c r="O537" s="18" t="s">
        <v>82</v>
      </c>
      <c r="P537" s="18"/>
      <c r="Q537" s="18" t="s">
        <v>77</v>
      </c>
      <c r="R537" s="19">
        <v>1.78</v>
      </c>
      <c r="S537" s="19">
        <v>11.3</v>
      </c>
      <c r="T537" s="19">
        <v>20</v>
      </c>
      <c r="U537" s="19">
        <v>23</v>
      </c>
      <c r="V537" s="19">
        <v>226.05</v>
      </c>
      <c r="W537" s="19">
        <v>1080</v>
      </c>
      <c r="X537" s="19">
        <v>1920</v>
      </c>
      <c r="Y537" s="18" t="s">
        <v>147</v>
      </c>
      <c r="Z537" s="69">
        <v>9175</v>
      </c>
      <c r="AA537" s="19">
        <v>2.0739999999999998</v>
      </c>
      <c r="AB537" s="21">
        <v>230</v>
      </c>
      <c r="AC537" s="19">
        <v>10</v>
      </c>
      <c r="AD537" s="19">
        <v>231.2</v>
      </c>
      <c r="AE537" s="19">
        <v>230</v>
      </c>
      <c r="AF537" s="19">
        <v>230.7</v>
      </c>
      <c r="AG537" s="8">
        <f>AF537/AD537</f>
        <v>0.99783737024221453</v>
      </c>
      <c r="AH537" s="19">
        <v>200.2</v>
      </c>
      <c r="AI537" s="85">
        <f>(AF537*V537)/1000000</f>
        <v>5.2149735000000003E-2</v>
      </c>
      <c r="AJ537" s="18" t="s">
        <v>78</v>
      </c>
      <c r="AK537" s="18" t="s">
        <v>564</v>
      </c>
      <c r="AL537" s="18" t="s">
        <v>181</v>
      </c>
      <c r="AM537" s="18"/>
      <c r="AN537" s="18" t="s">
        <v>81</v>
      </c>
      <c r="AO537" s="18"/>
      <c r="AP537" s="18" t="s">
        <v>94</v>
      </c>
      <c r="AQ537" s="18"/>
      <c r="AR537" s="19">
        <v>0</v>
      </c>
      <c r="AS537" s="18"/>
      <c r="AT537" s="72">
        <v>60</v>
      </c>
      <c r="AU537" s="19">
        <v>178</v>
      </c>
      <c r="AV537" s="19">
        <v>178</v>
      </c>
      <c r="AW537" s="18" t="s">
        <v>78</v>
      </c>
      <c r="AX537" s="18" t="s">
        <v>323</v>
      </c>
      <c r="AY537" s="18"/>
      <c r="AZ537" s="18"/>
      <c r="BA537" s="19">
        <v>0</v>
      </c>
      <c r="BB537" s="20" t="s">
        <v>81</v>
      </c>
      <c r="BC537" s="18" t="s">
        <v>81</v>
      </c>
      <c r="BD537" s="18"/>
      <c r="BE537" s="18" t="s">
        <v>84</v>
      </c>
      <c r="BF537" s="18"/>
      <c r="BG537" s="19">
        <v>3</v>
      </c>
      <c r="BH537" s="21">
        <v>0</v>
      </c>
      <c r="BI537" s="19">
        <v>0.3</v>
      </c>
      <c r="BJ537" s="18"/>
      <c r="BK537" s="19">
        <v>0.27</v>
      </c>
      <c r="BL537" s="18"/>
      <c r="BM537" s="18"/>
      <c r="BN537" s="19">
        <v>21.87</v>
      </c>
      <c r="BO537" s="21">
        <v>0.35</v>
      </c>
      <c r="BP537" s="20"/>
      <c r="BQ537" s="21">
        <v>0.32</v>
      </c>
      <c r="BR537" s="20"/>
      <c r="BS537" s="21">
        <v>0.28000000000000003</v>
      </c>
      <c r="BT537" s="20"/>
      <c r="BU537" s="20"/>
      <c r="BV537" s="21">
        <v>21.91</v>
      </c>
      <c r="BW537" s="9">
        <f>IF(BA537=1,BN537-(Monitors!$B$17*Data!BZ537),Data!BN537)</f>
        <v>21.87</v>
      </c>
      <c r="BX537" s="32">
        <f>IF($AR537=1,$BW537-(Monitors!$C$17*BZ537),Data!$BW537)</f>
        <v>21.87</v>
      </c>
      <c r="BY537" s="32">
        <f>BX537-(AA537*Monitors!$C$13)</f>
        <v>17.722000000000001</v>
      </c>
      <c r="BZ537" s="86">
        <f>(Monitors!$C$13*Data!AA537)+(Monitors!$C$6*TANH(Monitors!$C$7*(Data!V537+Monitors!$C$8)+Monitors!$C$9)+Monitors!$C$10)</f>
        <v>16.460581917010643</v>
      </c>
      <c r="CA537" s="9">
        <f>BN537-(Signage!$C$13*AI537)</f>
        <v>17.958769875000002</v>
      </c>
      <c r="CB537" s="86">
        <f>(Signage!$C$13*Data!AI537)+(Signage!$C$6*TANH(Signage!$C$7*(Data!V537+Signage!$C$8)+Signage!$C$9)+Signage!$C$10)</f>
        <v>20.192933750377922</v>
      </c>
    </row>
    <row r="538" spans="1:80" s="4" customFormat="1" ht="12" customHeight="1">
      <c r="A538" s="82">
        <v>537</v>
      </c>
      <c r="B538" s="15" t="s">
        <v>2051</v>
      </c>
      <c r="C538" s="82" t="s">
        <v>1468</v>
      </c>
      <c r="D538" s="16">
        <v>41352</v>
      </c>
      <c r="E538" s="18" t="s">
        <v>78</v>
      </c>
      <c r="F538" s="15" t="s">
        <v>100</v>
      </c>
      <c r="G538" s="17">
        <v>6</v>
      </c>
      <c r="H538" s="15" t="s">
        <v>72</v>
      </c>
      <c r="I538" s="15" t="s">
        <v>90</v>
      </c>
      <c r="J538" s="18"/>
      <c r="K538" s="18" t="s">
        <v>74</v>
      </c>
      <c r="L538" s="18"/>
      <c r="M538" s="18" t="s">
        <v>78</v>
      </c>
      <c r="N538" s="18" t="s">
        <v>78</v>
      </c>
      <c r="O538" s="18" t="s">
        <v>82</v>
      </c>
      <c r="P538" s="18"/>
      <c r="Q538" s="18" t="s">
        <v>77</v>
      </c>
      <c r="R538" s="19">
        <v>1.8</v>
      </c>
      <c r="S538" s="19">
        <v>11.4</v>
      </c>
      <c r="T538" s="19">
        <v>20.5</v>
      </c>
      <c r="U538" s="19">
        <v>23.4</v>
      </c>
      <c r="V538" s="19">
        <v>233.6</v>
      </c>
      <c r="W538" s="19">
        <v>1080</v>
      </c>
      <c r="X538" s="19">
        <v>1920</v>
      </c>
      <c r="Y538" s="18" t="s">
        <v>147</v>
      </c>
      <c r="Z538" s="69">
        <v>8872</v>
      </c>
      <c r="AA538" s="19">
        <v>2.0739999999999998</v>
      </c>
      <c r="AB538" s="21">
        <v>232.2</v>
      </c>
      <c r="AC538" s="19">
        <v>0.1</v>
      </c>
      <c r="AD538" s="19">
        <v>232.2</v>
      </c>
      <c r="AE538" s="19">
        <v>232.2</v>
      </c>
      <c r="AF538" s="19">
        <v>231.1</v>
      </c>
      <c r="AG538" s="8">
        <f>AF538/AD538</f>
        <v>0.99526270456503019</v>
      </c>
      <c r="AH538" s="19">
        <v>231.1</v>
      </c>
      <c r="AI538" s="85">
        <f>(AF538*V538)/1000000</f>
        <v>5.3984959999999999E-2</v>
      </c>
      <c r="AJ538" s="18" t="s">
        <v>78</v>
      </c>
      <c r="AK538" s="18" t="s">
        <v>597</v>
      </c>
      <c r="AL538" s="18" t="s">
        <v>460</v>
      </c>
      <c r="AM538" s="18" t="s">
        <v>204</v>
      </c>
      <c r="AN538" s="18" t="s">
        <v>81</v>
      </c>
      <c r="AO538" s="18"/>
      <c r="AP538" s="18" t="s">
        <v>94</v>
      </c>
      <c r="AQ538" s="18"/>
      <c r="AR538" s="19">
        <v>0</v>
      </c>
      <c r="AS538" s="18"/>
      <c r="AT538" s="72">
        <v>75</v>
      </c>
      <c r="AU538" s="19">
        <v>170</v>
      </c>
      <c r="AV538" s="19">
        <v>160</v>
      </c>
      <c r="AW538" s="18" t="s">
        <v>77</v>
      </c>
      <c r="AX538" s="18" t="s">
        <v>91</v>
      </c>
      <c r="AY538" s="18"/>
      <c r="AZ538" s="18"/>
      <c r="BA538" s="19">
        <v>0</v>
      </c>
      <c r="BB538" s="20" t="s">
        <v>81</v>
      </c>
      <c r="BC538" s="18" t="s">
        <v>81</v>
      </c>
      <c r="BD538" s="18"/>
      <c r="BE538" s="18" t="s">
        <v>245</v>
      </c>
      <c r="BF538" s="18"/>
      <c r="BG538" s="19">
        <v>1</v>
      </c>
      <c r="BH538" s="21">
        <v>1</v>
      </c>
      <c r="BI538" s="19">
        <v>0.34</v>
      </c>
      <c r="BJ538" s="18"/>
      <c r="BK538" s="19">
        <v>0.31</v>
      </c>
      <c r="BL538" s="18"/>
      <c r="BM538" s="18"/>
      <c r="BN538" s="19">
        <v>20.98</v>
      </c>
      <c r="BO538" s="21">
        <v>0.47</v>
      </c>
      <c r="BP538" s="20"/>
      <c r="BQ538" s="20"/>
      <c r="BR538" s="20"/>
      <c r="BS538" s="20"/>
      <c r="BT538" s="20"/>
      <c r="BU538" s="20"/>
      <c r="BV538" s="20"/>
      <c r="BW538" s="9">
        <f>IF(BA538=1,BN538-(Monitors!$B$17*Data!BZ538),Data!BN538)</f>
        <v>20.98</v>
      </c>
      <c r="BX538" s="32">
        <f>IF($AR538=1,$BW538-(Monitors!$C$17*BZ538),Data!$BW538)</f>
        <v>20.98</v>
      </c>
      <c r="BY538" s="32">
        <f>BX538-(AA538*Monitors!$C$13)</f>
        <v>16.832000000000001</v>
      </c>
      <c r="BZ538" s="86">
        <f>(Monitors!$C$13*Data!AA538)+(Monitors!$C$6*TANH(Monitors!$C$7*(Data!V538+Monitors!$C$8)+Monitors!$C$9)+Monitors!$C$10)</f>
        <v>16.716642336399808</v>
      </c>
      <c r="CA538" s="9">
        <f>BN538-(Signage!$C$13*AI538)</f>
        <v>16.931128000000001</v>
      </c>
      <c r="CB538" s="86">
        <f>(Signage!$C$13*Data!AI538)+(Signage!$C$6*TANH(Signage!$C$7*(Data!V538+Signage!$C$8)+Signage!$C$9)+Signage!$C$10)</f>
        <v>20.939354375477802</v>
      </c>
    </row>
    <row r="539" spans="1:80" s="4" customFormat="1" ht="12" customHeight="1">
      <c r="A539" s="83">
        <v>538</v>
      </c>
      <c r="B539" s="15" t="s">
        <v>2072</v>
      </c>
      <c r="C539" s="83" t="s">
        <v>1469</v>
      </c>
      <c r="D539" s="16">
        <v>41214</v>
      </c>
      <c r="E539" s="18" t="s">
        <v>78</v>
      </c>
      <c r="F539" s="15" t="s">
        <v>70</v>
      </c>
      <c r="G539" s="17">
        <v>6</v>
      </c>
      <c r="H539" s="15" t="s">
        <v>72</v>
      </c>
      <c r="I539" s="15" t="s">
        <v>90</v>
      </c>
      <c r="J539" s="18"/>
      <c r="K539" s="18" t="s">
        <v>74</v>
      </c>
      <c r="L539" s="18"/>
      <c r="M539" s="18" t="s">
        <v>78</v>
      </c>
      <c r="N539" s="18" t="s">
        <v>77</v>
      </c>
      <c r="O539" s="18" t="s">
        <v>82</v>
      </c>
      <c r="P539" s="18"/>
      <c r="Q539" s="18" t="s">
        <v>78</v>
      </c>
      <c r="R539" s="19">
        <v>1.78</v>
      </c>
      <c r="S539" s="19">
        <v>11.8</v>
      </c>
      <c r="T539" s="19">
        <v>20.9</v>
      </c>
      <c r="U539" s="19">
        <v>24</v>
      </c>
      <c r="V539" s="19">
        <v>246.2</v>
      </c>
      <c r="W539" s="19">
        <v>1080</v>
      </c>
      <c r="X539" s="19">
        <v>1920</v>
      </c>
      <c r="Y539" s="18" t="s">
        <v>147</v>
      </c>
      <c r="Z539" s="69">
        <v>8424</v>
      </c>
      <c r="AA539" s="19">
        <v>2.0739999999999998</v>
      </c>
      <c r="AB539" s="21">
        <v>250</v>
      </c>
      <c r="AC539" s="19">
        <v>201</v>
      </c>
      <c r="AD539" s="19">
        <v>297</v>
      </c>
      <c r="AE539" s="19">
        <v>250</v>
      </c>
      <c r="AF539" s="19">
        <v>231.1</v>
      </c>
      <c r="AG539" s="8">
        <f>AF539/AD539</f>
        <v>0.77811447811447809</v>
      </c>
      <c r="AH539" s="19">
        <v>200.1</v>
      </c>
      <c r="AI539" s="85">
        <f>(AF539*V539)/1000000</f>
        <v>5.6896819999999994E-2</v>
      </c>
      <c r="AJ539" s="18" t="s">
        <v>78</v>
      </c>
      <c r="AK539" s="18" t="s">
        <v>311</v>
      </c>
      <c r="AL539" s="18" t="s">
        <v>435</v>
      </c>
      <c r="AM539" s="18"/>
      <c r="AN539" s="18" t="s">
        <v>121</v>
      </c>
      <c r="AO539" s="18"/>
      <c r="AP539" s="18" t="s">
        <v>94</v>
      </c>
      <c r="AQ539" s="18"/>
      <c r="AR539" s="19">
        <v>0</v>
      </c>
      <c r="AS539" s="18"/>
      <c r="AT539" s="72">
        <v>60</v>
      </c>
      <c r="AU539" s="19">
        <v>170</v>
      </c>
      <c r="AV539" s="19">
        <v>170</v>
      </c>
      <c r="AW539" s="18" t="s">
        <v>77</v>
      </c>
      <c r="AX539" s="18" t="s">
        <v>264</v>
      </c>
      <c r="AY539" s="18"/>
      <c r="AZ539" s="18"/>
      <c r="BA539" s="19">
        <v>0</v>
      </c>
      <c r="BB539" s="20" t="s">
        <v>121</v>
      </c>
      <c r="BC539" s="18" t="s">
        <v>144</v>
      </c>
      <c r="BD539" s="18"/>
      <c r="BE539" s="18" t="s">
        <v>84</v>
      </c>
      <c r="BF539" s="18"/>
      <c r="BG539" s="18"/>
      <c r="BH539" s="21">
        <v>0</v>
      </c>
      <c r="BI539" s="19">
        <v>0.34</v>
      </c>
      <c r="BJ539" s="18"/>
      <c r="BK539" s="19">
        <v>0.27</v>
      </c>
      <c r="BL539" s="18"/>
      <c r="BM539" s="18"/>
      <c r="BN539" s="19">
        <v>21.06</v>
      </c>
      <c r="BO539" s="21">
        <v>0.5</v>
      </c>
      <c r="BP539" s="20"/>
      <c r="BQ539" s="21">
        <v>0.43</v>
      </c>
      <c r="BR539" s="20"/>
      <c r="BS539" s="21">
        <v>0.35</v>
      </c>
      <c r="BT539" s="20"/>
      <c r="BU539" s="20"/>
      <c r="BV539" s="21">
        <v>21.02</v>
      </c>
      <c r="BW539" s="9">
        <f>IF(BA539=1,BN539-(Monitors!$B$17*Data!BZ539),Data!BN539)</f>
        <v>21.06</v>
      </c>
      <c r="BX539" s="32">
        <f>IF($AR539=1,$BW539-(Monitors!$C$17*BZ539),Data!$BW539)</f>
        <v>21.06</v>
      </c>
      <c r="BY539" s="32">
        <f>BX539-(AA539*Monitors!$C$13)</f>
        <v>16.911999999999999</v>
      </c>
      <c r="BZ539" s="86">
        <f>(Monitors!$C$13*Data!AA539)+(Monitors!$C$6*TANH(Monitors!$C$7*(Data!V539+Monitors!$C$8)+Monitors!$C$9)+Monitors!$C$10)</f>
        <v>17.11992159634805</v>
      </c>
      <c r="CA539" s="9">
        <f>BN539-(Signage!$C$13*AI539)</f>
        <v>16.792738499999999</v>
      </c>
      <c r="CB539" s="86">
        <f>(Signage!$C$13*Data!AI539)+(Signage!$C$6*TANH(Signage!$C$7*(Data!V539+Signage!$C$8)+Signage!$C$9)+Signage!$C$10)</f>
        <v>22.170970404103638</v>
      </c>
    </row>
    <row r="540" spans="1:80" s="4" customFormat="1" ht="12" customHeight="1">
      <c r="A540" s="82">
        <v>539</v>
      </c>
      <c r="B540" s="15" t="s">
        <v>2058</v>
      </c>
      <c r="C540" s="82" t="s">
        <v>1470</v>
      </c>
      <c r="D540" s="16">
        <v>41522</v>
      </c>
      <c r="E540" s="18" t="s">
        <v>77</v>
      </c>
      <c r="F540" s="15" t="s">
        <v>70</v>
      </c>
      <c r="G540" s="17">
        <v>6</v>
      </c>
      <c r="H540" s="15" t="s">
        <v>72</v>
      </c>
      <c r="I540" s="15" t="s">
        <v>90</v>
      </c>
      <c r="J540" s="18" t="s">
        <v>71</v>
      </c>
      <c r="K540" s="18" t="s">
        <v>74</v>
      </c>
      <c r="L540" s="18" t="s">
        <v>71</v>
      </c>
      <c r="M540" s="18" t="s">
        <v>78</v>
      </c>
      <c r="N540" s="18" t="s">
        <v>78</v>
      </c>
      <c r="O540" s="18" t="s">
        <v>82</v>
      </c>
      <c r="P540" s="18" t="s">
        <v>81</v>
      </c>
      <c r="Q540" s="18" t="s">
        <v>78</v>
      </c>
      <c r="R540" s="19">
        <v>1.78</v>
      </c>
      <c r="S540" s="19">
        <v>10.5</v>
      </c>
      <c r="T540" s="19">
        <v>18.7</v>
      </c>
      <c r="U540" s="19">
        <v>21.5</v>
      </c>
      <c r="V540" s="19">
        <v>197.6</v>
      </c>
      <c r="W540" s="19">
        <v>1080</v>
      </c>
      <c r="X540" s="19">
        <v>1920</v>
      </c>
      <c r="Y540" s="18" t="s">
        <v>147</v>
      </c>
      <c r="Z540" s="69">
        <v>10498</v>
      </c>
      <c r="AA540" s="19">
        <v>2.0739999999999998</v>
      </c>
      <c r="AB540" s="21">
        <v>250</v>
      </c>
      <c r="AC540" s="19">
        <v>21.2</v>
      </c>
      <c r="AD540" s="19">
        <v>271.89999999999998</v>
      </c>
      <c r="AE540" s="19">
        <v>250</v>
      </c>
      <c r="AF540" s="19">
        <v>232</v>
      </c>
      <c r="AG540" s="8">
        <f>AF540/AD540</f>
        <v>0.85325487311511594</v>
      </c>
      <c r="AH540" s="19">
        <v>200</v>
      </c>
      <c r="AI540" s="85">
        <f>(AF540*V540)/1000000</f>
        <v>4.5843199999999994E-2</v>
      </c>
      <c r="AJ540" s="18" t="s">
        <v>78</v>
      </c>
      <c r="AK540" s="18" t="s">
        <v>300</v>
      </c>
      <c r="AL540" s="18" t="s">
        <v>127</v>
      </c>
      <c r="AM540" s="18" t="s">
        <v>81</v>
      </c>
      <c r="AN540" s="18" t="s">
        <v>81</v>
      </c>
      <c r="AO540" s="18" t="s">
        <v>81</v>
      </c>
      <c r="AP540" s="18" t="s">
        <v>81</v>
      </c>
      <c r="AQ540" s="18" t="s">
        <v>81</v>
      </c>
      <c r="AR540" s="19">
        <v>0</v>
      </c>
      <c r="AS540" s="18"/>
      <c r="AT540" s="72">
        <v>60</v>
      </c>
      <c r="AU540" s="19">
        <v>178</v>
      </c>
      <c r="AV540" s="19">
        <v>178</v>
      </c>
      <c r="AW540" s="18" t="s">
        <v>77</v>
      </c>
      <c r="AX540" s="18" t="s">
        <v>98</v>
      </c>
      <c r="AY540" s="18" t="s">
        <v>71</v>
      </c>
      <c r="AZ540" s="18" t="s">
        <v>71</v>
      </c>
      <c r="BA540" s="19">
        <v>0</v>
      </c>
      <c r="BB540" s="20" t="s">
        <v>81</v>
      </c>
      <c r="BC540" s="18" t="s">
        <v>81</v>
      </c>
      <c r="BD540" s="18" t="s">
        <v>81</v>
      </c>
      <c r="BE540" s="18" t="s">
        <v>84</v>
      </c>
      <c r="BF540" s="18" t="s">
        <v>81</v>
      </c>
      <c r="BG540" s="18"/>
      <c r="BH540" s="21">
        <v>0</v>
      </c>
      <c r="BI540" s="19">
        <v>0.31</v>
      </c>
      <c r="BJ540" s="18"/>
      <c r="BK540" s="19">
        <v>0.21</v>
      </c>
      <c r="BL540" s="18"/>
      <c r="BM540" s="18"/>
      <c r="BN540" s="19">
        <v>15.45</v>
      </c>
      <c r="BO540" s="21">
        <v>0.53</v>
      </c>
      <c r="BP540" s="20"/>
      <c r="BQ540" s="21">
        <v>0.36</v>
      </c>
      <c r="BR540" s="20"/>
      <c r="BS540" s="21">
        <v>0.27</v>
      </c>
      <c r="BT540" s="20"/>
      <c r="BU540" s="20"/>
      <c r="BV540" s="21">
        <v>15.44</v>
      </c>
      <c r="BW540" s="9">
        <f>IF(BA540=1,BN540-(Monitors!$B$17*Data!BZ540),Data!BN540)</f>
        <v>15.45</v>
      </c>
      <c r="BX540" s="32">
        <f>IF($AR540=1,$BW540-(Monitors!$C$17*BZ540),Data!$BW540)</f>
        <v>15.45</v>
      </c>
      <c r="BY540" s="32">
        <f>BX540-(AA540*Monitors!$C$13)</f>
        <v>11.302</v>
      </c>
      <c r="BZ540" s="86">
        <f>(Monitors!$C$13*Data!AA540)+(Monitors!$C$6*TANH(Monitors!$C$7*(Data!V540+Monitors!$C$8)+Monitors!$C$9)+Monitors!$C$10)</f>
        <v>15.394283906712607</v>
      </c>
      <c r="CA540" s="9">
        <f>BN540-(Signage!$C$13*AI540)</f>
        <v>12.011759999999999</v>
      </c>
      <c r="CB540" s="86">
        <f>(Signage!$C$13*Data!AI540)+(Signage!$C$6*TANH(Signage!$C$7*(Data!V540+Signage!$C$8)+Signage!$C$9)+Signage!$C$10)</f>
        <v>17.416124268780919</v>
      </c>
    </row>
    <row r="541" spans="1:80" s="4" customFormat="1" ht="12" customHeight="1">
      <c r="A541" s="83">
        <v>540</v>
      </c>
      <c r="B541" s="15" t="s">
        <v>2071</v>
      </c>
      <c r="C541" s="83" t="s">
        <v>1471</v>
      </c>
      <c r="D541" s="16">
        <v>41281</v>
      </c>
      <c r="E541" s="18" t="s">
        <v>77</v>
      </c>
      <c r="F541" s="15"/>
      <c r="G541" s="17">
        <v>6</v>
      </c>
      <c r="H541" s="15" t="s">
        <v>72</v>
      </c>
      <c r="I541" s="15" t="s">
        <v>73</v>
      </c>
      <c r="J541" s="18" t="s">
        <v>73</v>
      </c>
      <c r="K541" s="18" t="s">
        <v>74</v>
      </c>
      <c r="L541" s="18" t="s">
        <v>71</v>
      </c>
      <c r="M541" s="18" t="s">
        <v>78</v>
      </c>
      <c r="N541" s="18" t="s">
        <v>78</v>
      </c>
      <c r="O541" s="18" t="s">
        <v>82</v>
      </c>
      <c r="P541" s="18" t="s">
        <v>71</v>
      </c>
      <c r="Q541" s="18" t="s">
        <v>78</v>
      </c>
      <c r="R541" s="19">
        <v>1.78</v>
      </c>
      <c r="S541" s="19">
        <v>11.3</v>
      </c>
      <c r="T541" s="19">
        <v>20</v>
      </c>
      <c r="U541" s="19">
        <v>23</v>
      </c>
      <c r="V541" s="19">
        <v>226</v>
      </c>
      <c r="W541" s="19">
        <v>1080</v>
      </c>
      <c r="X541" s="19">
        <v>1920</v>
      </c>
      <c r="Y541" s="18" t="s">
        <v>147</v>
      </c>
      <c r="Z541" s="69">
        <v>9173</v>
      </c>
      <c r="AA541" s="19">
        <v>2.0739999999999998</v>
      </c>
      <c r="AB541" s="21">
        <v>258</v>
      </c>
      <c r="AC541" s="19">
        <v>6.4</v>
      </c>
      <c r="AD541" s="19">
        <v>258</v>
      </c>
      <c r="AE541" s="19">
        <v>258</v>
      </c>
      <c r="AF541" s="19">
        <v>232</v>
      </c>
      <c r="AG541" s="8">
        <f>AF541/AD541</f>
        <v>0.89922480620155043</v>
      </c>
      <c r="AH541" s="19">
        <v>200</v>
      </c>
      <c r="AI541" s="85">
        <f>(AF541*V541)/1000000</f>
        <v>5.2431999999999999E-2</v>
      </c>
      <c r="AJ541" s="18" t="s">
        <v>78</v>
      </c>
      <c r="AK541" s="18" t="s">
        <v>171</v>
      </c>
      <c r="AL541" s="18" t="s">
        <v>134</v>
      </c>
      <c r="AM541" s="18" t="s">
        <v>71</v>
      </c>
      <c r="AN541" s="18" t="s">
        <v>121</v>
      </c>
      <c r="AO541" s="18" t="s">
        <v>81</v>
      </c>
      <c r="AP541" s="18" t="s">
        <v>94</v>
      </c>
      <c r="AQ541" s="18" t="s">
        <v>81</v>
      </c>
      <c r="AR541" s="19">
        <v>0</v>
      </c>
      <c r="AS541" s="18"/>
      <c r="AT541" s="72">
        <v>60</v>
      </c>
      <c r="AU541" s="19">
        <v>170</v>
      </c>
      <c r="AV541" s="19">
        <v>160</v>
      </c>
      <c r="AW541" s="18" t="s">
        <v>77</v>
      </c>
      <c r="AX541" s="18" t="s">
        <v>93</v>
      </c>
      <c r="AY541" s="18" t="s">
        <v>71</v>
      </c>
      <c r="AZ541" s="18" t="s">
        <v>71</v>
      </c>
      <c r="BA541" s="19">
        <v>0</v>
      </c>
      <c r="BB541" s="20" t="s">
        <v>121</v>
      </c>
      <c r="BC541" s="18" t="s">
        <v>144</v>
      </c>
      <c r="BD541" s="18" t="s">
        <v>81</v>
      </c>
      <c r="BE541" s="18" t="s">
        <v>84</v>
      </c>
      <c r="BF541" s="18" t="s">
        <v>81</v>
      </c>
      <c r="BG541" s="18"/>
      <c r="BH541" s="21">
        <v>1</v>
      </c>
      <c r="BI541" s="19">
        <v>0.28000000000000003</v>
      </c>
      <c r="BJ541" s="18"/>
      <c r="BK541" s="19">
        <v>0.24</v>
      </c>
      <c r="BL541" s="18"/>
      <c r="BM541" s="18"/>
      <c r="BN541" s="19">
        <v>20.05</v>
      </c>
      <c r="BO541" s="21">
        <v>0.5</v>
      </c>
      <c r="BP541" s="20"/>
      <c r="BQ541" s="21">
        <v>0.34</v>
      </c>
      <c r="BR541" s="20"/>
      <c r="BS541" s="21">
        <v>0.27</v>
      </c>
      <c r="BT541" s="20"/>
      <c r="BU541" s="20"/>
      <c r="BV541" s="21">
        <v>20.190000000000001</v>
      </c>
      <c r="BW541" s="9">
        <f>IF(BA541=1,BN541-(Monitors!$B$17*Data!BZ541),Data!BN541)</f>
        <v>20.05</v>
      </c>
      <c r="BX541" s="32">
        <f>IF($AR541=1,$BW541-(Monitors!$C$17*BZ541),Data!$BW541)</f>
        <v>20.05</v>
      </c>
      <c r="BY541" s="32">
        <f>BX541-(AA541*Monitors!$C$13)</f>
        <v>15.902000000000001</v>
      </c>
      <c r="BZ541" s="86">
        <f>(Monitors!$C$13*Data!AA541)+(Monitors!$C$6*TANH(Monitors!$C$7*(Data!V541+Monitors!$C$8)+Monitors!$C$9)+Monitors!$C$10)</f>
        <v>16.458849417765016</v>
      </c>
      <c r="CA541" s="9">
        <f>BN541-(Signage!$C$13*AI541)</f>
        <v>16.117599999999999</v>
      </c>
      <c r="CB541" s="86">
        <f>(Signage!$C$13*Data!AI541)+(Signage!$C$6*TANH(Signage!$C$7*(Data!V541+Signage!$C$8)+Signage!$C$9)+Signage!$C$10)</f>
        <v>20.210068059489181</v>
      </c>
    </row>
    <row r="542" spans="1:80" s="4" customFormat="1" ht="12" customHeight="1">
      <c r="A542" s="82">
        <v>541</v>
      </c>
      <c r="B542" s="15" t="s">
        <v>2076</v>
      </c>
      <c r="C542" s="82" t="s">
        <v>1472</v>
      </c>
      <c r="D542" s="25">
        <v>41869</v>
      </c>
      <c r="E542" s="27" t="s">
        <v>77</v>
      </c>
      <c r="F542" s="24" t="s">
        <v>70</v>
      </c>
      <c r="G542" s="26">
        <v>6</v>
      </c>
      <c r="H542" s="24" t="s">
        <v>72</v>
      </c>
      <c r="I542" s="24" t="s">
        <v>90</v>
      </c>
      <c r="J542" s="27" t="s">
        <v>71</v>
      </c>
      <c r="K542" s="27" t="s">
        <v>74</v>
      </c>
      <c r="L542" s="27" t="s">
        <v>71</v>
      </c>
      <c r="M542" s="27" t="s">
        <v>78</v>
      </c>
      <c r="N542" s="27" t="s">
        <v>78</v>
      </c>
      <c r="O542" s="27" t="s">
        <v>82</v>
      </c>
      <c r="P542" s="27" t="s">
        <v>71</v>
      </c>
      <c r="Q542" s="27" t="s">
        <v>77</v>
      </c>
      <c r="R542" s="28">
        <v>1.78</v>
      </c>
      <c r="S542" s="28">
        <v>10.5</v>
      </c>
      <c r="T542" s="28">
        <v>18.7</v>
      </c>
      <c r="U542" s="28">
        <v>21.5</v>
      </c>
      <c r="V542" s="28">
        <v>197.47</v>
      </c>
      <c r="W542" s="28">
        <v>1920</v>
      </c>
      <c r="X542" s="28">
        <v>1080</v>
      </c>
      <c r="Y542" s="27" t="s">
        <v>167</v>
      </c>
      <c r="Z542" s="70">
        <v>10501</v>
      </c>
      <c r="AA542" s="28">
        <v>2.0739999999999998</v>
      </c>
      <c r="AB542" s="30">
        <v>264.7</v>
      </c>
      <c r="AC542" s="28">
        <v>0</v>
      </c>
      <c r="AD542" s="28">
        <v>280</v>
      </c>
      <c r="AE542" s="28">
        <v>264.7</v>
      </c>
      <c r="AF542" s="28">
        <v>232</v>
      </c>
      <c r="AG542" s="8">
        <f>AF542/AD542</f>
        <v>0.82857142857142863</v>
      </c>
      <c r="AH542" s="28">
        <v>200</v>
      </c>
      <c r="AI542" s="85">
        <f>(AF542*V542)/1000000</f>
        <v>4.5813039999999999E-2</v>
      </c>
      <c r="AJ542" s="27" t="s">
        <v>78</v>
      </c>
      <c r="AK542" s="27" t="s">
        <v>545</v>
      </c>
      <c r="AL542" s="27" t="s">
        <v>88</v>
      </c>
      <c r="AM542" s="27" t="s">
        <v>71</v>
      </c>
      <c r="AN542" s="27" t="s">
        <v>81</v>
      </c>
      <c r="AO542" s="27" t="s">
        <v>71</v>
      </c>
      <c r="AP542" s="27" t="s">
        <v>81</v>
      </c>
      <c r="AQ542" s="27" t="s">
        <v>71</v>
      </c>
      <c r="AR542" s="28">
        <v>0</v>
      </c>
      <c r="AS542" s="27"/>
      <c r="AT542" s="74">
        <v>60</v>
      </c>
      <c r="AU542" s="28">
        <v>160</v>
      </c>
      <c r="AV542" s="28">
        <v>160</v>
      </c>
      <c r="AW542" s="31"/>
      <c r="AX542" s="27" t="s">
        <v>87</v>
      </c>
      <c r="AY542" s="27" t="s">
        <v>71</v>
      </c>
      <c r="AZ542" s="27" t="s">
        <v>71</v>
      </c>
      <c r="BA542" s="28">
        <v>0</v>
      </c>
      <c r="BB542" s="29" t="s">
        <v>81</v>
      </c>
      <c r="BC542" s="29" t="s">
        <v>81</v>
      </c>
      <c r="BD542" s="27" t="s">
        <v>71</v>
      </c>
      <c r="BE542" s="27" t="s">
        <v>84</v>
      </c>
      <c r="BF542" s="27" t="s">
        <v>71</v>
      </c>
      <c r="BG542" s="27"/>
      <c r="BH542" s="30">
        <v>0</v>
      </c>
      <c r="BI542" s="28">
        <v>0.35</v>
      </c>
      <c r="BJ542" s="27"/>
      <c r="BK542" s="28">
        <v>0.17</v>
      </c>
      <c r="BL542" s="27"/>
      <c r="BM542" s="27"/>
      <c r="BN542" s="28">
        <v>15.36</v>
      </c>
      <c r="BO542" s="30">
        <v>0.5</v>
      </c>
      <c r="BP542" s="29"/>
      <c r="BQ542" s="30">
        <v>0.36</v>
      </c>
      <c r="BR542" s="29"/>
      <c r="BS542" s="30">
        <v>0.17</v>
      </c>
      <c r="BT542" s="29"/>
      <c r="BU542" s="29"/>
      <c r="BV542" s="30">
        <v>15.37</v>
      </c>
      <c r="BW542" s="9">
        <f>IF(BA542=1,BN542-(Monitors!$B$17*Data!BZ542),Data!BN542)</f>
        <v>15.36</v>
      </c>
      <c r="BX542" s="32">
        <f>IF($AR542=1,$BW542-(Monitors!$C$17*BZ542),Data!$BW542)</f>
        <v>15.36</v>
      </c>
      <c r="BY542" s="32">
        <f>BX542-(AA542*Monitors!$C$13)</f>
        <v>11.212</v>
      </c>
      <c r="BZ542" s="86">
        <f>(Monitors!$C$13*Data!AA542)+(Monitors!$C$6*TANH(Monitors!$C$7*(Data!V542+Monitors!$C$8)+Monitors!$C$9)+Monitors!$C$10)</f>
        <v>15.389033843126951</v>
      </c>
      <c r="CA542" s="9">
        <f>BN542-(Signage!$C$13*AI542)</f>
        <v>11.924021999999999</v>
      </c>
      <c r="CB542" s="86">
        <f>(Signage!$C$13*Data!AI542)+(Signage!$C$6*TANH(Signage!$C$7*(Data!V542+Signage!$C$8)+Signage!$C$9)+Signage!$C$10)</f>
        <v>17.403303038494322</v>
      </c>
    </row>
    <row r="543" spans="1:80" s="4" customFormat="1" ht="12" customHeight="1">
      <c r="A543" s="83">
        <v>542</v>
      </c>
      <c r="B543" s="15" t="s">
        <v>2076</v>
      </c>
      <c r="C543" s="83" t="s">
        <v>1473</v>
      </c>
      <c r="D543" s="25">
        <v>41869</v>
      </c>
      <c r="E543" s="27" t="s">
        <v>77</v>
      </c>
      <c r="F543" s="24" t="s">
        <v>70</v>
      </c>
      <c r="G543" s="26">
        <v>6</v>
      </c>
      <c r="H543" s="24" t="s">
        <v>72</v>
      </c>
      <c r="I543" s="24" t="s">
        <v>90</v>
      </c>
      <c r="J543" s="27" t="s">
        <v>71</v>
      </c>
      <c r="K543" s="27" t="s">
        <v>74</v>
      </c>
      <c r="L543" s="27" t="s">
        <v>71</v>
      </c>
      <c r="M543" s="27" t="s">
        <v>78</v>
      </c>
      <c r="N543" s="27" t="s">
        <v>78</v>
      </c>
      <c r="O543" s="27" t="s">
        <v>82</v>
      </c>
      <c r="P543" s="27" t="s">
        <v>71</v>
      </c>
      <c r="Q543" s="27" t="s">
        <v>77</v>
      </c>
      <c r="R543" s="28">
        <v>1.78</v>
      </c>
      <c r="S543" s="28">
        <v>11.3</v>
      </c>
      <c r="T543" s="28">
        <v>20</v>
      </c>
      <c r="U543" s="28">
        <v>23</v>
      </c>
      <c r="V543" s="28">
        <v>226</v>
      </c>
      <c r="W543" s="28">
        <v>1080</v>
      </c>
      <c r="X543" s="28">
        <v>1920</v>
      </c>
      <c r="Y543" s="27" t="s">
        <v>147</v>
      </c>
      <c r="Z543" s="70">
        <v>9177</v>
      </c>
      <c r="AA543" s="28">
        <v>2.0739999999999998</v>
      </c>
      <c r="AB543" s="30">
        <v>240.9</v>
      </c>
      <c r="AC543" s="28">
        <v>0</v>
      </c>
      <c r="AD543" s="28">
        <v>260</v>
      </c>
      <c r="AE543" s="28">
        <v>240.9</v>
      </c>
      <c r="AF543" s="28">
        <v>232</v>
      </c>
      <c r="AG543" s="8">
        <f>AF543/AD543</f>
        <v>0.89230769230769236</v>
      </c>
      <c r="AH543" s="28">
        <v>200</v>
      </c>
      <c r="AI543" s="85">
        <f>(AF543*V543)/1000000</f>
        <v>5.2431999999999999E-2</v>
      </c>
      <c r="AJ543" s="27" t="s">
        <v>78</v>
      </c>
      <c r="AK543" s="27" t="s">
        <v>305</v>
      </c>
      <c r="AL543" s="27" t="s">
        <v>88</v>
      </c>
      <c r="AM543" s="27" t="s">
        <v>71</v>
      </c>
      <c r="AN543" s="27" t="s">
        <v>81</v>
      </c>
      <c r="AO543" s="27" t="s">
        <v>71</v>
      </c>
      <c r="AP543" s="27" t="s">
        <v>81</v>
      </c>
      <c r="AQ543" s="27" t="s">
        <v>71</v>
      </c>
      <c r="AR543" s="28">
        <v>0</v>
      </c>
      <c r="AS543" s="27"/>
      <c r="AT543" s="74">
        <v>60</v>
      </c>
      <c r="AU543" s="28">
        <v>160</v>
      </c>
      <c r="AV543" s="28">
        <v>160</v>
      </c>
      <c r="AW543" s="31"/>
      <c r="AX543" s="27" t="s">
        <v>87</v>
      </c>
      <c r="AY543" s="27" t="s">
        <v>71</v>
      </c>
      <c r="AZ543" s="27" t="s">
        <v>71</v>
      </c>
      <c r="BA543" s="28">
        <v>0</v>
      </c>
      <c r="BB543" s="29" t="s">
        <v>81</v>
      </c>
      <c r="BC543" s="29" t="s">
        <v>81</v>
      </c>
      <c r="BD543" s="27" t="s">
        <v>71</v>
      </c>
      <c r="BE543" s="27" t="s">
        <v>84</v>
      </c>
      <c r="BF543" s="27" t="s">
        <v>71</v>
      </c>
      <c r="BG543" s="27"/>
      <c r="BH543" s="30">
        <v>0</v>
      </c>
      <c r="BI543" s="28">
        <v>0.35</v>
      </c>
      <c r="BJ543" s="27"/>
      <c r="BK543" s="28">
        <v>0.17</v>
      </c>
      <c r="BL543" s="27"/>
      <c r="BM543" s="27"/>
      <c r="BN543" s="28">
        <v>16.920000000000002</v>
      </c>
      <c r="BO543" s="30">
        <v>0.5</v>
      </c>
      <c r="BP543" s="29"/>
      <c r="BQ543" s="30">
        <v>0.35</v>
      </c>
      <c r="BR543" s="29"/>
      <c r="BS543" s="30">
        <v>0.18</v>
      </c>
      <c r="BT543" s="29"/>
      <c r="BU543" s="29"/>
      <c r="BV543" s="30">
        <v>16.93</v>
      </c>
      <c r="BW543" s="9">
        <f>IF(BA543=1,BN543-(Monitors!$B$17*Data!BZ543),Data!BN543)</f>
        <v>16.920000000000002</v>
      </c>
      <c r="BX543" s="32">
        <f>IF($AR543=1,$BW543-(Monitors!$C$17*BZ543),Data!$BW543)</f>
        <v>16.920000000000002</v>
      </c>
      <c r="BY543" s="32">
        <f>BX543-(AA543*Monitors!$C$13)</f>
        <v>12.772000000000002</v>
      </c>
      <c r="BZ543" s="86">
        <f>(Monitors!$C$13*Data!AA543)+(Monitors!$C$6*TANH(Monitors!$C$7*(Data!V543+Monitors!$C$8)+Monitors!$C$9)+Monitors!$C$10)</f>
        <v>16.458849417765016</v>
      </c>
      <c r="CA543" s="9">
        <f>BN543-(Signage!$C$13*AI543)</f>
        <v>12.987600000000002</v>
      </c>
      <c r="CB543" s="86">
        <f>(Signage!$C$13*Data!AI543)+(Signage!$C$6*TANH(Signage!$C$7*(Data!V543+Signage!$C$8)+Signage!$C$9)+Signage!$C$10)</f>
        <v>20.210068059489181</v>
      </c>
    </row>
    <row r="544" spans="1:80" s="4" customFormat="1" ht="12" customHeight="1">
      <c r="A544" s="82">
        <v>543</v>
      </c>
      <c r="B544" s="15" t="s">
        <v>2076</v>
      </c>
      <c r="C544" s="82" t="s">
        <v>1474</v>
      </c>
      <c r="D544" s="25">
        <v>41869</v>
      </c>
      <c r="E544" s="27" t="s">
        <v>77</v>
      </c>
      <c r="F544" s="24" t="s">
        <v>70</v>
      </c>
      <c r="G544" s="26">
        <v>6</v>
      </c>
      <c r="H544" s="24" t="s">
        <v>72</v>
      </c>
      <c r="I544" s="24" t="s">
        <v>90</v>
      </c>
      <c r="J544" s="27" t="s">
        <v>71</v>
      </c>
      <c r="K544" s="27" t="s">
        <v>74</v>
      </c>
      <c r="L544" s="27" t="s">
        <v>71</v>
      </c>
      <c r="M544" s="27" t="s">
        <v>78</v>
      </c>
      <c r="N544" s="27" t="s">
        <v>78</v>
      </c>
      <c r="O544" s="27" t="s">
        <v>82</v>
      </c>
      <c r="P544" s="27" t="s">
        <v>71</v>
      </c>
      <c r="Q544" s="27" t="s">
        <v>77</v>
      </c>
      <c r="R544" s="28">
        <v>1.78</v>
      </c>
      <c r="S544" s="28">
        <v>11.3</v>
      </c>
      <c r="T544" s="28">
        <v>20</v>
      </c>
      <c r="U544" s="28">
        <v>23</v>
      </c>
      <c r="V544" s="28">
        <v>226</v>
      </c>
      <c r="W544" s="28">
        <v>1080</v>
      </c>
      <c r="X544" s="28">
        <v>1920</v>
      </c>
      <c r="Y544" s="27" t="s">
        <v>147</v>
      </c>
      <c r="Z544" s="70">
        <v>9177</v>
      </c>
      <c r="AA544" s="28">
        <v>2.0739999999999998</v>
      </c>
      <c r="AB544" s="30">
        <v>247.8</v>
      </c>
      <c r="AC544" s="28">
        <v>0</v>
      </c>
      <c r="AD544" s="28">
        <v>260</v>
      </c>
      <c r="AE544" s="28">
        <v>247.8</v>
      </c>
      <c r="AF544" s="28">
        <v>232</v>
      </c>
      <c r="AG544" s="8">
        <f>AF544/AD544</f>
        <v>0.89230769230769236</v>
      </c>
      <c r="AH544" s="28">
        <v>200</v>
      </c>
      <c r="AI544" s="85">
        <f>(AF544*V544)/1000000</f>
        <v>5.2431999999999999E-2</v>
      </c>
      <c r="AJ544" s="27" t="s">
        <v>78</v>
      </c>
      <c r="AK544" s="27" t="s">
        <v>305</v>
      </c>
      <c r="AL544" s="27" t="s">
        <v>88</v>
      </c>
      <c r="AM544" s="27" t="s">
        <v>71</v>
      </c>
      <c r="AN544" s="27" t="s">
        <v>81</v>
      </c>
      <c r="AO544" s="27" t="s">
        <v>71</v>
      </c>
      <c r="AP544" s="27" t="s">
        <v>81</v>
      </c>
      <c r="AQ544" s="27" t="s">
        <v>71</v>
      </c>
      <c r="AR544" s="28">
        <v>0</v>
      </c>
      <c r="AS544" s="27"/>
      <c r="AT544" s="74">
        <v>60</v>
      </c>
      <c r="AU544" s="28">
        <v>160</v>
      </c>
      <c r="AV544" s="28">
        <v>160</v>
      </c>
      <c r="AW544" s="31"/>
      <c r="AX544" s="27" t="s">
        <v>87</v>
      </c>
      <c r="AY544" s="27" t="s">
        <v>71</v>
      </c>
      <c r="AZ544" s="27" t="s">
        <v>71</v>
      </c>
      <c r="BA544" s="28">
        <v>0</v>
      </c>
      <c r="BB544" s="29" t="s">
        <v>81</v>
      </c>
      <c r="BC544" s="29" t="s">
        <v>81</v>
      </c>
      <c r="BD544" s="27" t="s">
        <v>71</v>
      </c>
      <c r="BE544" s="27" t="s">
        <v>84</v>
      </c>
      <c r="BF544" s="27" t="s">
        <v>71</v>
      </c>
      <c r="BG544" s="27"/>
      <c r="BH544" s="30">
        <v>0</v>
      </c>
      <c r="BI544" s="28">
        <v>0.21</v>
      </c>
      <c r="BJ544" s="27"/>
      <c r="BK544" s="28">
        <v>0.17</v>
      </c>
      <c r="BL544" s="27"/>
      <c r="BM544" s="27"/>
      <c r="BN544" s="28">
        <v>17.11</v>
      </c>
      <c r="BO544" s="30">
        <v>0.5</v>
      </c>
      <c r="BP544" s="29"/>
      <c r="BQ544" s="30">
        <v>0.22</v>
      </c>
      <c r="BR544" s="29"/>
      <c r="BS544" s="30">
        <v>0.18</v>
      </c>
      <c r="BT544" s="29"/>
      <c r="BU544" s="29"/>
      <c r="BV544" s="30">
        <v>17.12</v>
      </c>
      <c r="BW544" s="9">
        <f>IF(BA544=1,BN544-(Monitors!$B$17*Data!BZ544),Data!BN544)</f>
        <v>17.11</v>
      </c>
      <c r="BX544" s="32">
        <f>IF($AR544=1,$BW544-(Monitors!$C$17*BZ544),Data!$BW544)</f>
        <v>17.11</v>
      </c>
      <c r="BY544" s="32">
        <f>BX544-(AA544*Monitors!$C$13)</f>
        <v>12.962</v>
      </c>
      <c r="BZ544" s="86">
        <f>(Monitors!$C$13*Data!AA544)+(Monitors!$C$6*TANH(Monitors!$C$7*(Data!V544+Monitors!$C$8)+Monitors!$C$9)+Monitors!$C$10)</f>
        <v>16.458849417765016</v>
      </c>
      <c r="CA544" s="9">
        <f>BN544-(Signage!$C$13*AI544)</f>
        <v>13.1776</v>
      </c>
      <c r="CB544" s="86">
        <f>(Signage!$C$13*Data!AI544)+(Signage!$C$6*TANH(Signage!$C$7*(Data!V544+Signage!$C$8)+Signage!$C$9)+Signage!$C$10)</f>
        <v>20.210068059489181</v>
      </c>
    </row>
    <row r="545" spans="1:80" s="4" customFormat="1" ht="12" customHeight="1">
      <c r="A545" s="83">
        <v>544</v>
      </c>
      <c r="B545" s="15" t="s">
        <v>2100</v>
      </c>
      <c r="C545" s="83" t="s">
        <v>1475</v>
      </c>
      <c r="D545" s="25">
        <v>41877</v>
      </c>
      <c r="E545" s="27" t="s">
        <v>77</v>
      </c>
      <c r="F545" s="24" t="s">
        <v>70</v>
      </c>
      <c r="G545" s="26">
        <v>6</v>
      </c>
      <c r="H545" s="24" t="s">
        <v>72</v>
      </c>
      <c r="I545" s="24" t="s">
        <v>73</v>
      </c>
      <c r="J545" s="27" t="s">
        <v>73</v>
      </c>
      <c r="K545" s="27" t="s">
        <v>74</v>
      </c>
      <c r="L545" s="27" t="s">
        <v>71</v>
      </c>
      <c r="M545" s="27" t="s">
        <v>78</v>
      </c>
      <c r="N545" s="27" t="s">
        <v>78</v>
      </c>
      <c r="O545" s="27" t="s">
        <v>82</v>
      </c>
      <c r="P545" s="27" t="s">
        <v>81</v>
      </c>
      <c r="Q545" s="27" t="s">
        <v>78</v>
      </c>
      <c r="R545" s="28">
        <v>1.78</v>
      </c>
      <c r="S545" s="28">
        <v>11.5</v>
      </c>
      <c r="T545" s="28">
        <v>20.2</v>
      </c>
      <c r="U545" s="28">
        <v>23.6</v>
      </c>
      <c r="V545" s="28">
        <v>232.83</v>
      </c>
      <c r="W545" s="28">
        <v>1080</v>
      </c>
      <c r="X545" s="28">
        <v>1920</v>
      </c>
      <c r="Y545" s="27" t="s">
        <v>147</v>
      </c>
      <c r="Z545" s="70">
        <v>8906</v>
      </c>
      <c r="AA545" s="28">
        <v>2.0739999999999998</v>
      </c>
      <c r="AB545" s="30">
        <v>265</v>
      </c>
      <c r="AC545" s="28">
        <v>6.5</v>
      </c>
      <c r="AD545" s="28">
        <v>265</v>
      </c>
      <c r="AE545" s="28">
        <v>265</v>
      </c>
      <c r="AF545" s="28">
        <v>232</v>
      </c>
      <c r="AG545" s="8">
        <f>AF545/AD545</f>
        <v>0.87547169811320757</v>
      </c>
      <c r="AH545" s="28">
        <v>200</v>
      </c>
      <c r="AI545" s="85">
        <f>(AF545*V545)/1000000</f>
        <v>5.4016560000000005E-2</v>
      </c>
      <c r="AJ545" s="27" t="s">
        <v>78</v>
      </c>
      <c r="AK545" s="27" t="s">
        <v>859</v>
      </c>
      <c r="AL545" s="27" t="s">
        <v>856</v>
      </c>
      <c r="AM545" s="27" t="s">
        <v>857</v>
      </c>
      <c r="AN545" s="27" t="s">
        <v>219</v>
      </c>
      <c r="AO545" s="27" t="s">
        <v>81</v>
      </c>
      <c r="AP545" s="27" t="s">
        <v>81</v>
      </c>
      <c r="AQ545" s="27" t="s">
        <v>81</v>
      </c>
      <c r="AR545" s="28">
        <v>0</v>
      </c>
      <c r="AS545" s="27"/>
      <c r="AT545" s="74">
        <v>60</v>
      </c>
      <c r="AU545" s="28">
        <v>170</v>
      </c>
      <c r="AV545" s="28">
        <v>160</v>
      </c>
      <c r="AW545" s="31"/>
      <c r="AX545" s="27" t="s">
        <v>98</v>
      </c>
      <c r="AY545" s="27" t="s">
        <v>71</v>
      </c>
      <c r="AZ545" s="27" t="s">
        <v>71</v>
      </c>
      <c r="BA545" s="28">
        <v>0</v>
      </c>
      <c r="BB545" s="29" t="s">
        <v>219</v>
      </c>
      <c r="BC545" s="29" t="s">
        <v>107</v>
      </c>
      <c r="BD545" s="27" t="s">
        <v>81</v>
      </c>
      <c r="BE545" s="27" t="s">
        <v>84</v>
      </c>
      <c r="BF545" s="27" t="s">
        <v>81</v>
      </c>
      <c r="BG545" s="27"/>
      <c r="BH545" s="30">
        <v>0</v>
      </c>
      <c r="BI545" s="28">
        <v>0.39</v>
      </c>
      <c r="BJ545" s="27"/>
      <c r="BK545" s="28">
        <v>0.32</v>
      </c>
      <c r="BL545" s="27"/>
      <c r="BM545" s="27"/>
      <c r="BN545" s="28">
        <v>17.63</v>
      </c>
      <c r="BO545" s="30">
        <v>0.5</v>
      </c>
      <c r="BP545" s="29"/>
      <c r="BQ545" s="30">
        <v>0.43</v>
      </c>
      <c r="BR545" s="29"/>
      <c r="BS545" s="30">
        <v>0.36</v>
      </c>
      <c r="BT545" s="29"/>
      <c r="BU545" s="29"/>
      <c r="BV545" s="30">
        <v>17.920000000000002</v>
      </c>
      <c r="BW545" s="9">
        <f>IF(BA545=1,BN545-(Monitors!$B$17*Data!BZ545),Data!BN545)</f>
        <v>17.63</v>
      </c>
      <c r="BX545" s="32">
        <f>IF($AR545=1,$BW545-(Monitors!$C$17*BZ545),Data!$BW545)</f>
        <v>17.63</v>
      </c>
      <c r="BY545" s="32">
        <f>BX545-(AA545*Monitors!$C$13)</f>
        <v>13.481999999999999</v>
      </c>
      <c r="BZ545" s="86">
        <f>(Monitors!$C$13*Data!AA545)+(Monitors!$C$6*TANH(Monitors!$C$7*(Data!V545+Monitors!$C$8)+Monitors!$C$9)+Monitors!$C$10)</f>
        <v>16.691028947056928</v>
      </c>
      <c r="CA545" s="9">
        <f>BN545-(Signage!$C$13*AI545)</f>
        <v>13.578757999999999</v>
      </c>
      <c r="CB545" s="86">
        <f>(Signage!$C$13*Data!AI545)+(Signage!$C$6*TANH(Signage!$C$7*(Data!V545+Signage!$C$8)+Signage!$C$9)+Signage!$C$10)</f>
        <v>20.879691751416814</v>
      </c>
    </row>
    <row r="546" spans="1:80" s="4" customFormat="1" ht="12" customHeight="1">
      <c r="A546" s="82">
        <v>545</v>
      </c>
      <c r="B546" s="15" t="s">
        <v>2076</v>
      </c>
      <c r="C546" s="82" t="s">
        <v>1476</v>
      </c>
      <c r="D546" s="16">
        <v>41815</v>
      </c>
      <c r="E546" s="18" t="s">
        <v>77</v>
      </c>
      <c r="F546" s="15" t="s">
        <v>70</v>
      </c>
      <c r="G546" s="17">
        <v>6</v>
      </c>
      <c r="H546" s="15" t="s">
        <v>72</v>
      </c>
      <c r="I546" s="15" t="s">
        <v>90</v>
      </c>
      <c r="J546" s="18" t="s">
        <v>71</v>
      </c>
      <c r="K546" s="18" t="s">
        <v>74</v>
      </c>
      <c r="L546" s="18" t="s">
        <v>71</v>
      </c>
      <c r="M546" s="18" t="s">
        <v>78</v>
      </c>
      <c r="N546" s="18" t="s">
        <v>78</v>
      </c>
      <c r="O546" s="18" t="s">
        <v>82</v>
      </c>
      <c r="P546" s="18" t="s">
        <v>71</v>
      </c>
      <c r="Q546" s="18" t="s">
        <v>77</v>
      </c>
      <c r="R546" s="19">
        <v>1.78</v>
      </c>
      <c r="S546" s="19">
        <v>10.5</v>
      </c>
      <c r="T546" s="19">
        <v>18.7</v>
      </c>
      <c r="U546" s="19">
        <v>21.5</v>
      </c>
      <c r="V546" s="19">
        <v>197.47</v>
      </c>
      <c r="W546" s="19">
        <v>1920</v>
      </c>
      <c r="X546" s="19">
        <v>1080</v>
      </c>
      <c r="Y546" s="18" t="s">
        <v>167</v>
      </c>
      <c r="Z546" s="69">
        <v>10501</v>
      </c>
      <c r="AA546" s="19">
        <v>2.0739999999999998</v>
      </c>
      <c r="AB546" s="21">
        <v>228.3</v>
      </c>
      <c r="AC546" s="19">
        <v>0</v>
      </c>
      <c r="AD546" s="19">
        <v>248</v>
      </c>
      <c r="AE546" s="19">
        <v>228.3</v>
      </c>
      <c r="AF546" s="19">
        <v>233</v>
      </c>
      <c r="AG546" s="8">
        <f>AF546/AD546</f>
        <v>0.93951612903225812</v>
      </c>
      <c r="AH546" s="19">
        <v>200</v>
      </c>
      <c r="AI546" s="85">
        <f>(AF546*V546)/1000000</f>
        <v>4.6010510000000004E-2</v>
      </c>
      <c r="AJ546" s="18" t="s">
        <v>78</v>
      </c>
      <c r="AK546" s="18" t="s">
        <v>545</v>
      </c>
      <c r="AL546" s="18" t="s">
        <v>88</v>
      </c>
      <c r="AM546" s="18" t="s">
        <v>71</v>
      </c>
      <c r="AN546" s="18" t="s">
        <v>81</v>
      </c>
      <c r="AO546" s="18" t="s">
        <v>71</v>
      </c>
      <c r="AP546" s="18" t="s">
        <v>81</v>
      </c>
      <c r="AQ546" s="18" t="s">
        <v>71</v>
      </c>
      <c r="AR546" s="19">
        <v>0</v>
      </c>
      <c r="AS546" s="18"/>
      <c r="AT546" s="72">
        <v>60</v>
      </c>
      <c r="AU546" s="19">
        <v>160</v>
      </c>
      <c r="AV546" s="19">
        <v>160</v>
      </c>
      <c r="AW546" s="18" t="s">
        <v>77</v>
      </c>
      <c r="AX546" s="18" t="s">
        <v>87</v>
      </c>
      <c r="AY546" s="18" t="s">
        <v>71</v>
      </c>
      <c r="AZ546" s="18" t="s">
        <v>71</v>
      </c>
      <c r="BA546" s="19">
        <v>0</v>
      </c>
      <c r="BB546" s="20" t="s">
        <v>81</v>
      </c>
      <c r="BC546" s="18" t="s">
        <v>81</v>
      </c>
      <c r="BD546" s="18" t="s">
        <v>71</v>
      </c>
      <c r="BE546" s="18" t="s">
        <v>84</v>
      </c>
      <c r="BF546" s="18" t="s">
        <v>71</v>
      </c>
      <c r="BG546" s="18"/>
      <c r="BH546" s="21">
        <v>0</v>
      </c>
      <c r="BI546" s="19">
        <v>0.25</v>
      </c>
      <c r="BJ546" s="18"/>
      <c r="BK546" s="19">
        <v>0.24</v>
      </c>
      <c r="BL546" s="18"/>
      <c r="BM546" s="18"/>
      <c r="BN546" s="19">
        <v>14.42</v>
      </c>
      <c r="BO546" s="21">
        <v>0.5</v>
      </c>
      <c r="BP546" s="20"/>
      <c r="BQ546" s="21">
        <v>0.25</v>
      </c>
      <c r="BR546" s="20"/>
      <c r="BS546" s="21">
        <v>0.24</v>
      </c>
      <c r="BT546" s="20"/>
      <c r="BU546" s="20"/>
      <c r="BV546" s="21">
        <v>14.4</v>
      </c>
      <c r="BW546" s="9">
        <f>IF(BA546=1,BN546-(Monitors!$B$17*Data!BZ546),Data!BN546)</f>
        <v>14.42</v>
      </c>
      <c r="BX546" s="32">
        <f>IF($AR546=1,$BW546-(Monitors!$C$17*BZ546),Data!$BW546)</f>
        <v>14.42</v>
      </c>
      <c r="BY546" s="32">
        <f>BX546-(AA546*Monitors!$C$13)</f>
        <v>10.272</v>
      </c>
      <c r="BZ546" s="86">
        <f>(Monitors!$C$13*Data!AA546)+(Monitors!$C$6*TANH(Monitors!$C$7*(Data!V546+Monitors!$C$8)+Monitors!$C$9)+Monitors!$C$10)</f>
        <v>15.389033843126951</v>
      </c>
      <c r="CA546" s="9">
        <f>BN546-(Signage!$C$13*AI546)</f>
        <v>10.969211749999999</v>
      </c>
      <c r="CB546" s="86">
        <f>(Signage!$C$13*Data!AI546)+(Signage!$C$6*TANH(Signage!$C$7*(Data!V546+Signage!$C$8)+Signage!$C$9)+Signage!$C$10)</f>
        <v>17.418113288494325</v>
      </c>
    </row>
    <row r="547" spans="1:80" s="4" customFormat="1" ht="12" customHeight="1">
      <c r="A547" s="83">
        <v>546</v>
      </c>
      <c r="B547" s="15" t="s">
        <v>2096</v>
      </c>
      <c r="C547" s="83" t="s">
        <v>1477</v>
      </c>
      <c r="D547" s="16">
        <v>41273</v>
      </c>
      <c r="E547" s="18" t="s">
        <v>77</v>
      </c>
      <c r="F547" s="15" t="s">
        <v>70</v>
      </c>
      <c r="G547" s="17">
        <v>6</v>
      </c>
      <c r="H547" s="15" t="s">
        <v>72</v>
      </c>
      <c r="I547" s="15" t="s">
        <v>73</v>
      </c>
      <c r="J547" s="18" t="s">
        <v>73</v>
      </c>
      <c r="K547" s="18" t="s">
        <v>74</v>
      </c>
      <c r="L547" s="18" t="s">
        <v>71</v>
      </c>
      <c r="M547" s="18" t="s">
        <v>78</v>
      </c>
      <c r="N547" s="18" t="s">
        <v>78</v>
      </c>
      <c r="O547" s="18" t="s">
        <v>82</v>
      </c>
      <c r="P547" s="18" t="s">
        <v>71</v>
      </c>
      <c r="Q547" s="18" t="s">
        <v>77</v>
      </c>
      <c r="R547" s="19">
        <v>1.78</v>
      </c>
      <c r="S547" s="19">
        <v>10.5</v>
      </c>
      <c r="T547" s="19">
        <v>18.7</v>
      </c>
      <c r="U547" s="19">
        <v>21.5</v>
      </c>
      <c r="V547" s="19">
        <v>197.52</v>
      </c>
      <c r="W547" s="19">
        <v>1080</v>
      </c>
      <c r="X547" s="19">
        <v>1920</v>
      </c>
      <c r="Y547" s="18" t="s">
        <v>147</v>
      </c>
      <c r="Z547" s="69">
        <v>10498</v>
      </c>
      <c r="AA547" s="19">
        <v>2.0739999999999998</v>
      </c>
      <c r="AB547" s="21">
        <v>250</v>
      </c>
      <c r="AC547" s="19">
        <v>1.3</v>
      </c>
      <c r="AD547" s="19">
        <v>246</v>
      </c>
      <c r="AE547" s="19">
        <v>250</v>
      </c>
      <c r="AF547" s="19">
        <v>233</v>
      </c>
      <c r="AG547" s="8">
        <f>AF547/AD547</f>
        <v>0.94715447154471544</v>
      </c>
      <c r="AH547" s="19">
        <v>200</v>
      </c>
      <c r="AI547" s="85">
        <f>(AF547*V547)/1000000</f>
        <v>4.6022160000000006E-2</v>
      </c>
      <c r="AJ547" s="18" t="s">
        <v>78</v>
      </c>
      <c r="AK547" s="18" t="s">
        <v>418</v>
      </c>
      <c r="AL547" s="18" t="s">
        <v>88</v>
      </c>
      <c r="AM547" s="18" t="s">
        <v>546</v>
      </c>
      <c r="AN547" s="18" t="s">
        <v>81</v>
      </c>
      <c r="AO547" s="18" t="s">
        <v>71</v>
      </c>
      <c r="AP547" s="18" t="s">
        <v>94</v>
      </c>
      <c r="AQ547" s="18" t="s">
        <v>71</v>
      </c>
      <c r="AR547" s="19">
        <v>0</v>
      </c>
      <c r="AS547" s="18"/>
      <c r="AT547" s="72">
        <v>60</v>
      </c>
      <c r="AU547" s="19">
        <v>170</v>
      </c>
      <c r="AV547" s="19">
        <v>160</v>
      </c>
      <c r="AW547" s="18" t="s">
        <v>77</v>
      </c>
      <c r="AX547" s="18" t="s">
        <v>98</v>
      </c>
      <c r="AY547" s="18" t="s">
        <v>71</v>
      </c>
      <c r="AZ547" s="18" t="s">
        <v>71</v>
      </c>
      <c r="BA547" s="19">
        <v>0</v>
      </c>
      <c r="BB547" s="20" t="s">
        <v>81</v>
      </c>
      <c r="BC547" s="18" t="s">
        <v>81</v>
      </c>
      <c r="BD547" s="18" t="s">
        <v>71</v>
      </c>
      <c r="BE547" s="18" t="s">
        <v>84</v>
      </c>
      <c r="BF547" s="18" t="s">
        <v>71</v>
      </c>
      <c r="BG547" s="18"/>
      <c r="BH547" s="21">
        <v>0</v>
      </c>
      <c r="BI547" s="19">
        <v>0.28999999999999998</v>
      </c>
      <c r="BJ547" s="18"/>
      <c r="BK547" s="19">
        <v>0.21</v>
      </c>
      <c r="BL547" s="18"/>
      <c r="BM547" s="18"/>
      <c r="BN547" s="19">
        <v>19.809999999999999</v>
      </c>
      <c r="BO547" s="21">
        <v>0.4</v>
      </c>
      <c r="BP547" s="20"/>
      <c r="BQ547" s="21">
        <v>0.28000000000000003</v>
      </c>
      <c r="BR547" s="20"/>
      <c r="BS547" s="21">
        <v>0.21</v>
      </c>
      <c r="BT547" s="20"/>
      <c r="BU547" s="20"/>
      <c r="BV547" s="21">
        <v>19.690000000000001</v>
      </c>
      <c r="BW547" s="9">
        <f>IF(BA547=1,BN547-(Monitors!$B$17*Data!BZ547),Data!BN547)</f>
        <v>19.809999999999999</v>
      </c>
      <c r="BX547" s="32">
        <f>IF($AR547=1,$BW547-(Monitors!$C$17*BZ547),Data!$BW547)</f>
        <v>19.809999999999999</v>
      </c>
      <c r="BY547" s="32">
        <f>BX547-(AA547*Monitors!$C$13)</f>
        <v>15.661999999999999</v>
      </c>
      <c r="BZ547" s="86">
        <f>(Monitors!$C$13*Data!AA547)+(Monitors!$C$6*TANH(Monitors!$C$7*(Data!V547+Monitors!$C$8)+Monitors!$C$9)+Monitors!$C$10)</f>
        <v>15.391053511885746</v>
      </c>
      <c r="CA547" s="9">
        <f>BN547-(Signage!$C$13*AI547)</f>
        <v>16.358337999999996</v>
      </c>
      <c r="CB547" s="86">
        <f>(Signage!$C$13*Data!AI547)+(Signage!$C$6*TANH(Signage!$C$7*(Data!V547+Signage!$C$8)+Signage!$C$9)+Signage!$C$10)</f>
        <v>17.423048312499624</v>
      </c>
    </row>
    <row r="548" spans="1:80" s="4" customFormat="1" ht="12" customHeight="1">
      <c r="A548" s="82">
        <v>547</v>
      </c>
      <c r="B548" s="15" t="s">
        <v>2052</v>
      </c>
      <c r="C548" s="82" t="s">
        <v>1478</v>
      </c>
      <c r="D548" s="16">
        <v>41363</v>
      </c>
      <c r="E548" s="18" t="s">
        <v>78</v>
      </c>
      <c r="F548" s="15" t="s">
        <v>70</v>
      </c>
      <c r="G548" s="17">
        <v>6</v>
      </c>
      <c r="H548" s="15" t="s">
        <v>72</v>
      </c>
      <c r="I548" s="15" t="s">
        <v>90</v>
      </c>
      <c r="J548" s="18"/>
      <c r="K548" s="18" t="s">
        <v>74</v>
      </c>
      <c r="L548" s="18"/>
      <c r="M548" s="18" t="s">
        <v>78</v>
      </c>
      <c r="N548" s="18" t="s">
        <v>78</v>
      </c>
      <c r="O548" s="18" t="s">
        <v>82</v>
      </c>
      <c r="P548" s="18"/>
      <c r="Q548" s="18" t="s">
        <v>77</v>
      </c>
      <c r="R548" s="19">
        <v>1.78</v>
      </c>
      <c r="S548" s="19">
        <v>118</v>
      </c>
      <c r="T548" s="19">
        <v>209</v>
      </c>
      <c r="U548" s="19">
        <v>24</v>
      </c>
      <c r="V548" s="19">
        <v>246</v>
      </c>
      <c r="W548" s="19">
        <v>1080</v>
      </c>
      <c r="X548" s="19">
        <v>1920</v>
      </c>
      <c r="Y548" s="18" t="s">
        <v>147</v>
      </c>
      <c r="Z548" s="69">
        <v>8424</v>
      </c>
      <c r="AA548" s="19">
        <v>2.0739999999999998</v>
      </c>
      <c r="AB548" s="21">
        <v>240</v>
      </c>
      <c r="AC548" s="19">
        <v>33.5</v>
      </c>
      <c r="AD548" s="19">
        <v>240.9</v>
      </c>
      <c r="AE548" s="19">
        <v>240</v>
      </c>
      <c r="AF548" s="19">
        <v>233</v>
      </c>
      <c r="AG548" s="8">
        <f>AF548/AD548</f>
        <v>0.96720630967206311</v>
      </c>
      <c r="AH548" s="19">
        <v>202</v>
      </c>
      <c r="AI548" s="85">
        <f>(AF548*V548)/1000000</f>
        <v>5.7318000000000001E-2</v>
      </c>
      <c r="AJ548" s="18" t="s">
        <v>78</v>
      </c>
      <c r="AK548" s="18" t="s">
        <v>311</v>
      </c>
      <c r="AL548" s="18" t="s">
        <v>88</v>
      </c>
      <c r="AM548" s="18"/>
      <c r="AN548" s="18" t="s">
        <v>81</v>
      </c>
      <c r="AO548" s="18"/>
      <c r="AP548" s="18" t="s">
        <v>81</v>
      </c>
      <c r="AQ548" s="18"/>
      <c r="AR548" s="19">
        <v>0</v>
      </c>
      <c r="AS548" s="18"/>
      <c r="AT548" s="72">
        <v>60</v>
      </c>
      <c r="AU548" s="19">
        <v>170</v>
      </c>
      <c r="AV548" s="19">
        <v>160</v>
      </c>
      <c r="AW548" s="18" t="s">
        <v>78</v>
      </c>
      <c r="AX548" s="18" t="s">
        <v>109</v>
      </c>
      <c r="AY548" s="18"/>
      <c r="AZ548" s="18"/>
      <c r="BA548" s="19">
        <v>0</v>
      </c>
      <c r="BB548" s="20" t="s">
        <v>81</v>
      </c>
      <c r="BC548" s="18" t="s">
        <v>81</v>
      </c>
      <c r="BD548" s="18"/>
      <c r="BE548" s="18" t="s">
        <v>84</v>
      </c>
      <c r="BF548" s="18"/>
      <c r="BG548" s="19">
        <v>1</v>
      </c>
      <c r="BH548" s="21">
        <v>0</v>
      </c>
      <c r="BI548" s="19">
        <v>0.44</v>
      </c>
      <c r="BJ548" s="18"/>
      <c r="BK548" s="19">
        <v>0.35</v>
      </c>
      <c r="BL548" s="18"/>
      <c r="BM548" s="18"/>
      <c r="BN548" s="19">
        <v>22.19</v>
      </c>
      <c r="BO548" s="21">
        <v>0.53</v>
      </c>
      <c r="BP548" s="20"/>
      <c r="BQ548" s="21">
        <v>0.48</v>
      </c>
      <c r="BR548" s="20"/>
      <c r="BS548" s="21">
        <v>0.38</v>
      </c>
      <c r="BT548" s="20"/>
      <c r="BU548" s="20"/>
      <c r="BV548" s="21">
        <v>22.53</v>
      </c>
      <c r="BW548" s="9">
        <f>IF(BA548=1,BN548-(Monitors!$B$17*Data!BZ548),Data!BN548)</f>
        <v>22.19</v>
      </c>
      <c r="BX548" s="32">
        <f>IF($AR548=1,$BW548-(Monitors!$C$17*BZ548),Data!$BW548)</f>
        <v>22.19</v>
      </c>
      <c r="BY548" s="32">
        <f>BX548-(AA548*Monitors!$C$13)</f>
        <v>18.042000000000002</v>
      </c>
      <c r="BZ548" s="86">
        <f>(Monitors!$C$13*Data!AA548)+(Monitors!$C$6*TANH(Monitors!$C$7*(Data!V548+Monitors!$C$8)+Monitors!$C$9)+Monitors!$C$10)</f>
        <v>17.113750341303597</v>
      </c>
      <c r="CA548" s="9">
        <f>BN548-(Signage!$C$13*AI548)</f>
        <v>17.891150000000003</v>
      </c>
      <c r="CB548" s="86">
        <f>(Signage!$C$13*Data!AI548)+(Signage!$C$6*TANH(Signage!$C$7*(Data!V548+Signage!$C$8)+Signage!$C$9)+Signage!$C$10)</f>
        <v>22.186504043764756</v>
      </c>
    </row>
    <row r="549" spans="1:80" s="4" customFormat="1" ht="12" customHeight="1">
      <c r="A549" s="83">
        <v>548</v>
      </c>
      <c r="B549" s="15" t="s">
        <v>2079</v>
      </c>
      <c r="C549" s="83" t="s">
        <v>1479</v>
      </c>
      <c r="D549" s="16">
        <v>40691</v>
      </c>
      <c r="E549" s="18" t="s">
        <v>77</v>
      </c>
      <c r="F549" s="15" t="s">
        <v>70</v>
      </c>
      <c r="G549" s="17">
        <v>6</v>
      </c>
      <c r="H549" s="15" t="s">
        <v>72</v>
      </c>
      <c r="I549" s="15" t="s">
        <v>90</v>
      </c>
      <c r="J549" s="18" t="s">
        <v>71</v>
      </c>
      <c r="K549" s="18" t="s">
        <v>74</v>
      </c>
      <c r="L549" s="18" t="s">
        <v>71</v>
      </c>
      <c r="M549" s="18" t="s">
        <v>78</v>
      </c>
      <c r="N549" s="18" t="s">
        <v>78</v>
      </c>
      <c r="O549" s="18" t="s">
        <v>82</v>
      </c>
      <c r="P549" s="18" t="s">
        <v>81</v>
      </c>
      <c r="Q549" s="18" t="s">
        <v>78</v>
      </c>
      <c r="R549" s="19">
        <v>1.78</v>
      </c>
      <c r="S549" s="19">
        <v>13.2</v>
      </c>
      <c r="T549" s="19">
        <v>23.5</v>
      </c>
      <c r="U549" s="19">
        <v>27</v>
      </c>
      <c r="V549" s="19">
        <v>310.8</v>
      </c>
      <c r="W549" s="19">
        <v>1080</v>
      </c>
      <c r="X549" s="19">
        <v>1920</v>
      </c>
      <c r="Y549" s="18" t="s">
        <v>147</v>
      </c>
      <c r="Z549" s="69">
        <v>6685</v>
      </c>
      <c r="AA549" s="19">
        <v>2.0739999999999998</v>
      </c>
      <c r="AB549" s="21">
        <v>300</v>
      </c>
      <c r="AC549" s="19">
        <v>32.200000000000003</v>
      </c>
      <c r="AD549" s="19">
        <v>278.60000000000002</v>
      </c>
      <c r="AE549" s="19">
        <v>300</v>
      </c>
      <c r="AF549" s="19">
        <v>233.4</v>
      </c>
      <c r="AG549" s="8">
        <f>AF549/AD549</f>
        <v>0.83776022972002862</v>
      </c>
      <c r="AH549" s="19">
        <v>200</v>
      </c>
      <c r="AI549" s="85">
        <f>(AF549*V549)/1000000</f>
        <v>7.2540720000000003E-2</v>
      </c>
      <c r="AJ549" s="18" t="s">
        <v>78</v>
      </c>
      <c r="AK549" s="18" t="s">
        <v>267</v>
      </c>
      <c r="AL549" s="18" t="s">
        <v>181</v>
      </c>
      <c r="AM549" s="18" t="s">
        <v>81</v>
      </c>
      <c r="AN549" s="18" t="s">
        <v>81</v>
      </c>
      <c r="AO549" s="18" t="s">
        <v>81</v>
      </c>
      <c r="AP549" s="18" t="s">
        <v>81</v>
      </c>
      <c r="AQ549" s="18" t="s">
        <v>81</v>
      </c>
      <c r="AR549" s="19">
        <v>0</v>
      </c>
      <c r="AS549" s="18"/>
      <c r="AT549" s="72">
        <v>60</v>
      </c>
      <c r="AU549" s="19">
        <v>170</v>
      </c>
      <c r="AV549" s="19">
        <v>160</v>
      </c>
      <c r="AW549" s="18" t="s">
        <v>77</v>
      </c>
      <c r="AX549" s="18" t="s">
        <v>98</v>
      </c>
      <c r="AY549" s="18" t="s">
        <v>71</v>
      </c>
      <c r="AZ549" s="18" t="s">
        <v>71</v>
      </c>
      <c r="BA549" s="19">
        <v>0</v>
      </c>
      <c r="BB549" s="20" t="s">
        <v>81</v>
      </c>
      <c r="BC549" s="18" t="s">
        <v>81</v>
      </c>
      <c r="BD549" s="18" t="s">
        <v>81</v>
      </c>
      <c r="BE549" s="18" t="s">
        <v>84</v>
      </c>
      <c r="BF549" s="18" t="s">
        <v>81</v>
      </c>
      <c r="BG549" s="18"/>
      <c r="BH549" s="21">
        <v>0</v>
      </c>
      <c r="BI549" s="19">
        <v>0.18</v>
      </c>
      <c r="BJ549" s="18"/>
      <c r="BK549" s="19">
        <v>0.16</v>
      </c>
      <c r="BL549" s="18"/>
      <c r="BM549" s="18"/>
      <c r="BN549" s="19">
        <v>23.3</v>
      </c>
      <c r="BO549" s="21">
        <v>0.5</v>
      </c>
      <c r="BP549" s="20"/>
      <c r="BQ549" s="21">
        <v>0.2</v>
      </c>
      <c r="BR549" s="20"/>
      <c r="BS549" s="21">
        <v>0.2</v>
      </c>
      <c r="BT549" s="20"/>
      <c r="BU549" s="20"/>
      <c r="BV549" s="21">
        <v>23.7</v>
      </c>
      <c r="BW549" s="9">
        <f>IF(BA549=1,BN549-(Monitors!$B$17*Data!BZ549),Data!BN549)</f>
        <v>23.3</v>
      </c>
      <c r="BX549" s="32">
        <f>IF($AR549=1,$BW549-(Monitors!$C$17*BZ549),Data!$BW549)</f>
        <v>23.3</v>
      </c>
      <c r="BY549" s="32">
        <f>BX549-(AA549*Monitors!$C$13)</f>
        <v>19.152000000000001</v>
      </c>
      <c r="BZ549" s="86">
        <f>(Monitors!$C$13*Data!AA549)+(Monitors!$C$6*TANH(Monitors!$C$7*(Data!V549+Monitors!$C$8)+Monitors!$C$9)+Monitors!$C$10)</f>
        <v>18.761368418131809</v>
      </c>
      <c r="CA549" s="9">
        <f>BN549-(Signage!$C$13*AI549)</f>
        <v>17.859445999999998</v>
      </c>
      <c r="CB549" s="86">
        <f>(Signage!$C$13*Data!AI549)+(Signage!$C$6*TANH(Signage!$C$7*(Data!V549+Signage!$C$8)+Signage!$C$9)+Signage!$C$10)</f>
        <v>28.474586585141793</v>
      </c>
    </row>
    <row r="550" spans="1:80" s="4" customFormat="1" ht="12" customHeight="1">
      <c r="A550" s="82">
        <v>549</v>
      </c>
      <c r="B550" s="15" t="s">
        <v>2075</v>
      </c>
      <c r="C550" s="82" t="s">
        <v>1480</v>
      </c>
      <c r="D550" s="16">
        <v>41137</v>
      </c>
      <c r="E550" s="18" t="s">
        <v>77</v>
      </c>
      <c r="F550" s="15" t="s">
        <v>70</v>
      </c>
      <c r="G550" s="17">
        <v>6</v>
      </c>
      <c r="H550" s="15" t="s">
        <v>72</v>
      </c>
      <c r="I550" s="15" t="s">
        <v>90</v>
      </c>
      <c r="J550" s="18"/>
      <c r="K550" s="18" t="s">
        <v>74</v>
      </c>
      <c r="L550" s="18"/>
      <c r="M550" s="18" t="s">
        <v>78</v>
      </c>
      <c r="N550" s="18" t="s">
        <v>78</v>
      </c>
      <c r="O550" s="18" t="s">
        <v>82</v>
      </c>
      <c r="P550" s="18"/>
      <c r="Q550" s="18" t="s">
        <v>78</v>
      </c>
      <c r="R550" s="19">
        <v>1.78</v>
      </c>
      <c r="S550" s="19">
        <v>10.6</v>
      </c>
      <c r="T550" s="19">
        <v>18.8</v>
      </c>
      <c r="U550" s="19">
        <v>21.5</v>
      </c>
      <c r="V550" s="19">
        <v>198</v>
      </c>
      <c r="W550" s="19">
        <v>1920</v>
      </c>
      <c r="X550" s="19">
        <v>1080</v>
      </c>
      <c r="Y550" s="18" t="s">
        <v>167</v>
      </c>
      <c r="Z550" s="69">
        <v>10473</v>
      </c>
      <c r="AA550" s="19">
        <v>2.0739999999999998</v>
      </c>
      <c r="AB550" s="21">
        <v>250</v>
      </c>
      <c r="AC550" s="19">
        <v>3</v>
      </c>
      <c r="AD550" s="19">
        <v>266.10000000000002</v>
      </c>
      <c r="AE550" s="19">
        <v>250</v>
      </c>
      <c r="AF550" s="19">
        <v>233.5</v>
      </c>
      <c r="AG550" s="8">
        <f>AF550/AD550</f>
        <v>0.87748966553927088</v>
      </c>
      <c r="AH550" s="19">
        <v>200.3</v>
      </c>
      <c r="AI550" s="85">
        <f>(AF550*V550)/1000000</f>
        <v>4.6233000000000003E-2</v>
      </c>
      <c r="AJ550" s="18" t="s">
        <v>78</v>
      </c>
      <c r="AK550" s="18" t="s">
        <v>301</v>
      </c>
      <c r="AL550" s="18" t="s">
        <v>115</v>
      </c>
      <c r="AM550" s="18"/>
      <c r="AN550" s="18" t="s">
        <v>81</v>
      </c>
      <c r="AO550" s="18"/>
      <c r="AP550" s="18" t="s">
        <v>94</v>
      </c>
      <c r="AQ550" s="18"/>
      <c r="AR550" s="19">
        <v>0</v>
      </c>
      <c r="AS550" s="18"/>
      <c r="AT550" s="72">
        <v>60</v>
      </c>
      <c r="AU550" s="19">
        <v>170</v>
      </c>
      <c r="AV550" s="19">
        <v>160</v>
      </c>
      <c r="AW550" s="18" t="s">
        <v>78</v>
      </c>
      <c r="AX550" s="18" t="s">
        <v>109</v>
      </c>
      <c r="AY550" s="18"/>
      <c r="AZ550" s="18"/>
      <c r="BA550" s="19">
        <v>0</v>
      </c>
      <c r="BB550" s="20" t="s">
        <v>81</v>
      </c>
      <c r="BC550" s="18" t="s">
        <v>81</v>
      </c>
      <c r="BD550" s="18"/>
      <c r="BE550" s="18" t="s">
        <v>84</v>
      </c>
      <c r="BF550" s="18"/>
      <c r="BG550" s="19">
        <v>1</v>
      </c>
      <c r="BH550" s="21">
        <v>0</v>
      </c>
      <c r="BI550" s="19">
        <v>0.26</v>
      </c>
      <c r="BJ550" s="18"/>
      <c r="BK550" s="19">
        <v>0.21</v>
      </c>
      <c r="BL550" s="18"/>
      <c r="BM550" s="18"/>
      <c r="BN550" s="19">
        <v>19.010000000000002</v>
      </c>
      <c r="BO550" s="21">
        <v>0.55000000000000004</v>
      </c>
      <c r="BP550" s="20"/>
      <c r="BQ550" s="21">
        <v>0.26</v>
      </c>
      <c r="BR550" s="20"/>
      <c r="BS550" s="21">
        <v>0.21</v>
      </c>
      <c r="BT550" s="20"/>
      <c r="BU550" s="20"/>
      <c r="BV550" s="21">
        <v>19.55</v>
      </c>
      <c r="BW550" s="9">
        <f>IF(BA550=1,BN550-(Monitors!$B$17*Data!BZ550),Data!BN550)</f>
        <v>19.010000000000002</v>
      </c>
      <c r="BX550" s="32">
        <f>IF($AR550=1,$BW550-(Monitors!$C$17*BZ550),Data!$BW550)</f>
        <v>19.010000000000002</v>
      </c>
      <c r="BY550" s="32">
        <f>BX550-(AA550*Monitors!$C$13)</f>
        <v>14.862000000000002</v>
      </c>
      <c r="BZ550" s="86">
        <f>(Monitors!$C$13*Data!AA550)+(Monitors!$C$6*TANH(Monitors!$C$7*(Data!V550+Monitors!$C$8)+Monitors!$C$9)+Monitors!$C$10)</f>
        <v>15.410416036269424</v>
      </c>
      <c r="CA550" s="9">
        <f>BN550-(Signage!$C$13*AI550)</f>
        <v>15.542525000000001</v>
      </c>
      <c r="CB550" s="86">
        <f>(Signage!$C$13*Data!AI550)+(Signage!$C$6*TANH(Signage!$C$7*(Data!V550+Signage!$C$8)+Signage!$C$9)+Signage!$C$10)</f>
        <v>17.477847531316481</v>
      </c>
    </row>
    <row r="551" spans="1:80" s="4" customFormat="1" ht="12" customHeight="1">
      <c r="A551" s="83">
        <v>550</v>
      </c>
      <c r="B551" s="15" t="s">
        <v>2071</v>
      </c>
      <c r="C551" s="83" t="s">
        <v>1481</v>
      </c>
      <c r="D551" s="16">
        <v>41030</v>
      </c>
      <c r="E551" s="18" t="s">
        <v>77</v>
      </c>
      <c r="F551" s="15" t="s">
        <v>419</v>
      </c>
      <c r="G551" s="17">
        <v>6</v>
      </c>
      <c r="H551" s="15" t="s">
        <v>72</v>
      </c>
      <c r="I551" s="15" t="s">
        <v>73</v>
      </c>
      <c r="J551" s="18" t="s">
        <v>73</v>
      </c>
      <c r="K551" s="18" t="s">
        <v>74</v>
      </c>
      <c r="L551" s="18" t="s">
        <v>71</v>
      </c>
      <c r="M551" s="18" t="s">
        <v>78</v>
      </c>
      <c r="N551" s="18" t="s">
        <v>78</v>
      </c>
      <c r="O551" s="18" t="s">
        <v>82</v>
      </c>
      <c r="P551" s="18" t="s">
        <v>71</v>
      </c>
      <c r="Q551" s="18" t="s">
        <v>78</v>
      </c>
      <c r="R551" s="19">
        <v>1.78</v>
      </c>
      <c r="S551" s="19">
        <v>10.6</v>
      </c>
      <c r="T551" s="19">
        <v>18.8</v>
      </c>
      <c r="U551" s="19">
        <v>21.5</v>
      </c>
      <c r="V551" s="19">
        <v>198.07</v>
      </c>
      <c r="W551" s="19">
        <v>1080</v>
      </c>
      <c r="X551" s="19">
        <v>1920</v>
      </c>
      <c r="Y551" s="18" t="s">
        <v>147</v>
      </c>
      <c r="Z551" s="69">
        <v>10471</v>
      </c>
      <c r="AA551" s="19">
        <v>2.0739999999999998</v>
      </c>
      <c r="AB551" s="21">
        <v>250</v>
      </c>
      <c r="AC551" s="19">
        <v>0.3</v>
      </c>
      <c r="AD551" s="19">
        <v>292</v>
      </c>
      <c r="AE551" s="19">
        <v>250</v>
      </c>
      <c r="AF551" s="19">
        <v>234</v>
      </c>
      <c r="AG551" s="8">
        <f>AF551/AD551</f>
        <v>0.80136986301369861</v>
      </c>
      <c r="AH551" s="19">
        <v>200</v>
      </c>
      <c r="AI551" s="85">
        <f>(AF551*V551)/1000000</f>
        <v>4.6348379999999995E-2</v>
      </c>
      <c r="AJ551" s="18" t="s">
        <v>78</v>
      </c>
      <c r="AK551" s="18" t="s">
        <v>250</v>
      </c>
      <c r="AL551" s="18" t="s">
        <v>127</v>
      </c>
      <c r="AM551" s="18" t="s">
        <v>204</v>
      </c>
      <c r="AN551" s="18" t="s">
        <v>81</v>
      </c>
      <c r="AO551" s="18" t="s">
        <v>81</v>
      </c>
      <c r="AP551" s="18" t="s">
        <v>94</v>
      </c>
      <c r="AQ551" s="18" t="s">
        <v>81</v>
      </c>
      <c r="AR551" s="19">
        <v>0</v>
      </c>
      <c r="AS551" s="18"/>
      <c r="AT551" s="72">
        <v>60</v>
      </c>
      <c r="AU551" s="19">
        <v>170</v>
      </c>
      <c r="AV551" s="19">
        <v>160</v>
      </c>
      <c r="AW551" s="18" t="s">
        <v>77</v>
      </c>
      <c r="AX551" s="18" t="s">
        <v>93</v>
      </c>
      <c r="AY551" s="18" t="s">
        <v>71</v>
      </c>
      <c r="AZ551" s="18" t="s">
        <v>71</v>
      </c>
      <c r="BA551" s="19">
        <v>0</v>
      </c>
      <c r="BB551" s="20" t="s">
        <v>81</v>
      </c>
      <c r="BC551" s="18" t="s">
        <v>81</v>
      </c>
      <c r="BD551" s="18" t="s">
        <v>81</v>
      </c>
      <c r="BE551" s="18" t="s">
        <v>84</v>
      </c>
      <c r="BF551" s="18" t="s">
        <v>81</v>
      </c>
      <c r="BG551" s="18"/>
      <c r="BH551" s="21">
        <v>1</v>
      </c>
      <c r="BI551" s="19">
        <v>0.35</v>
      </c>
      <c r="BJ551" s="18"/>
      <c r="BK551" s="19">
        <v>0.17</v>
      </c>
      <c r="BL551" s="18"/>
      <c r="BM551" s="18"/>
      <c r="BN551" s="19">
        <v>17</v>
      </c>
      <c r="BO551" s="21">
        <v>0.5</v>
      </c>
      <c r="BP551" s="20"/>
      <c r="BQ551" s="21">
        <v>0.44</v>
      </c>
      <c r="BR551" s="20"/>
      <c r="BS551" s="21">
        <v>0.23</v>
      </c>
      <c r="BT551" s="20"/>
      <c r="BU551" s="20"/>
      <c r="BV551" s="21">
        <v>17.399999999999999</v>
      </c>
      <c r="BW551" s="9">
        <f>IF(BA551=1,BN551-(Monitors!$B$17*Data!BZ551),Data!BN551)</f>
        <v>17</v>
      </c>
      <c r="BX551" s="32">
        <f>IF($AR551=1,$BW551-(Monitors!$C$17*BZ551),Data!$BW551)</f>
        <v>17</v>
      </c>
      <c r="BY551" s="32">
        <f>BX551-(AA551*Monitors!$C$13)</f>
        <v>12.852</v>
      </c>
      <c r="BZ551" s="86">
        <f>(Monitors!$C$13*Data!AA551)+(Monitors!$C$6*TANH(Monitors!$C$7*(Data!V551+Monitors!$C$8)+Monitors!$C$9)+Monitors!$C$10)</f>
        <v>15.413235759390329</v>
      </c>
      <c r="CA551" s="9">
        <f>BN551-(Signage!$C$13*AI551)</f>
        <v>13.5238715</v>
      </c>
      <c r="CB551" s="86">
        <f>(Signage!$C$13*Data!AI551)+(Signage!$C$6*TANH(Signage!$C$7*(Data!V551+Signage!$C$8)+Signage!$C$9)+Signage!$C$10)</f>
        <v>17.492186216519414</v>
      </c>
    </row>
    <row r="552" spans="1:80" s="4" customFormat="1" ht="12" customHeight="1">
      <c r="A552" s="82">
        <v>551</v>
      </c>
      <c r="B552" s="15" t="s">
        <v>2071</v>
      </c>
      <c r="C552" s="82" t="s">
        <v>1482</v>
      </c>
      <c r="D552" s="16">
        <v>41243</v>
      </c>
      <c r="E552" s="18" t="s">
        <v>77</v>
      </c>
      <c r="F552" s="15" t="s">
        <v>419</v>
      </c>
      <c r="G552" s="17">
        <v>6</v>
      </c>
      <c r="H552" s="15" t="s">
        <v>72</v>
      </c>
      <c r="I552" s="15" t="s">
        <v>73</v>
      </c>
      <c r="J552" s="18" t="s">
        <v>73</v>
      </c>
      <c r="K552" s="18" t="s">
        <v>74</v>
      </c>
      <c r="L552" s="18" t="s">
        <v>71</v>
      </c>
      <c r="M552" s="18" t="s">
        <v>78</v>
      </c>
      <c r="N552" s="18" t="s">
        <v>78</v>
      </c>
      <c r="O552" s="18" t="s">
        <v>82</v>
      </c>
      <c r="P552" s="18" t="s">
        <v>71</v>
      </c>
      <c r="Q552" s="18" t="s">
        <v>78</v>
      </c>
      <c r="R552" s="19">
        <v>1.78</v>
      </c>
      <c r="S552" s="19">
        <v>10.6</v>
      </c>
      <c r="T552" s="19">
        <v>18.8</v>
      </c>
      <c r="U552" s="19">
        <v>21.5</v>
      </c>
      <c r="V552" s="19">
        <v>198.07</v>
      </c>
      <c r="W552" s="19">
        <v>1080</v>
      </c>
      <c r="X552" s="19">
        <v>1920</v>
      </c>
      <c r="Y552" s="18" t="s">
        <v>147</v>
      </c>
      <c r="Z552" s="69">
        <v>10471</v>
      </c>
      <c r="AA552" s="19">
        <v>2.0739999999999998</v>
      </c>
      <c r="AB552" s="21">
        <v>250</v>
      </c>
      <c r="AC552" s="19">
        <v>0.3</v>
      </c>
      <c r="AD552" s="19">
        <v>292</v>
      </c>
      <c r="AE552" s="19">
        <v>250</v>
      </c>
      <c r="AF552" s="19">
        <v>234</v>
      </c>
      <c r="AG552" s="8">
        <f>AF552/AD552</f>
        <v>0.80136986301369861</v>
      </c>
      <c r="AH552" s="19">
        <v>200</v>
      </c>
      <c r="AI552" s="85">
        <f>(AF552*V552)/1000000</f>
        <v>4.6348379999999995E-2</v>
      </c>
      <c r="AJ552" s="18" t="s">
        <v>78</v>
      </c>
      <c r="AK552" s="18" t="s">
        <v>250</v>
      </c>
      <c r="AL552" s="18" t="s">
        <v>127</v>
      </c>
      <c r="AM552" s="18" t="s">
        <v>204</v>
      </c>
      <c r="AN552" s="18" t="s">
        <v>81</v>
      </c>
      <c r="AO552" s="18" t="s">
        <v>81</v>
      </c>
      <c r="AP552" s="18" t="s">
        <v>94</v>
      </c>
      <c r="AQ552" s="18" t="s">
        <v>81</v>
      </c>
      <c r="AR552" s="19">
        <v>0</v>
      </c>
      <c r="AS552" s="18"/>
      <c r="AT552" s="72">
        <v>60</v>
      </c>
      <c r="AU552" s="19">
        <v>170</v>
      </c>
      <c r="AV552" s="19">
        <v>160</v>
      </c>
      <c r="AW552" s="18" t="s">
        <v>77</v>
      </c>
      <c r="AX552" s="18" t="s">
        <v>93</v>
      </c>
      <c r="AY552" s="18" t="s">
        <v>71</v>
      </c>
      <c r="AZ552" s="18" t="s">
        <v>71</v>
      </c>
      <c r="BA552" s="19">
        <v>0</v>
      </c>
      <c r="BB552" s="20" t="s">
        <v>81</v>
      </c>
      <c r="BC552" s="18" t="s">
        <v>81</v>
      </c>
      <c r="BD552" s="18" t="s">
        <v>81</v>
      </c>
      <c r="BE552" s="18" t="s">
        <v>84</v>
      </c>
      <c r="BF552" s="18" t="s">
        <v>81</v>
      </c>
      <c r="BG552" s="18"/>
      <c r="BH552" s="21">
        <v>1</v>
      </c>
      <c r="BI552" s="19">
        <v>0.35</v>
      </c>
      <c r="BJ552" s="18"/>
      <c r="BK552" s="19">
        <v>0.17</v>
      </c>
      <c r="BL552" s="18"/>
      <c r="BM552" s="18"/>
      <c r="BN552" s="19">
        <v>17</v>
      </c>
      <c r="BO552" s="21">
        <v>0.5</v>
      </c>
      <c r="BP552" s="20"/>
      <c r="BQ552" s="21">
        <v>0.44</v>
      </c>
      <c r="BR552" s="20"/>
      <c r="BS552" s="21">
        <v>0.23</v>
      </c>
      <c r="BT552" s="20"/>
      <c r="BU552" s="20"/>
      <c r="BV552" s="21">
        <v>17.399999999999999</v>
      </c>
      <c r="BW552" s="9">
        <f>IF(BA552=1,BN552-(Monitors!$B$17*Data!BZ552),Data!BN552)</f>
        <v>17</v>
      </c>
      <c r="BX552" s="32">
        <f>IF($AR552=1,$BW552-(Monitors!$C$17*BZ552),Data!$BW552)</f>
        <v>17</v>
      </c>
      <c r="BY552" s="32">
        <f>BX552-(AA552*Monitors!$C$13)</f>
        <v>12.852</v>
      </c>
      <c r="BZ552" s="86">
        <f>(Monitors!$C$13*Data!AA552)+(Monitors!$C$6*TANH(Monitors!$C$7*(Data!V552+Monitors!$C$8)+Monitors!$C$9)+Monitors!$C$10)</f>
        <v>15.413235759390329</v>
      </c>
      <c r="CA552" s="9">
        <f>BN552-(Signage!$C$13*AI552)</f>
        <v>13.5238715</v>
      </c>
      <c r="CB552" s="86">
        <f>(Signage!$C$13*Data!AI552)+(Signage!$C$6*TANH(Signage!$C$7*(Data!V552+Signage!$C$8)+Signage!$C$9)+Signage!$C$10)</f>
        <v>17.492186216519414</v>
      </c>
    </row>
    <row r="553" spans="1:80" s="4" customFormat="1" ht="12" customHeight="1">
      <c r="A553" s="83">
        <v>552</v>
      </c>
      <c r="B553" s="15" t="s">
        <v>2079</v>
      </c>
      <c r="C553" s="83" t="s">
        <v>1483</v>
      </c>
      <c r="D553" s="16">
        <v>41306</v>
      </c>
      <c r="E553" s="18" t="s">
        <v>77</v>
      </c>
      <c r="F553" s="15" t="s">
        <v>70</v>
      </c>
      <c r="G553" s="17">
        <v>6</v>
      </c>
      <c r="H553" s="15" t="s">
        <v>72</v>
      </c>
      <c r="I553" s="15" t="s">
        <v>142</v>
      </c>
      <c r="J553" s="18" t="s">
        <v>71</v>
      </c>
      <c r="K553" s="18" t="s">
        <v>74</v>
      </c>
      <c r="L553" s="18" t="s">
        <v>71</v>
      </c>
      <c r="M553" s="18" t="s">
        <v>78</v>
      </c>
      <c r="N553" s="18" t="s">
        <v>78</v>
      </c>
      <c r="O553" s="18" t="s">
        <v>82</v>
      </c>
      <c r="P553" s="18" t="s">
        <v>71</v>
      </c>
      <c r="Q553" s="18" t="s">
        <v>77</v>
      </c>
      <c r="R553" s="19">
        <v>1.78</v>
      </c>
      <c r="S553" s="19">
        <v>10.5</v>
      </c>
      <c r="T553" s="19">
        <v>18.7</v>
      </c>
      <c r="U553" s="19">
        <v>21.5</v>
      </c>
      <c r="V553" s="19">
        <v>197.52</v>
      </c>
      <c r="W553" s="19">
        <v>1080</v>
      </c>
      <c r="X553" s="19">
        <v>1920</v>
      </c>
      <c r="Y553" s="18" t="s">
        <v>147</v>
      </c>
      <c r="Z553" s="69">
        <v>10498</v>
      </c>
      <c r="AA553" s="19">
        <v>2.0739999999999998</v>
      </c>
      <c r="AB553" s="21">
        <v>250</v>
      </c>
      <c r="AC553" s="19">
        <v>23</v>
      </c>
      <c r="AD553" s="19">
        <v>242</v>
      </c>
      <c r="AE553" s="19">
        <v>250</v>
      </c>
      <c r="AF553" s="19">
        <v>234</v>
      </c>
      <c r="AG553" s="8">
        <f>AF553/AD553</f>
        <v>0.96694214876033058</v>
      </c>
      <c r="AH553" s="19">
        <v>200</v>
      </c>
      <c r="AI553" s="85">
        <f>(AF553*V553)/1000000</f>
        <v>4.6219679999999999E-2</v>
      </c>
      <c r="AJ553" s="18" t="s">
        <v>78</v>
      </c>
      <c r="AK553" s="18" t="s">
        <v>418</v>
      </c>
      <c r="AL553" s="18" t="s">
        <v>115</v>
      </c>
      <c r="AM553" s="18" t="s">
        <v>71</v>
      </c>
      <c r="AN553" s="18" t="s">
        <v>81</v>
      </c>
      <c r="AO553" s="18" t="s">
        <v>71</v>
      </c>
      <c r="AP553" s="18" t="s">
        <v>81</v>
      </c>
      <c r="AQ553" s="18" t="s">
        <v>71</v>
      </c>
      <c r="AR553" s="19">
        <v>0</v>
      </c>
      <c r="AS553" s="18"/>
      <c r="AT553" s="72">
        <v>60</v>
      </c>
      <c r="AU553" s="19">
        <v>178</v>
      </c>
      <c r="AV553" s="19">
        <v>178</v>
      </c>
      <c r="AW553" s="18" t="s">
        <v>77</v>
      </c>
      <c r="AX553" s="18" t="s">
        <v>98</v>
      </c>
      <c r="AY553" s="18" t="s">
        <v>71</v>
      </c>
      <c r="AZ553" s="18" t="s">
        <v>71</v>
      </c>
      <c r="BA553" s="19">
        <v>0</v>
      </c>
      <c r="BB553" s="20" t="s">
        <v>81</v>
      </c>
      <c r="BC553" s="18" t="s">
        <v>81</v>
      </c>
      <c r="BD553" s="18" t="s">
        <v>71</v>
      </c>
      <c r="BE553" s="18" t="s">
        <v>84</v>
      </c>
      <c r="BF553" s="18" t="s">
        <v>71</v>
      </c>
      <c r="BG553" s="18"/>
      <c r="BH553" s="21">
        <v>0</v>
      </c>
      <c r="BI553" s="19">
        <v>0.33</v>
      </c>
      <c r="BJ553" s="18"/>
      <c r="BK553" s="19">
        <v>0.21</v>
      </c>
      <c r="BL553" s="18"/>
      <c r="BM553" s="18"/>
      <c r="BN553" s="19">
        <v>18.489999999999998</v>
      </c>
      <c r="BO553" s="21">
        <v>0.5</v>
      </c>
      <c r="BP553" s="20"/>
      <c r="BQ553" s="21">
        <v>0.35</v>
      </c>
      <c r="BR553" s="20"/>
      <c r="BS553" s="21">
        <v>0.23</v>
      </c>
      <c r="BT553" s="20"/>
      <c r="BU553" s="20"/>
      <c r="BV553" s="21">
        <v>18.670000000000002</v>
      </c>
      <c r="BW553" s="9">
        <f>IF(BA553=1,BN553-(Monitors!$B$17*Data!BZ553),Data!BN553)</f>
        <v>18.489999999999998</v>
      </c>
      <c r="BX553" s="32">
        <f>IF($AR553=1,$BW553-(Monitors!$C$17*BZ553),Data!$BW553)</f>
        <v>18.489999999999998</v>
      </c>
      <c r="BY553" s="32">
        <f>BX553-(AA553*Monitors!$C$13)</f>
        <v>14.341999999999999</v>
      </c>
      <c r="BZ553" s="86">
        <f>(Monitors!$C$13*Data!AA553)+(Monitors!$C$6*TANH(Monitors!$C$7*(Data!V553+Monitors!$C$8)+Monitors!$C$9)+Monitors!$C$10)</f>
        <v>15.391053511885746</v>
      </c>
      <c r="CA553" s="9">
        <f>BN553-(Signage!$C$13*AI553)</f>
        <v>15.023523999999998</v>
      </c>
      <c r="CB553" s="86">
        <f>(Signage!$C$13*Data!AI553)+(Signage!$C$6*TANH(Signage!$C$7*(Data!V553+Signage!$C$8)+Signage!$C$9)+Signage!$C$10)</f>
        <v>17.437862312499622</v>
      </c>
    </row>
    <row r="554" spans="1:80" s="4" customFormat="1" ht="12" customHeight="1">
      <c r="A554" s="82">
        <v>553</v>
      </c>
      <c r="B554" s="15" t="s">
        <v>2052</v>
      </c>
      <c r="C554" s="82" t="s">
        <v>1484</v>
      </c>
      <c r="D554" s="16">
        <v>41394</v>
      </c>
      <c r="E554" s="18" t="s">
        <v>78</v>
      </c>
      <c r="F554" s="15" t="s">
        <v>70</v>
      </c>
      <c r="G554" s="17">
        <v>6</v>
      </c>
      <c r="H554" s="15" t="s">
        <v>72</v>
      </c>
      <c r="I554" s="15" t="s">
        <v>90</v>
      </c>
      <c r="J554" s="18"/>
      <c r="K554" s="18" t="s">
        <v>74</v>
      </c>
      <c r="L554" s="18"/>
      <c r="M554" s="18" t="s">
        <v>78</v>
      </c>
      <c r="N554" s="18" t="s">
        <v>78</v>
      </c>
      <c r="O554" s="18" t="s">
        <v>82</v>
      </c>
      <c r="P554" s="18"/>
      <c r="Q554" s="18" t="s">
        <v>78</v>
      </c>
      <c r="R554" s="19">
        <v>1.78</v>
      </c>
      <c r="S554" s="19">
        <v>112</v>
      </c>
      <c r="T554" s="19">
        <v>188</v>
      </c>
      <c r="U554" s="19">
        <v>21.9</v>
      </c>
      <c r="V554" s="19">
        <v>211</v>
      </c>
      <c r="W554" s="19">
        <v>1080</v>
      </c>
      <c r="X554" s="19">
        <v>1920</v>
      </c>
      <c r="Y554" s="18" t="s">
        <v>147</v>
      </c>
      <c r="Z554" s="69">
        <v>9844</v>
      </c>
      <c r="AA554" s="19">
        <v>2.0739999999999998</v>
      </c>
      <c r="AB554" s="21">
        <v>250</v>
      </c>
      <c r="AC554" s="19">
        <v>31.7</v>
      </c>
      <c r="AD554" s="19">
        <v>252.8</v>
      </c>
      <c r="AE554" s="19">
        <v>250</v>
      </c>
      <c r="AF554" s="19">
        <v>234.2</v>
      </c>
      <c r="AG554" s="8">
        <f>AF554/AD554</f>
        <v>0.92642405063291133</v>
      </c>
      <c r="AH554" s="19">
        <v>201.7</v>
      </c>
      <c r="AI554" s="85">
        <f>(AF554*V554)/1000000</f>
        <v>4.94162E-2</v>
      </c>
      <c r="AJ554" s="18" t="s">
        <v>78</v>
      </c>
      <c r="AK554" s="18" t="s">
        <v>554</v>
      </c>
      <c r="AL554" s="18" t="s">
        <v>115</v>
      </c>
      <c r="AM554" s="18"/>
      <c r="AN554" s="18" t="s">
        <v>81</v>
      </c>
      <c r="AO554" s="18"/>
      <c r="AP554" s="18" t="s">
        <v>81</v>
      </c>
      <c r="AQ554" s="18"/>
      <c r="AR554" s="19">
        <v>0</v>
      </c>
      <c r="AS554" s="18"/>
      <c r="AT554" s="72">
        <v>60</v>
      </c>
      <c r="AU554" s="19">
        <v>178</v>
      </c>
      <c r="AV554" s="19">
        <v>178</v>
      </c>
      <c r="AW554" s="18" t="s">
        <v>78</v>
      </c>
      <c r="AX554" s="18" t="s">
        <v>109</v>
      </c>
      <c r="AY554" s="18"/>
      <c r="AZ554" s="18"/>
      <c r="BA554" s="19">
        <v>0</v>
      </c>
      <c r="BB554" s="20" t="s">
        <v>81</v>
      </c>
      <c r="BC554" s="18" t="s">
        <v>81</v>
      </c>
      <c r="BD554" s="18"/>
      <c r="BE554" s="18" t="s">
        <v>84</v>
      </c>
      <c r="BF554" s="18"/>
      <c r="BG554" s="19">
        <v>1</v>
      </c>
      <c r="BH554" s="21">
        <v>0</v>
      </c>
      <c r="BI554" s="19">
        <v>0.28000000000000003</v>
      </c>
      <c r="BJ554" s="18"/>
      <c r="BK554" s="19">
        <v>0.11</v>
      </c>
      <c r="BL554" s="18"/>
      <c r="BM554" s="18"/>
      <c r="BN554" s="19">
        <v>18.25</v>
      </c>
      <c r="BO554" s="21">
        <v>0.53</v>
      </c>
      <c r="BP554" s="20"/>
      <c r="BQ554" s="21">
        <v>0.33</v>
      </c>
      <c r="BR554" s="20"/>
      <c r="BS554" s="21">
        <v>0.16</v>
      </c>
      <c r="BT554" s="20"/>
      <c r="BU554" s="20"/>
      <c r="BV554" s="21">
        <v>17.829999999999998</v>
      </c>
      <c r="BW554" s="9">
        <f>IF(BA554=1,BN554-(Monitors!$B$17*Data!BZ554),Data!BN554)</f>
        <v>18.25</v>
      </c>
      <c r="BX554" s="32">
        <f>IF($AR554=1,$BW554-(Monitors!$C$17*BZ554),Data!$BW554)</f>
        <v>18.25</v>
      </c>
      <c r="BY554" s="32">
        <f>BX554-(AA554*Monitors!$C$13)</f>
        <v>14.102</v>
      </c>
      <c r="BZ554" s="86">
        <f>(Monitors!$C$13*Data!AA554)+(Monitors!$C$6*TANH(Monitors!$C$7*(Data!V554+Monitors!$C$8)+Monitors!$C$9)+Monitors!$C$10)</f>
        <v>15.916834574518919</v>
      </c>
      <c r="CA554" s="9">
        <f>BN554-(Signage!$C$13*AI554)</f>
        <v>14.543785</v>
      </c>
      <c r="CB554" s="86">
        <f>(Signage!$C$13*Data!AI554)+(Signage!$C$6*TANH(Signage!$C$7*(Data!V554+Signage!$C$8)+Signage!$C$9)+Signage!$C$10)</f>
        <v>18.771016404806232</v>
      </c>
    </row>
    <row r="555" spans="1:80" s="4" customFormat="1" ht="12" customHeight="1">
      <c r="A555" s="83">
        <v>554</v>
      </c>
      <c r="B555" s="15" t="s">
        <v>2052</v>
      </c>
      <c r="C555" s="83" t="s">
        <v>1485</v>
      </c>
      <c r="D555" s="16">
        <v>41394</v>
      </c>
      <c r="E555" s="18" t="s">
        <v>78</v>
      </c>
      <c r="F555" s="15" t="s">
        <v>70</v>
      </c>
      <c r="G555" s="17">
        <v>6</v>
      </c>
      <c r="H555" s="15" t="s">
        <v>72</v>
      </c>
      <c r="I555" s="15" t="s">
        <v>90</v>
      </c>
      <c r="J555" s="18"/>
      <c r="K555" s="18" t="s">
        <v>74</v>
      </c>
      <c r="L555" s="18"/>
      <c r="M555" s="18" t="s">
        <v>78</v>
      </c>
      <c r="N555" s="18" t="s">
        <v>78</v>
      </c>
      <c r="O555" s="18" t="s">
        <v>82</v>
      </c>
      <c r="P555" s="18"/>
      <c r="Q555" s="18" t="s">
        <v>78</v>
      </c>
      <c r="R555" s="19">
        <v>1.78</v>
      </c>
      <c r="S555" s="19">
        <v>112</v>
      </c>
      <c r="T555" s="19">
        <v>188</v>
      </c>
      <c r="U555" s="19">
        <v>21.9</v>
      </c>
      <c r="V555" s="19">
        <v>211</v>
      </c>
      <c r="W555" s="19">
        <v>1080</v>
      </c>
      <c r="X555" s="19">
        <v>1920</v>
      </c>
      <c r="Y555" s="18" t="s">
        <v>147</v>
      </c>
      <c r="Z555" s="69">
        <v>9844</v>
      </c>
      <c r="AA555" s="19">
        <v>2.0739999999999998</v>
      </c>
      <c r="AB555" s="21">
        <v>250</v>
      </c>
      <c r="AC555" s="19">
        <v>31.7</v>
      </c>
      <c r="AD555" s="19">
        <v>252.8</v>
      </c>
      <c r="AE555" s="19">
        <v>250</v>
      </c>
      <c r="AF555" s="19">
        <v>234.2</v>
      </c>
      <c r="AG555" s="8">
        <f>AF555/AD555</f>
        <v>0.92642405063291133</v>
      </c>
      <c r="AH555" s="19">
        <v>201.7</v>
      </c>
      <c r="AI555" s="85">
        <f>(AF555*V555)/1000000</f>
        <v>4.94162E-2</v>
      </c>
      <c r="AJ555" s="18" t="s">
        <v>78</v>
      </c>
      <c r="AK555" s="18" t="s">
        <v>554</v>
      </c>
      <c r="AL555" s="18" t="s">
        <v>115</v>
      </c>
      <c r="AM555" s="18"/>
      <c r="AN555" s="18" t="s">
        <v>81</v>
      </c>
      <c r="AO555" s="18"/>
      <c r="AP555" s="18" t="s">
        <v>81</v>
      </c>
      <c r="AQ555" s="18"/>
      <c r="AR555" s="19">
        <v>0</v>
      </c>
      <c r="AS555" s="18"/>
      <c r="AT555" s="72">
        <v>60</v>
      </c>
      <c r="AU555" s="19">
        <v>178</v>
      </c>
      <c r="AV555" s="19">
        <v>178</v>
      </c>
      <c r="AW555" s="18" t="s">
        <v>78</v>
      </c>
      <c r="AX555" s="18" t="s">
        <v>109</v>
      </c>
      <c r="AY555" s="18"/>
      <c r="AZ555" s="18"/>
      <c r="BA555" s="19">
        <v>0</v>
      </c>
      <c r="BB555" s="20" t="s">
        <v>81</v>
      </c>
      <c r="BC555" s="18" t="s">
        <v>81</v>
      </c>
      <c r="BD555" s="18"/>
      <c r="BE555" s="18" t="s">
        <v>84</v>
      </c>
      <c r="BF555" s="18"/>
      <c r="BG555" s="19">
        <v>1</v>
      </c>
      <c r="BH555" s="21">
        <v>0</v>
      </c>
      <c r="BI555" s="19">
        <v>0.28000000000000003</v>
      </c>
      <c r="BJ555" s="18"/>
      <c r="BK555" s="19">
        <v>0.11</v>
      </c>
      <c r="BL555" s="18"/>
      <c r="BM555" s="18"/>
      <c r="BN555" s="19">
        <v>18.25</v>
      </c>
      <c r="BO555" s="21">
        <v>0.53</v>
      </c>
      <c r="BP555" s="20"/>
      <c r="BQ555" s="21">
        <v>0.33</v>
      </c>
      <c r="BR555" s="20"/>
      <c r="BS555" s="21">
        <v>0.16</v>
      </c>
      <c r="BT555" s="20"/>
      <c r="BU555" s="20"/>
      <c r="BV555" s="21">
        <v>17.829999999999998</v>
      </c>
      <c r="BW555" s="9">
        <f>IF(BA555=1,BN555-(Monitors!$B$17*Data!BZ555),Data!BN555)</f>
        <v>18.25</v>
      </c>
      <c r="BX555" s="32">
        <f>IF($AR555=1,$BW555-(Monitors!$C$17*BZ555),Data!$BW555)</f>
        <v>18.25</v>
      </c>
      <c r="BY555" s="32">
        <f>BX555-(AA555*Monitors!$C$13)</f>
        <v>14.102</v>
      </c>
      <c r="BZ555" s="86">
        <f>(Monitors!$C$13*Data!AA555)+(Monitors!$C$6*TANH(Monitors!$C$7*(Data!V555+Monitors!$C$8)+Monitors!$C$9)+Monitors!$C$10)</f>
        <v>15.916834574518919</v>
      </c>
      <c r="CA555" s="9">
        <f>BN555-(Signage!$C$13*AI555)</f>
        <v>14.543785</v>
      </c>
      <c r="CB555" s="86">
        <f>(Signage!$C$13*Data!AI555)+(Signage!$C$6*TANH(Signage!$C$7*(Data!V555+Signage!$C$8)+Signage!$C$9)+Signage!$C$10)</f>
        <v>18.771016404806232</v>
      </c>
    </row>
    <row r="556" spans="1:80" s="4" customFormat="1" ht="12" customHeight="1">
      <c r="A556" s="82">
        <v>555</v>
      </c>
      <c r="B556" s="15" t="s">
        <v>2067</v>
      </c>
      <c r="C556" s="82" t="s">
        <v>1486</v>
      </c>
      <c r="D556" s="16">
        <v>41166</v>
      </c>
      <c r="E556" s="18" t="s">
        <v>77</v>
      </c>
      <c r="F556" s="15" t="s">
        <v>70</v>
      </c>
      <c r="G556" s="17">
        <v>6</v>
      </c>
      <c r="H556" s="15" t="s">
        <v>72</v>
      </c>
      <c r="I556" s="15" t="s">
        <v>90</v>
      </c>
      <c r="J556" s="18"/>
      <c r="K556" s="18" t="s">
        <v>74</v>
      </c>
      <c r="L556" s="18"/>
      <c r="M556" s="18" t="s">
        <v>78</v>
      </c>
      <c r="N556" s="18" t="s">
        <v>77</v>
      </c>
      <c r="O556" s="18" t="s">
        <v>82</v>
      </c>
      <c r="P556" s="18"/>
      <c r="Q556" s="18" t="s">
        <v>78</v>
      </c>
      <c r="R556" s="19">
        <v>1.78</v>
      </c>
      <c r="S556" s="19">
        <v>20.100000000000001</v>
      </c>
      <c r="T556" s="19">
        <v>11.3</v>
      </c>
      <c r="U556" s="19">
        <v>23</v>
      </c>
      <c r="V556" s="19">
        <v>227.1</v>
      </c>
      <c r="W556" s="19">
        <v>1080</v>
      </c>
      <c r="X556" s="19">
        <v>1920</v>
      </c>
      <c r="Y556" s="18" t="s">
        <v>147</v>
      </c>
      <c r="Z556" s="69">
        <v>9133</v>
      </c>
      <c r="AA556" s="19">
        <v>2.0739999999999998</v>
      </c>
      <c r="AB556" s="21">
        <v>250</v>
      </c>
      <c r="AC556" s="19">
        <v>2.5</v>
      </c>
      <c r="AD556" s="19">
        <v>234.6</v>
      </c>
      <c r="AE556" s="19">
        <v>250</v>
      </c>
      <c r="AF556" s="19">
        <v>234.6</v>
      </c>
      <c r="AG556" s="8">
        <f>AF556/AD556</f>
        <v>1</v>
      </c>
      <c r="AH556" s="19">
        <v>200</v>
      </c>
      <c r="AI556" s="85">
        <f>(AF556*V556)/1000000</f>
        <v>5.3277659999999998E-2</v>
      </c>
      <c r="AJ556" s="18" t="s">
        <v>78</v>
      </c>
      <c r="AK556" s="18" t="s">
        <v>569</v>
      </c>
      <c r="AL556" s="18" t="s">
        <v>120</v>
      </c>
      <c r="AM556" s="18"/>
      <c r="AN556" s="18" t="s">
        <v>121</v>
      </c>
      <c r="AO556" s="18"/>
      <c r="AP556" s="18" t="s">
        <v>94</v>
      </c>
      <c r="AQ556" s="18"/>
      <c r="AR556" s="19">
        <v>1</v>
      </c>
      <c r="AS556" s="18" t="s">
        <v>117</v>
      </c>
      <c r="AT556" s="72">
        <v>60</v>
      </c>
      <c r="AU556" s="19">
        <v>170</v>
      </c>
      <c r="AV556" s="19">
        <v>160</v>
      </c>
      <c r="AW556" s="18" t="s">
        <v>77</v>
      </c>
      <c r="AX556" s="18" t="s">
        <v>114</v>
      </c>
      <c r="AY556" s="18"/>
      <c r="AZ556" s="18"/>
      <c r="BA556" s="19">
        <v>0</v>
      </c>
      <c r="BB556" s="20" t="s">
        <v>121</v>
      </c>
      <c r="BC556" s="18" t="s">
        <v>144</v>
      </c>
      <c r="BD556" s="18"/>
      <c r="BE556" s="18" t="s">
        <v>84</v>
      </c>
      <c r="BF556" s="18"/>
      <c r="BG556" s="18"/>
      <c r="BH556" s="21">
        <v>0</v>
      </c>
      <c r="BI556" s="19">
        <v>0.22</v>
      </c>
      <c r="BJ556" s="19">
        <v>0.16</v>
      </c>
      <c r="BK556" s="19">
        <v>0.14000000000000001</v>
      </c>
      <c r="BL556" s="19">
        <v>10.01</v>
      </c>
      <c r="BM556" s="19">
        <v>20.91</v>
      </c>
      <c r="BN556" s="19">
        <v>21.13</v>
      </c>
      <c r="BO556" s="21">
        <v>0.54</v>
      </c>
      <c r="BP556" s="20"/>
      <c r="BQ556" s="21">
        <v>0.27</v>
      </c>
      <c r="BR556" s="21">
        <v>0.21</v>
      </c>
      <c r="BS556" s="21">
        <v>0.19</v>
      </c>
      <c r="BT556" s="21">
        <v>10.52</v>
      </c>
      <c r="BU556" s="21">
        <v>21.06</v>
      </c>
      <c r="BV556" s="21">
        <v>21.2</v>
      </c>
      <c r="BW556" s="9">
        <f>IF(BA556=1,BN556-(Monitors!$B$17*Data!BZ556),Data!BN556)</f>
        <v>21.13</v>
      </c>
      <c r="BX556" s="32">
        <f>IF($AR556=1,$BW556-(Monitors!$C$17*BZ556),Data!$BW556)</f>
        <v>20.305157396842528</v>
      </c>
      <c r="BY556" s="32">
        <f>BX556-(AA556*Monitors!$C$13)</f>
        <v>16.157157396842528</v>
      </c>
      <c r="BZ556" s="86">
        <f>(Monitors!$C$13*Data!AA556)+(Monitors!$C$6*TANH(Monitors!$C$7*(Data!V556+Monitors!$C$8)+Monitors!$C$9)+Monitors!$C$10)</f>
        <v>16.496852063149397</v>
      </c>
      <c r="CA556" s="9">
        <f>BN556-(Signage!$C$13*AI556)</f>
        <v>17.134175499999998</v>
      </c>
      <c r="CB556" s="86">
        <f>(Signage!$C$13*Data!AI556)+(Signage!$C$6*TANH(Signage!$C$7*(Data!V556+Signage!$C$8)+Signage!$C$9)+Signage!$C$10)</f>
        <v>20.362263290776013</v>
      </c>
    </row>
    <row r="557" spans="1:80" s="4" customFormat="1" ht="12" customHeight="1">
      <c r="A557" s="83">
        <v>556</v>
      </c>
      <c r="B557" s="15" t="s">
        <v>2088</v>
      </c>
      <c r="C557" s="83" t="s">
        <v>1487</v>
      </c>
      <c r="D557" s="16">
        <v>41426</v>
      </c>
      <c r="E557" s="18" t="s">
        <v>77</v>
      </c>
      <c r="F557" s="15" t="s">
        <v>70</v>
      </c>
      <c r="G557" s="17">
        <v>6</v>
      </c>
      <c r="H557" s="15" t="s">
        <v>72</v>
      </c>
      <c r="I557" s="15" t="s">
        <v>90</v>
      </c>
      <c r="J557" s="18"/>
      <c r="K557" s="18" t="s">
        <v>74</v>
      </c>
      <c r="L557" s="18"/>
      <c r="M557" s="18" t="s">
        <v>78</v>
      </c>
      <c r="N557" s="18" t="s">
        <v>78</v>
      </c>
      <c r="O557" s="18" t="s">
        <v>82</v>
      </c>
      <c r="P557" s="18"/>
      <c r="Q557" s="18" t="s">
        <v>78</v>
      </c>
      <c r="R557" s="19">
        <v>1.78</v>
      </c>
      <c r="S557" s="19">
        <v>10.6</v>
      </c>
      <c r="T557" s="19">
        <v>18.8</v>
      </c>
      <c r="U557" s="19">
        <v>21.5</v>
      </c>
      <c r="V557" s="19">
        <v>198.1</v>
      </c>
      <c r="W557" s="19">
        <v>1080</v>
      </c>
      <c r="X557" s="19">
        <v>1920</v>
      </c>
      <c r="Y557" s="18" t="s">
        <v>147</v>
      </c>
      <c r="Z557" s="69">
        <v>10469</v>
      </c>
      <c r="AA557" s="19">
        <v>2.0739999999999998</v>
      </c>
      <c r="AB557" s="21">
        <v>200</v>
      </c>
      <c r="AC557" s="19">
        <v>9.5</v>
      </c>
      <c r="AD557" s="19">
        <v>236.9</v>
      </c>
      <c r="AE557" s="19">
        <v>200</v>
      </c>
      <c r="AF557" s="19">
        <v>235.1</v>
      </c>
      <c r="AG557" s="8">
        <f>AF557/AD557</f>
        <v>0.99240185732376529</v>
      </c>
      <c r="AH557" s="19">
        <v>201</v>
      </c>
      <c r="AI557" s="85">
        <f>(AF557*V557)/1000000</f>
        <v>4.657331E-2</v>
      </c>
      <c r="AJ557" s="18" t="s">
        <v>78</v>
      </c>
      <c r="AK557" s="18" t="s">
        <v>165</v>
      </c>
      <c r="AL557" s="18" t="s">
        <v>152</v>
      </c>
      <c r="AM557" s="18"/>
      <c r="AN557" s="18" t="s">
        <v>81</v>
      </c>
      <c r="AO557" s="18"/>
      <c r="AP557" s="18" t="s">
        <v>94</v>
      </c>
      <c r="AQ557" s="18"/>
      <c r="AR557" s="19">
        <v>0</v>
      </c>
      <c r="AS557" s="18"/>
      <c r="AT557" s="72">
        <v>60</v>
      </c>
      <c r="AU557" s="19">
        <v>91</v>
      </c>
      <c r="AV557" s="19">
        <v>91</v>
      </c>
      <c r="AW557" s="18" t="s">
        <v>78</v>
      </c>
      <c r="AX557" s="18" t="s">
        <v>109</v>
      </c>
      <c r="AY557" s="18"/>
      <c r="AZ557" s="18"/>
      <c r="BA557" s="19">
        <v>0</v>
      </c>
      <c r="BB557" s="20" t="s">
        <v>81</v>
      </c>
      <c r="BC557" s="18" t="s">
        <v>81</v>
      </c>
      <c r="BD557" s="18"/>
      <c r="BE557" s="18" t="s">
        <v>84</v>
      </c>
      <c r="BF557" s="18"/>
      <c r="BG557" s="19">
        <v>5</v>
      </c>
      <c r="BH557" s="21">
        <v>0</v>
      </c>
      <c r="BI557" s="19">
        <v>0.24</v>
      </c>
      <c r="BJ557" s="18"/>
      <c r="BK557" s="19">
        <v>0.21</v>
      </c>
      <c r="BL557" s="18"/>
      <c r="BM557" s="18"/>
      <c r="BN557" s="19">
        <v>18.43</v>
      </c>
      <c r="BO557" s="21">
        <v>0.49</v>
      </c>
      <c r="BP557" s="20"/>
      <c r="BQ557" s="21">
        <v>0.23</v>
      </c>
      <c r="BR557" s="20"/>
      <c r="BS557" s="21">
        <v>0.19</v>
      </c>
      <c r="BT557" s="20"/>
      <c r="BU557" s="20"/>
      <c r="BV557" s="21">
        <v>18.53</v>
      </c>
      <c r="BW557" s="9">
        <f>IF(BA557=1,BN557-(Monitors!$B$17*Data!BZ557),Data!BN557)</f>
        <v>18.43</v>
      </c>
      <c r="BX557" s="32">
        <f>IF($AR557=1,$BW557-(Monitors!$C$17*BZ557),Data!$BW557)</f>
        <v>18.43</v>
      </c>
      <c r="BY557" s="32">
        <f>BX557-(AA557*Monitors!$C$13)</f>
        <v>14.282</v>
      </c>
      <c r="BZ557" s="86">
        <f>(Monitors!$C$13*Data!AA557)+(Monitors!$C$6*TANH(Monitors!$C$7*(Data!V557+Monitors!$C$8)+Monitors!$C$9)+Monitors!$C$10)</f>
        <v>15.414443902241858</v>
      </c>
      <c r="CA557" s="9">
        <f>BN557-(Signage!$C$13*AI557)</f>
        <v>14.93700175</v>
      </c>
      <c r="CB557" s="86">
        <f>(Signage!$C$13*Data!AI557)+(Signage!$C$6*TANH(Signage!$C$7*(Data!V557+Signage!$C$8)+Signage!$C$9)+Signage!$C$10)</f>
        <v>17.511492450648326</v>
      </c>
    </row>
    <row r="558" spans="1:80" s="4" customFormat="1" ht="12" customHeight="1">
      <c r="A558" s="82">
        <v>557</v>
      </c>
      <c r="B558" s="15" t="s">
        <v>2076</v>
      </c>
      <c r="C558" s="82" t="s">
        <v>1488</v>
      </c>
      <c r="D558" s="16">
        <v>41713</v>
      </c>
      <c r="E558" s="18" t="s">
        <v>77</v>
      </c>
      <c r="F558" s="15" t="s">
        <v>70</v>
      </c>
      <c r="G558" s="17">
        <v>6</v>
      </c>
      <c r="H558" s="15" t="s">
        <v>72</v>
      </c>
      <c r="I558" s="15" t="s">
        <v>73</v>
      </c>
      <c r="J558" s="18" t="s">
        <v>73</v>
      </c>
      <c r="K558" s="18" t="s">
        <v>74</v>
      </c>
      <c r="L558" s="18" t="s">
        <v>71</v>
      </c>
      <c r="M558" s="18" t="s">
        <v>78</v>
      </c>
      <c r="N558" s="18" t="s">
        <v>78</v>
      </c>
      <c r="O558" s="18" t="s">
        <v>82</v>
      </c>
      <c r="P558" s="18" t="s">
        <v>71</v>
      </c>
      <c r="Q558" s="18" t="s">
        <v>78</v>
      </c>
      <c r="R558" s="19">
        <v>1.78</v>
      </c>
      <c r="S558" s="19">
        <v>10.6</v>
      </c>
      <c r="T558" s="19">
        <v>18.8</v>
      </c>
      <c r="U558" s="19">
        <v>21.5</v>
      </c>
      <c r="V558" s="19">
        <v>198.91</v>
      </c>
      <c r="W558" s="19">
        <v>1080</v>
      </c>
      <c r="X558" s="19">
        <v>1920</v>
      </c>
      <c r="Y558" s="18" t="s">
        <v>147</v>
      </c>
      <c r="Z558" s="69">
        <v>10405</v>
      </c>
      <c r="AA558" s="19">
        <v>2.0739999999999998</v>
      </c>
      <c r="AB558" s="21">
        <v>250</v>
      </c>
      <c r="AC558" s="19">
        <v>0</v>
      </c>
      <c r="AD558" s="19">
        <v>267.39999999999998</v>
      </c>
      <c r="AE558" s="19">
        <v>250</v>
      </c>
      <c r="AF558" s="19">
        <v>235.3</v>
      </c>
      <c r="AG558" s="8">
        <f>AF558/AD558</f>
        <v>0.87995512341062088</v>
      </c>
      <c r="AH558" s="19">
        <v>200</v>
      </c>
      <c r="AI558" s="85">
        <f>(AF558*V558)/1000000</f>
        <v>4.6803523E-2</v>
      </c>
      <c r="AJ558" s="18" t="s">
        <v>78</v>
      </c>
      <c r="AK558" s="18" t="s">
        <v>250</v>
      </c>
      <c r="AL558" s="18" t="s">
        <v>88</v>
      </c>
      <c r="AM558" s="18" t="s">
        <v>71</v>
      </c>
      <c r="AN558" s="18" t="s">
        <v>81</v>
      </c>
      <c r="AO558" s="18" t="s">
        <v>71</v>
      </c>
      <c r="AP558" s="18" t="s">
        <v>81</v>
      </c>
      <c r="AQ558" s="18" t="s">
        <v>71</v>
      </c>
      <c r="AR558" s="19">
        <v>0</v>
      </c>
      <c r="AS558" s="18"/>
      <c r="AT558" s="72">
        <v>60</v>
      </c>
      <c r="AU558" s="19">
        <v>160</v>
      </c>
      <c r="AV558" s="19">
        <v>160</v>
      </c>
      <c r="AW558" s="18" t="s">
        <v>77</v>
      </c>
      <c r="AX558" s="18" t="s">
        <v>87</v>
      </c>
      <c r="AY558" s="18"/>
      <c r="AZ558" s="18"/>
      <c r="BA558" s="19">
        <v>0</v>
      </c>
      <c r="BB558" s="20" t="s">
        <v>81</v>
      </c>
      <c r="BC558" s="18" t="s">
        <v>81</v>
      </c>
      <c r="BD558" s="18" t="s">
        <v>71</v>
      </c>
      <c r="BE558" s="18" t="s">
        <v>84</v>
      </c>
      <c r="BF558" s="18" t="s">
        <v>71</v>
      </c>
      <c r="BG558" s="18"/>
      <c r="BH558" s="21">
        <v>0</v>
      </c>
      <c r="BI558" s="19">
        <v>0.18</v>
      </c>
      <c r="BJ558" s="18"/>
      <c r="BK558" s="19">
        <v>0.16</v>
      </c>
      <c r="BL558" s="18"/>
      <c r="BM558" s="18"/>
      <c r="BN558" s="19">
        <v>18.45</v>
      </c>
      <c r="BO558" s="21">
        <v>0.4</v>
      </c>
      <c r="BP558" s="20"/>
      <c r="BQ558" s="21">
        <v>0.18</v>
      </c>
      <c r="BR558" s="20"/>
      <c r="BS558" s="21">
        <v>0.15</v>
      </c>
      <c r="BT558" s="20"/>
      <c r="BU558" s="20"/>
      <c r="BV558" s="21">
        <v>18.46</v>
      </c>
      <c r="BW558" s="9">
        <f>IF(BA558=1,BN558-(Monitors!$B$17*Data!BZ558),Data!BN558)</f>
        <v>18.45</v>
      </c>
      <c r="BX558" s="32">
        <f>IF($AR558=1,$BW558-(Monitors!$C$17*BZ558),Data!$BW558)</f>
        <v>18.45</v>
      </c>
      <c r="BY558" s="32">
        <f>BX558-(AA558*Monitors!$C$13)</f>
        <v>14.302</v>
      </c>
      <c r="BZ558" s="86">
        <f>(Monitors!$C$13*Data!AA558)+(Monitors!$C$6*TANH(Monitors!$C$7*(Data!V558+Monitors!$C$8)+Monitors!$C$9)+Monitors!$C$10)</f>
        <v>15.446993501881735</v>
      </c>
      <c r="CA558" s="9">
        <f>BN558-(Signage!$C$13*AI558)</f>
        <v>14.939735774999999</v>
      </c>
      <c r="CB558" s="86">
        <f>(Signage!$C$13*Data!AI558)+(Signage!$C$6*TANH(Signage!$C$7*(Data!V558+Signage!$C$8)+Signage!$C$9)+Signage!$C$10)</f>
        <v>17.594538079561758</v>
      </c>
    </row>
    <row r="559" spans="1:80" s="4" customFormat="1" ht="12" customHeight="1">
      <c r="A559" s="83">
        <v>558</v>
      </c>
      <c r="B559" s="15" t="s">
        <v>2076</v>
      </c>
      <c r="C559" s="83" t="s">
        <v>1489</v>
      </c>
      <c r="D559" s="16">
        <v>41815</v>
      </c>
      <c r="E559" s="18" t="s">
        <v>77</v>
      </c>
      <c r="F559" s="15" t="s">
        <v>70</v>
      </c>
      <c r="G559" s="17">
        <v>6</v>
      </c>
      <c r="H559" s="15" t="s">
        <v>72</v>
      </c>
      <c r="I559" s="15" t="s">
        <v>90</v>
      </c>
      <c r="J559" s="18" t="s">
        <v>71</v>
      </c>
      <c r="K559" s="18" t="s">
        <v>74</v>
      </c>
      <c r="L559" s="18" t="s">
        <v>71</v>
      </c>
      <c r="M559" s="18" t="s">
        <v>78</v>
      </c>
      <c r="N559" s="18" t="s">
        <v>78</v>
      </c>
      <c r="O559" s="18" t="s">
        <v>82</v>
      </c>
      <c r="P559" s="18" t="s">
        <v>71</v>
      </c>
      <c r="Q559" s="18" t="s">
        <v>77</v>
      </c>
      <c r="R559" s="19">
        <v>1.78</v>
      </c>
      <c r="S559" s="19">
        <v>11.5</v>
      </c>
      <c r="T559" s="19">
        <v>20.5</v>
      </c>
      <c r="U559" s="19">
        <v>23.6</v>
      </c>
      <c r="V559" s="19">
        <v>235.75</v>
      </c>
      <c r="W559" s="19">
        <v>1080</v>
      </c>
      <c r="X559" s="19">
        <v>1920</v>
      </c>
      <c r="Y559" s="18" t="s">
        <v>147</v>
      </c>
      <c r="Z559" s="69">
        <v>8798</v>
      </c>
      <c r="AA559" s="19">
        <v>2.0739999999999998</v>
      </c>
      <c r="AB559" s="21">
        <v>219.7</v>
      </c>
      <c r="AC559" s="19">
        <v>0</v>
      </c>
      <c r="AD559" s="19">
        <v>245</v>
      </c>
      <c r="AE559" s="19">
        <v>219.7</v>
      </c>
      <c r="AF559" s="19">
        <v>236</v>
      </c>
      <c r="AG559" s="8">
        <f>AF559/AD559</f>
        <v>0.96326530612244898</v>
      </c>
      <c r="AH559" s="19">
        <v>200</v>
      </c>
      <c r="AI559" s="85">
        <f>(AF559*V559)/1000000</f>
        <v>5.5636999999999999E-2</v>
      </c>
      <c r="AJ559" s="18" t="s">
        <v>78</v>
      </c>
      <c r="AK559" s="18" t="s">
        <v>174</v>
      </c>
      <c r="AL559" s="18" t="s">
        <v>88</v>
      </c>
      <c r="AM559" s="18" t="s">
        <v>71</v>
      </c>
      <c r="AN559" s="18" t="s">
        <v>81</v>
      </c>
      <c r="AO559" s="18" t="s">
        <v>71</v>
      </c>
      <c r="AP559" s="18" t="s">
        <v>81</v>
      </c>
      <c r="AQ559" s="18" t="s">
        <v>71</v>
      </c>
      <c r="AR559" s="19">
        <v>0</v>
      </c>
      <c r="AS559" s="18"/>
      <c r="AT559" s="72">
        <v>60</v>
      </c>
      <c r="AU559" s="19">
        <v>160</v>
      </c>
      <c r="AV559" s="19">
        <v>160</v>
      </c>
      <c r="AW559" s="18" t="s">
        <v>77</v>
      </c>
      <c r="AX559" s="18" t="s">
        <v>87</v>
      </c>
      <c r="AY559" s="18" t="s">
        <v>71</v>
      </c>
      <c r="AZ559" s="18" t="s">
        <v>71</v>
      </c>
      <c r="BA559" s="19">
        <v>0</v>
      </c>
      <c r="BB559" s="20" t="s">
        <v>81</v>
      </c>
      <c r="BC559" s="18" t="s">
        <v>81</v>
      </c>
      <c r="BD559" s="18" t="s">
        <v>71</v>
      </c>
      <c r="BE559" s="18" t="s">
        <v>84</v>
      </c>
      <c r="BF559" s="18" t="s">
        <v>71</v>
      </c>
      <c r="BG559" s="18"/>
      <c r="BH559" s="21">
        <v>0</v>
      </c>
      <c r="BI559" s="19">
        <v>0.21</v>
      </c>
      <c r="BJ559" s="18"/>
      <c r="BK559" s="19">
        <v>0.2</v>
      </c>
      <c r="BL559" s="18"/>
      <c r="BM559" s="18"/>
      <c r="BN559" s="19">
        <v>15.57</v>
      </c>
      <c r="BO559" s="21">
        <v>0.5</v>
      </c>
      <c r="BP559" s="20"/>
      <c r="BQ559" s="21">
        <v>0.22</v>
      </c>
      <c r="BR559" s="20"/>
      <c r="BS559" s="21">
        <v>0.21</v>
      </c>
      <c r="BT559" s="20"/>
      <c r="BU559" s="20"/>
      <c r="BV559" s="21">
        <v>15.58</v>
      </c>
      <c r="BW559" s="9">
        <f>IF(BA559=1,BN559-(Monitors!$B$17*Data!BZ559),Data!BN559)</f>
        <v>15.57</v>
      </c>
      <c r="BX559" s="32">
        <f>IF($AR559=1,$BW559-(Monitors!$C$17*BZ559),Data!$BW559)</f>
        <v>15.57</v>
      </c>
      <c r="BY559" s="32">
        <f>BX559-(AA559*Monitors!$C$13)</f>
        <v>11.422000000000001</v>
      </c>
      <c r="BZ559" s="86">
        <f>(Monitors!$C$13*Data!AA559)+(Monitors!$C$6*TANH(Monitors!$C$7*(Data!V559+Monitors!$C$8)+Monitors!$C$9)+Monitors!$C$10)</f>
        <v>16.787563085035888</v>
      </c>
      <c r="CA559" s="9">
        <f>BN559-(Signage!$C$13*AI559)</f>
        <v>11.397225000000001</v>
      </c>
      <c r="CB559" s="86">
        <f>(Signage!$C$13*Data!AI559)+(Signage!$C$6*TANH(Signage!$C$7*(Data!V559+Signage!$C$8)+Signage!$C$9)+Signage!$C$10)</f>
        <v>21.236397967105574</v>
      </c>
    </row>
    <row r="560" spans="1:80" s="4" customFormat="1" ht="12" customHeight="1">
      <c r="A560" s="82">
        <v>559</v>
      </c>
      <c r="B560" s="15" t="s">
        <v>2076</v>
      </c>
      <c r="C560" s="82" t="s">
        <v>1490</v>
      </c>
      <c r="D560" s="16">
        <v>41310</v>
      </c>
      <c r="E560" s="18" t="s">
        <v>77</v>
      </c>
      <c r="F560" s="15" t="s">
        <v>70</v>
      </c>
      <c r="G560" s="17">
        <v>6</v>
      </c>
      <c r="H560" s="15" t="s">
        <v>72</v>
      </c>
      <c r="I560" s="15" t="s">
        <v>73</v>
      </c>
      <c r="J560" s="18" t="s">
        <v>73</v>
      </c>
      <c r="K560" s="18" t="s">
        <v>74</v>
      </c>
      <c r="L560" s="18" t="s">
        <v>71</v>
      </c>
      <c r="M560" s="18" t="s">
        <v>78</v>
      </c>
      <c r="N560" s="18" t="s">
        <v>78</v>
      </c>
      <c r="O560" s="18" t="s">
        <v>82</v>
      </c>
      <c r="P560" s="18" t="s">
        <v>71</v>
      </c>
      <c r="Q560" s="18" t="s">
        <v>77</v>
      </c>
      <c r="R560" s="19">
        <v>1.78</v>
      </c>
      <c r="S560" s="19">
        <v>10.6</v>
      </c>
      <c r="T560" s="19">
        <v>18.8</v>
      </c>
      <c r="U560" s="19">
        <v>21.5</v>
      </c>
      <c r="V560" s="19">
        <v>198.91</v>
      </c>
      <c r="W560" s="19">
        <v>1080</v>
      </c>
      <c r="X560" s="19">
        <v>1920</v>
      </c>
      <c r="Y560" s="18" t="s">
        <v>147</v>
      </c>
      <c r="Z560" s="69">
        <v>10405</v>
      </c>
      <c r="AA560" s="19">
        <v>2.0739999999999998</v>
      </c>
      <c r="AB560" s="21">
        <v>275</v>
      </c>
      <c r="AC560" s="19">
        <v>0</v>
      </c>
      <c r="AD560" s="19">
        <v>275</v>
      </c>
      <c r="AE560" s="19">
        <v>275</v>
      </c>
      <c r="AF560" s="19">
        <v>236</v>
      </c>
      <c r="AG560" s="8">
        <f>AF560/AD560</f>
        <v>0.85818181818181816</v>
      </c>
      <c r="AH560" s="19">
        <v>200</v>
      </c>
      <c r="AI560" s="85">
        <f>(AF560*V560)/1000000</f>
        <v>4.694276E-2</v>
      </c>
      <c r="AJ560" s="18" t="s">
        <v>78</v>
      </c>
      <c r="AK560" s="18" t="s">
        <v>250</v>
      </c>
      <c r="AL560" s="18" t="s">
        <v>88</v>
      </c>
      <c r="AM560" s="18" t="s">
        <v>71</v>
      </c>
      <c r="AN560" s="18" t="s">
        <v>81</v>
      </c>
      <c r="AO560" s="18" t="s">
        <v>71</v>
      </c>
      <c r="AP560" s="18" t="s">
        <v>81</v>
      </c>
      <c r="AQ560" s="18" t="s">
        <v>71</v>
      </c>
      <c r="AR560" s="19">
        <v>0</v>
      </c>
      <c r="AS560" s="18"/>
      <c r="AT560" s="72">
        <v>60</v>
      </c>
      <c r="AU560" s="19">
        <v>160</v>
      </c>
      <c r="AV560" s="19">
        <v>160</v>
      </c>
      <c r="AW560" s="18" t="s">
        <v>77</v>
      </c>
      <c r="AX560" s="18" t="s">
        <v>87</v>
      </c>
      <c r="AY560" s="18"/>
      <c r="AZ560" s="18"/>
      <c r="BA560" s="19">
        <v>0</v>
      </c>
      <c r="BB560" s="20" t="s">
        <v>81</v>
      </c>
      <c r="BC560" s="18" t="s">
        <v>81</v>
      </c>
      <c r="BD560" s="18" t="s">
        <v>71</v>
      </c>
      <c r="BE560" s="18" t="s">
        <v>84</v>
      </c>
      <c r="BF560" s="18" t="s">
        <v>71</v>
      </c>
      <c r="BG560" s="18"/>
      <c r="BH560" s="21">
        <v>0</v>
      </c>
      <c r="BI560" s="19">
        <v>0.28999999999999998</v>
      </c>
      <c r="BJ560" s="18"/>
      <c r="BK560" s="19">
        <v>0.25</v>
      </c>
      <c r="BL560" s="18"/>
      <c r="BM560" s="18"/>
      <c r="BN560" s="19">
        <v>19.98</v>
      </c>
      <c r="BO560" s="21">
        <v>0.4</v>
      </c>
      <c r="BP560" s="20"/>
      <c r="BQ560" s="21">
        <v>0.32</v>
      </c>
      <c r="BR560" s="20"/>
      <c r="BS560" s="21">
        <v>0.26</v>
      </c>
      <c r="BT560" s="20"/>
      <c r="BU560" s="20"/>
      <c r="BV560" s="21">
        <v>19.97</v>
      </c>
      <c r="BW560" s="9">
        <f>IF(BA560=1,BN560-(Monitors!$B$17*Data!BZ560),Data!BN560)</f>
        <v>19.98</v>
      </c>
      <c r="BX560" s="32">
        <f>IF($AR560=1,$BW560-(Monitors!$C$17*BZ560),Data!$BW560)</f>
        <v>19.98</v>
      </c>
      <c r="BY560" s="32">
        <f>BX560-(AA560*Monitors!$C$13)</f>
        <v>15.832000000000001</v>
      </c>
      <c r="BZ560" s="86">
        <f>(Monitors!$C$13*Data!AA560)+(Monitors!$C$6*TANH(Monitors!$C$7*(Data!V560+Monitors!$C$8)+Monitors!$C$9)+Monitors!$C$10)</f>
        <v>15.446993501881735</v>
      </c>
      <c r="CA560" s="9">
        <f>BN560-(Signage!$C$13*AI560)</f>
        <v>16.459293000000002</v>
      </c>
      <c r="CB560" s="86">
        <f>(Signage!$C$13*Data!AI560)+(Signage!$C$6*TANH(Signage!$C$7*(Data!V560+Signage!$C$8)+Signage!$C$9)+Signage!$C$10)</f>
        <v>17.604980854561759</v>
      </c>
    </row>
    <row r="561" spans="1:80" s="4" customFormat="1" ht="12" customHeight="1">
      <c r="A561" s="83">
        <v>560</v>
      </c>
      <c r="B561" s="15" t="s">
        <v>2100</v>
      </c>
      <c r="C561" s="83" t="s">
        <v>1491</v>
      </c>
      <c r="D561" s="16">
        <v>41523</v>
      </c>
      <c r="E561" s="18" t="s">
        <v>78</v>
      </c>
      <c r="F561" s="15" t="s">
        <v>70</v>
      </c>
      <c r="G561" s="17">
        <v>6</v>
      </c>
      <c r="H561" s="15" t="s">
        <v>72</v>
      </c>
      <c r="I561" s="15" t="s">
        <v>90</v>
      </c>
      <c r="J561" s="18"/>
      <c r="K561" s="18" t="s">
        <v>74</v>
      </c>
      <c r="L561" s="18"/>
      <c r="M561" s="18" t="s">
        <v>78</v>
      </c>
      <c r="N561" s="18" t="s">
        <v>78</v>
      </c>
      <c r="O561" s="18" t="s">
        <v>82</v>
      </c>
      <c r="P561" s="18"/>
      <c r="Q561" s="18" t="s">
        <v>78</v>
      </c>
      <c r="R561" s="19">
        <v>1.78</v>
      </c>
      <c r="S561" s="19">
        <v>11.5</v>
      </c>
      <c r="T561" s="19">
        <v>20.5</v>
      </c>
      <c r="U561" s="19">
        <v>23.6</v>
      </c>
      <c r="V561" s="19">
        <v>236.92</v>
      </c>
      <c r="W561" s="19">
        <v>1080</v>
      </c>
      <c r="X561" s="19">
        <v>1920</v>
      </c>
      <c r="Y561" s="18" t="s">
        <v>147</v>
      </c>
      <c r="Z561" s="69">
        <v>8752</v>
      </c>
      <c r="AA561" s="19">
        <v>2.0739999999999998</v>
      </c>
      <c r="AB561" s="21">
        <v>250</v>
      </c>
      <c r="AC561" s="19">
        <v>0.4</v>
      </c>
      <c r="AD561" s="19">
        <v>276.8</v>
      </c>
      <c r="AE561" s="19">
        <v>250</v>
      </c>
      <c r="AF561" s="19">
        <v>236.4</v>
      </c>
      <c r="AG561" s="8">
        <f>AF561/AD561</f>
        <v>0.85404624277456642</v>
      </c>
      <c r="AH561" s="19">
        <v>200.5</v>
      </c>
      <c r="AI561" s="85">
        <f>(AF561*V561)/1000000</f>
        <v>5.6007887999999999E-2</v>
      </c>
      <c r="AJ561" s="18" t="s">
        <v>77</v>
      </c>
      <c r="AK561" s="18" t="s">
        <v>257</v>
      </c>
      <c r="AL561" s="18" t="s">
        <v>88</v>
      </c>
      <c r="AM561" s="18"/>
      <c r="AN561" s="18" t="s">
        <v>81</v>
      </c>
      <c r="AO561" s="18"/>
      <c r="AP561" s="18" t="s">
        <v>81</v>
      </c>
      <c r="AQ561" s="18"/>
      <c r="AR561" s="19">
        <v>0</v>
      </c>
      <c r="AS561" s="18"/>
      <c r="AT561" s="72">
        <v>60</v>
      </c>
      <c r="AU561" s="19">
        <v>170</v>
      </c>
      <c r="AV561" s="19">
        <v>160</v>
      </c>
      <c r="AW561" s="18" t="s">
        <v>78</v>
      </c>
      <c r="AX561" s="18" t="s">
        <v>123</v>
      </c>
      <c r="AY561" s="18"/>
      <c r="AZ561" s="18"/>
      <c r="BA561" s="19">
        <v>0</v>
      </c>
      <c r="BB561" s="20" t="s">
        <v>81</v>
      </c>
      <c r="BC561" s="18" t="s">
        <v>81</v>
      </c>
      <c r="BD561" s="18"/>
      <c r="BE561" s="18" t="s">
        <v>84</v>
      </c>
      <c r="BF561" s="18"/>
      <c r="BG561" s="18"/>
      <c r="BH561" s="21">
        <v>0</v>
      </c>
      <c r="BI561" s="19">
        <v>0.13</v>
      </c>
      <c r="BJ561" s="18"/>
      <c r="BK561" s="19">
        <v>0.11</v>
      </c>
      <c r="BL561" s="18"/>
      <c r="BM561" s="18"/>
      <c r="BN561" s="19">
        <v>16.27</v>
      </c>
      <c r="BO561" s="21">
        <v>0.54</v>
      </c>
      <c r="BP561" s="20"/>
      <c r="BQ561" s="21">
        <v>0.18</v>
      </c>
      <c r="BR561" s="20"/>
      <c r="BS561" s="21">
        <v>0.16</v>
      </c>
      <c r="BT561" s="20"/>
      <c r="BU561" s="20"/>
      <c r="BV561" s="21">
        <v>16.39</v>
      </c>
      <c r="BW561" s="9">
        <f>IF(BA561=1,BN561-(Monitors!$B$17*Data!BZ561),Data!BN561)</f>
        <v>16.27</v>
      </c>
      <c r="BX561" s="32">
        <f>IF($AR561=1,$BW561-(Monitors!$C$17*BZ561),Data!$BW561)</f>
        <v>16.27</v>
      </c>
      <c r="BY561" s="32">
        <f>BX561-(AA561*Monitors!$C$13)</f>
        <v>12.122</v>
      </c>
      <c r="BZ561" s="86">
        <f>(Monitors!$C$13*Data!AA561)+(Monitors!$C$6*TANH(Monitors!$C$7*(Data!V561+Monitors!$C$8)+Monitors!$C$9)+Monitors!$C$10)</f>
        <v>16.825789234492511</v>
      </c>
      <c r="CA561" s="9">
        <f>BN561-(Signage!$C$13*AI561)</f>
        <v>12.0694084</v>
      </c>
      <c r="CB561" s="86">
        <f>(Signage!$C$13*Data!AI561)+(Signage!$C$6*TANH(Signage!$C$7*(Data!V561+Signage!$C$8)+Signage!$C$9)+Signage!$C$10)</f>
        <v>21.358393164616107</v>
      </c>
    </row>
    <row r="562" spans="1:80" s="4" customFormat="1" ht="12" customHeight="1">
      <c r="A562" s="82">
        <v>561</v>
      </c>
      <c r="B562" s="15" t="s">
        <v>2058</v>
      </c>
      <c r="C562" s="82" t="s">
        <v>1492</v>
      </c>
      <c r="D562" s="16">
        <v>41374</v>
      </c>
      <c r="E562" s="18" t="s">
        <v>78</v>
      </c>
      <c r="F562" s="15" t="s">
        <v>70</v>
      </c>
      <c r="G562" s="17">
        <v>6</v>
      </c>
      <c r="H562" s="15" t="s">
        <v>72</v>
      </c>
      <c r="I562" s="15" t="s">
        <v>90</v>
      </c>
      <c r="J562" s="18"/>
      <c r="K562" s="18" t="s">
        <v>74</v>
      </c>
      <c r="L562" s="18"/>
      <c r="M562" s="18" t="s">
        <v>78</v>
      </c>
      <c r="N562" s="18" t="s">
        <v>78</v>
      </c>
      <c r="O562" s="18" t="s">
        <v>82</v>
      </c>
      <c r="P562" s="18"/>
      <c r="Q562" s="18" t="s">
        <v>78</v>
      </c>
      <c r="R562" s="19">
        <v>1.78</v>
      </c>
      <c r="S562" s="19">
        <v>106</v>
      </c>
      <c r="T562" s="19">
        <v>188</v>
      </c>
      <c r="U562" s="19">
        <v>21.5</v>
      </c>
      <c r="V562" s="19">
        <v>198</v>
      </c>
      <c r="W562" s="19">
        <v>1080</v>
      </c>
      <c r="X562" s="19">
        <v>1920</v>
      </c>
      <c r="Y562" s="18" t="s">
        <v>147</v>
      </c>
      <c r="Z562" s="69">
        <v>10469</v>
      </c>
      <c r="AA562" s="19">
        <v>2.0739999999999998</v>
      </c>
      <c r="AB562" s="21">
        <v>240.7</v>
      </c>
      <c r="AC562" s="19">
        <v>8.1</v>
      </c>
      <c r="AD562" s="19">
        <v>244.4</v>
      </c>
      <c r="AE562" s="19">
        <v>240.7</v>
      </c>
      <c r="AF562" s="19">
        <v>236.4</v>
      </c>
      <c r="AG562" s="8">
        <f>AF562/AD562</f>
        <v>0.96726677577741405</v>
      </c>
      <c r="AH562" s="19">
        <v>200</v>
      </c>
      <c r="AI562" s="85">
        <f>(AF562*V562)/1000000</f>
        <v>4.6807200000000007E-2</v>
      </c>
      <c r="AJ562" s="18" t="s">
        <v>78</v>
      </c>
      <c r="AK562" s="18" t="s">
        <v>165</v>
      </c>
      <c r="AL562" s="18" t="s">
        <v>181</v>
      </c>
      <c r="AM562" s="18"/>
      <c r="AN562" s="18" t="s">
        <v>81</v>
      </c>
      <c r="AO562" s="18"/>
      <c r="AP562" s="18" t="s">
        <v>81</v>
      </c>
      <c r="AQ562" s="18"/>
      <c r="AR562" s="19">
        <v>0</v>
      </c>
      <c r="AS562" s="18"/>
      <c r="AT562" s="72">
        <v>60</v>
      </c>
      <c r="AU562" s="19">
        <v>170</v>
      </c>
      <c r="AV562" s="19">
        <v>160</v>
      </c>
      <c r="AW562" s="18" t="s">
        <v>78</v>
      </c>
      <c r="AX562" s="18" t="s">
        <v>109</v>
      </c>
      <c r="AY562" s="18"/>
      <c r="AZ562" s="18"/>
      <c r="BA562" s="19">
        <v>0</v>
      </c>
      <c r="BB562" s="20" t="s">
        <v>81</v>
      </c>
      <c r="BC562" s="18" t="s">
        <v>81</v>
      </c>
      <c r="BD562" s="18"/>
      <c r="BE562" s="18" t="s">
        <v>84</v>
      </c>
      <c r="BF562" s="18"/>
      <c r="BG562" s="19">
        <v>1</v>
      </c>
      <c r="BH562" s="21">
        <v>0</v>
      </c>
      <c r="BI562" s="19">
        <v>0.24</v>
      </c>
      <c r="BJ562" s="18"/>
      <c r="BK562" s="19">
        <v>0.13</v>
      </c>
      <c r="BL562" s="18"/>
      <c r="BM562" s="18"/>
      <c r="BN562" s="19">
        <v>31.04</v>
      </c>
      <c r="BO562" s="21">
        <v>0.53</v>
      </c>
      <c r="BP562" s="20"/>
      <c r="BQ562" s="21">
        <v>0.28999999999999998</v>
      </c>
      <c r="BR562" s="20"/>
      <c r="BS562" s="21">
        <v>0.17</v>
      </c>
      <c r="BT562" s="20"/>
      <c r="BU562" s="20"/>
      <c r="BV562" s="21">
        <v>30.8</v>
      </c>
      <c r="BW562" s="9">
        <f>IF(BA562=1,BN562-(Monitors!$B$17*Data!BZ562),Data!BN562)</f>
        <v>31.04</v>
      </c>
      <c r="BX562" s="32">
        <f>IF($AR562=1,$BW562-(Monitors!$C$17*BZ562),Data!$BW562)</f>
        <v>31.04</v>
      </c>
      <c r="BY562" s="32">
        <f>BX562-(AA562*Monitors!$C$13)</f>
        <v>26.891999999999999</v>
      </c>
      <c r="BZ562" s="86">
        <f>(Monitors!$C$13*Data!AA562)+(Monitors!$C$6*TANH(Monitors!$C$7*(Data!V562+Monitors!$C$8)+Monitors!$C$9)+Monitors!$C$10)</f>
        <v>15.410416036269424</v>
      </c>
      <c r="CA562" s="9">
        <f>BN562-(Signage!$C$13*AI562)</f>
        <v>27.52946</v>
      </c>
      <c r="CB562" s="86">
        <f>(Signage!$C$13*Data!AI562)+(Signage!$C$6*TANH(Signage!$C$7*(Data!V562+Signage!$C$8)+Signage!$C$9)+Signage!$C$10)</f>
        <v>17.520912531316483</v>
      </c>
    </row>
    <row r="563" spans="1:80" s="4" customFormat="1" ht="12" customHeight="1">
      <c r="A563" s="83">
        <v>562</v>
      </c>
      <c r="B563" s="15" t="s">
        <v>2058</v>
      </c>
      <c r="C563" s="83" t="s">
        <v>1493</v>
      </c>
      <c r="D563" s="16">
        <v>41850</v>
      </c>
      <c r="E563" s="18" t="s">
        <v>78</v>
      </c>
      <c r="F563" s="15"/>
      <c r="G563" s="17">
        <v>6</v>
      </c>
      <c r="H563" s="15" t="s">
        <v>72</v>
      </c>
      <c r="I563" s="15" t="s">
        <v>717</v>
      </c>
      <c r="J563" s="18" t="s">
        <v>717</v>
      </c>
      <c r="K563" s="18" t="s">
        <v>74</v>
      </c>
      <c r="L563" s="18"/>
      <c r="M563" s="18" t="s">
        <v>78</v>
      </c>
      <c r="N563" s="18" t="s">
        <v>78</v>
      </c>
      <c r="O563" s="18" t="s">
        <v>82</v>
      </c>
      <c r="P563" s="18"/>
      <c r="Q563" s="18" t="s">
        <v>77</v>
      </c>
      <c r="R563" s="19">
        <v>1.78</v>
      </c>
      <c r="S563" s="19">
        <v>11.7</v>
      </c>
      <c r="T563" s="19">
        <v>20.7</v>
      </c>
      <c r="U563" s="19">
        <v>23.8</v>
      </c>
      <c r="V563" s="19">
        <v>242.18</v>
      </c>
      <c r="W563" s="19">
        <v>1080</v>
      </c>
      <c r="X563" s="19">
        <v>1920</v>
      </c>
      <c r="Y563" s="18" t="s">
        <v>147</v>
      </c>
      <c r="Z563" s="69">
        <v>8562</v>
      </c>
      <c r="AA563" s="19">
        <v>2.0739999999999998</v>
      </c>
      <c r="AB563" s="21">
        <v>250</v>
      </c>
      <c r="AC563" s="19">
        <v>2.2000000000000002</v>
      </c>
      <c r="AD563" s="19">
        <v>280.5</v>
      </c>
      <c r="AE563" s="19">
        <v>250</v>
      </c>
      <c r="AF563" s="19">
        <v>236.6</v>
      </c>
      <c r="AG563" s="8">
        <f>AF563/AD563</f>
        <v>0.84349376114081998</v>
      </c>
      <c r="AH563" s="19">
        <v>201.5</v>
      </c>
      <c r="AI563" s="85">
        <f>(AF563*V563)/1000000</f>
        <v>5.7299787999999997E-2</v>
      </c>
      <c r="AJ563" s="18" t="s">
        <v>78</v>
      </c>
      <c r="AK563" s="18" t="s">
        <v>794</v>
      </c>
      <c r="AL563" s="18" t="s">
        <v>156</v>
      </c>
      <c r="AM563" s="18" t="s">
        <v>378</v>
      </c>
      <c r="AN563" s="18" t="s">
        <v>81</v>
      </c>
      <c r="AO563" s="18"/>
      <c r="AP563" s="18" t="s">
        <v>81</v>
      </c>
      <c r="AQ563" s="18"/>
      <c r="AR563" s="19">
        <v>0</v>
      </c>
      <c r="AS563" s="18"/>
      <c r="AT563" s="72">
        <v>60</v>
      </c>
      <c r="AU563" s="19">
        <v>178</v>
      </c>
      <c r="AV563" s="19">
        <v>178</v>
      </c>
      <c r="AW563" s="18" t="s">
        <v>77</v>
      </c>
      <c r="AX563" s="18" t="s">
        <v>793</v>
      </c>
      <c r="AY563" s="18"/>
      <c r="AZ563" s="18"/>
      <c r="BA563" s="19">
        <v>0</v>
      </c>
      <c r="BB563" s="20" t="s">
        <v>81</v>
      </c>
      <c r="BC563" s="18" t="s">
        <v>81</v>
      </c>
      <c r="BD563" s="18"/>
      <c r="BE563" s="18" t="s">
        <v>84</v>
      </c>
      <c r="BF563" s="18"/>
      <c r="BG563" s="18"/>
      <c r="BH563" s="21">
        <v>0</v>
      </c>
      <c r="BI563" s="19">
        <v>0.3</v>
      </c>
      <c r="BJ563" s="18"/>
      <c r="BK563" s="19">
        <v>0.14000000000000001</v>
      </c>
      <c r="BL563" s="18"/>
      <c r="BM563" s="18"/>
      <c r="BN563" s="19">
        <v>18.86</v>
      </c>
      <c r="BO563" s="21">
        <v>0.45</v>
      </c>
      <c r="BP563" s="20"/>
      <c r="BQ563" s="21">
        <v>0.32</v>
      </c>
      <c r="BR563" s="20"/>
      <c r="BS563" s="21">
        <v>0.16</v>
      </c>
      <c r="BT563" s="20"/>
      <c r="BU563" s="20"/>
      <c r="BV563" s="21">
        <v>18.89</v>
      </c>
      <c r="BW563" s="9">
        <f>IF(BA563=1,BN563-(Monitors!$B$17*Data!BZ563),Data!BN563)</f>
        <v>18.86</v>
      </c>
      <c r="BX563" s="32">
        <f>IF($AR563=1,$BW563-(Monitors!$C$17*BZ563),Data!$BW563)</f>
        <v>18.86</v>
      </c>
      <c r="BY563" s="32">
        <f>BX563-(AA563*Monitors!$C$13)</f>
        <v>14.712</v>
      </c>
      <c r="BZ563" s="86">
        <f>(Monitors!$C$13*Data!AA563)+(Monitors!$C$6*TANH(Monitors!$C$7*(Data!V563+Monitors!$C$8)+Monitors!$C$9)+Monitors!$C$10)</f>
        <v>16.994468790702783</v>
      </c>
      <c r="CA563" s="9">
        <f>BN563-(Signage!$C$13*AI563)</f>
        <v>14.562515899999999</v>
      </c>
      <c r="CB563" s="86">
        <f>(Signage!$C$13*Data!AI563)+(Signage!$C$6*TANH(Signage!$C$7*(Data!V563+Signage!$C$8)+Signage!$C$9)+Signage!$C$10)</f>
        <v>21.878312991688155</v>
      </c>
    </row>
    <row r="564" spans="1:80" s="4" customFormat="1" ht="12" customHeight="1">
      <c r="A564" s="82">
        <v>563</v>
      </c>
      <c r="B564" s="15" t="s">
        <v>2088</v>
      </c>
      <c r="C564" s="82" t="s">
        <v>1494</v>
      </c>
      <c r="D564" s="16">
        <v>41456</v>
      </c>
      <c r="E564" s="18" t="s">
        <v>77</v>
      </c>
      <c r="F564" s="15" t="s">
        <v>70</v>
      </c>
      <c r="G564" s="17">
        <v>6</v>
      </c>
      <c r="H564" s="15" t="s">
        <v>72</v>
      </c>
      <c r="I564" s="15" t="s">
        <v>90</v>
      </c>
      <c r="J564" s="18"/>
      <c r="K564" s="18" t="s">
        <v>74</v>
      </c>
      <c r="L564" s="18"/>
      <c r="M564" s="18" t="s">
        <v>78</v>
      </c>
      <c r="N564" s="18" t="s">
        <v>78</v>
      </c>
      <c r="O564" s="18" t="s">
        <v>82</v>
      </c>
      <c r="P564" s="18"/>
      <c r="Q564" s="18" t="s">
        <v>78</v>
      </c>
      <c r="R564" s="19">
        <v>1.78</v>
      </c>
      <c r="S564" s="19">
        <v>10.6</v>
      </c>
      <c r="T564" s="19">
        <v>18.8</v>
      </c>
      <c r="U564" s="19">
        <v>21.5</v>
      </c>
      <c r="V564" s="19">
        <v>198</v>
      </c>
      <c r="W564" s="19">
        <v>1080</v>
      </c>
      <c r="X564" s="19">
        <v>1920</v>
      </c>
      <c r="Y564" s="18" t="s">
        <v>147</v>
      </c>
      <c r="Z564" s="69">
        <v>10473</v>
      </c>
      <c r="AA564" s="19">
        <v>2.0739999999999998</v>
      </c>
      <c r="AB564" s="21">
        <v>250</v>
      </c>
      <c r="AC564" s="19">
        <v>23.4</v>
      </c>
      <c r="AD564" s="19">
        <v>238.1</v>
      </c>
      <c r="AE564" s="19">
        <v>250</v>
      </c>
      <c r="AF564" s="19">
        <v>237.2</v>
      </c>
      <c r="AG564" s="8">
        <f>AF564/AD564</f>
        <v>0.99622007559848802</v>
      </c>
      <c r="AH564" s="19">
        <v>201.5</v>
      </c>
      <c r="AI564" s="85">
        <f>(AF564*V564)/1000000</f>
        <v>4.6965599999999996E-2</v>
      </c>
      <c r="AJ564" s="18" t="s">
        <v>78</v>
      </c>
      <c r="AK564" s="18" t="s">
        <v>165</v>
      </c>
      <c r="AL564" s="18" t="s">
        <v>127</v>
      </c>
      <c r="AM564" s="18"/>
      <c r="AN564" s="18" t="s">
        <v>81</v>
      </c>
      <c r="AO564" s="18"/>
      <c r="AP564" s="18" t="s">
        <v>81</v>
      </c>
      <c r="AQ564" s="18"/>
      <c r="AR564" s="19">
        <v>0</v>
      </c>
      <c r="AS564" s="18"/>
      <c r="AT564" s="72">
        <v>60</v>
      </c>
      <c r="AU564" s="19">
        <v>178</v>
      </c>
      <c r="AV564" s="19">
        <v>170</v>
      </c>
      <c r="AW564" s="18" t="s">
        <v>78</v>
      </c>
      <c r="AX564" s="18" t="s">
        <v>109</v>
      </c>
      <c r="AY564" s="18"/>
      <c r="AZ564" s="18"/>
      <c r="BA564" s="19">
        <v>0</v>
      </c>
      <c r="BB564" s="20" t="s">
        <v>81</v>
      </c>
      <c r="BC564" s="18" t="s">
        <v>81</v>
      </c>
      <c r="BD564" s="18"/>
      <c r="BE564" s="18" t="s">
        <v>84</v>
      </c>
      <c r="BF564" s="18"/>
      <c r="BG564" s="19">
        <v>5</v>
      </c>
      <c r="BH564" s="21">
        <v>0</v>
      </c>
      <c r="BI564" s="19">
        <v>0.08</v>
      </c>
      <c r="BJ564" s="18"/>
      <c r="BK564" s="19">
        <v>7.0000000000000007E-2</v>
      </c>
      <c r="BL564" s="18"/>
      <c r="BM564" s="18"/>
      <c r="BN564" s="19">
        <v>14.08</v>
      </c>
      <c r="BO564" s="21">
        <v>0.44</v>
      </c>
      <c r="BP564" s="20"/>
      <c r="BQ564" s="21">
        <v>0.05</v>
      </c>
      <c r="BR564" s="20"/>
      <c r="BS564" s="21">
        <v>0.03</v>
      </c>
      <c r="BT564" s="20"/>
      <c r="BU564" s="20"/>
      <c r="BV564" s="21">
        <v>14.21</v>
      </c>
      <c r="BW564" s="9">
        <f>IF(BA564=1,BN564-(Monitors!$B$17*Data!BZ564),Data!BN564)</f>
        <v>14.08</v>
      </c>
      <c r="BX564" s="32">
        <f>IF($AR564=1,$BW564-(Monitors!$C$17*BZ564),Data!$BW564)</f>
        <v>14.08</v>
      </c>
      <c r="BY564" s="32">
        <f>BX564-(AA564*Monitors!$C$13)</f>
        <v>9.9320000000000004</v>
      </c>
      <c r="BZ564" s="86">
        <f>(Monitors!$C$13*Data!AA564)+(Monitors!$C$6*TANH(Monitors!$C$7*(Data!V564+Monitors!$C$8)+Monitors!$C$9)+Monitors!$C$10)</f>
        <v>15.410416036269424</v>
      </c>
      <c r="CA564" s="9">
        <f>BN564-(Signage!$C$13*AI564)</f>
        <v>10.55758</v>
      </c>
      <c r="CB564" s="86">
        <f>(Signage!$C$13*Data!AI564)+(Signage!$C$6*TANH(Signage!$C$7*(Data!V564+Signage!$C$8)+Signage!$C$9)+Signage!$C$10)</f>
        <v>17.532792531316481</v>
      </c>
    </row>
    <row r="565" spans="1:80" s="4" customFormat="1" ht="12" customHeight="1">
      <c r="A565" s="83">
        <v>564</v>
      </c>
      <c r="B565" s="15" t="s">
        <v>2100</v>
      </c>
      <c r="C565" s="83" t="s">
        <v>1495</v>
      </c>
      <c r="D565" s="16">
        <v>41414</v>
      </c>
      <c r="E565" s="18" t="s">
        <v>78</v>
      </c>
      <c r="F565" s="15" t="s">
        <v>322</v>
      </c>
      <c r="G565" s="17">
        <v>6</v>
      </c>
      <c r="H565" s="15" t="s">
        <v>72</v>
      </c>
      <c r="I565" s="15" t="s">
        <v>142</v>
      </c>
      <c r="J565" s="18"/>
      <c r="K565" s="18" t="s">
        <v>74</v>
      </c>
      <c r="L565" s="18"/>
      <c r="M565" s="18" t="s">
        <v>78</v>
      </c>
      <c r="N565" s="18" t="s">
        <v>78</v>
      </c>
      <c r="O565" s="18" t="s">
        <v>82</v>
      </c>
      <c r="P565" s="18"/>
      <c r="Q565" s="18" t="s">
        <v>77</v>
      </c>
      <c r="R565" s="19">
        <v>1.78</v>
      </c>
      <c r="S565" s="19">
        <v>10.5</v>
      </c>
      <c r="T565" s="19">
        <v>18.7</v>
      </c>
      <c r="U565" s="19">
        <v>21.5</v>
      </c>
      <c r="V565" s="19">
        <v>197.6</v>
      </c>
      <c r="W565" s="19">
        <v>1080</v>
      </c>
      <c r="X565" s="19">
        <v>1920</v>
      </c>
      <c r="Y565" s="18" t="s">
        <v>147</v>
      </c>
      <c r="Z565" s="69">
        <v>10496</v>
      </c>
      <c r="AA565" s="19">
        <v>2.0739999999999998</v>
      </c>
      <c r="AB565" s="21">
        <v>230</v>
      </c>
      <c r="AC565" s="19">
        <v>9.6999999999999993</v>
      </c>
      <c r="AD565" s="19">
        <v>237.5</v>
      </c>
      <c r="AE565" s="19">
        <v>230</v>
      </c>
      <c r="AF565" s="19">
        <v>237.2</v>
      </c>
      <c r="AG565" s="8">
        <f>AF565/AD565</f>
        <v>0.99873684210526315</v>
      </c>
      <c r="AH565" s="19">
        <v>201.1</v>
      </c>
      <c r="AI565" s="85">
        <f>(AF565*V565)/1000000</f>
        <v>4.6870719999999991E-2</v>
      </c>
      <c r="AJ565" s="18" t="s">
        <v>78</v>
      </c>
      <c r="AK565" s="19">
        <v>476</v>
      </c>
      <c r="AL565" s="18" t="s">
        <v>181</v>
      </c>
      <c r="AM565" s="18"/>
      <c r="AN565" s="18" t="s">
        <v>81</v>
      </c>
      <c r="AO565" s="18"/>
      <c r="AP565" s="18" t="s">
        <v>94</v>
      </c>
      <c r="AQ565" s="18"/>
      <c r="AR565" s="19">
        <v>0</v>
      </c>
      <c r="AS565" s="18"/>
      <c r="AT565" s="72">
        <v>60</v>
      </c>
      <c r="AU565" s="19">
        <v>178</v>
      </c>
      <c r="AV565" s="19">
        <v>178</v>
      </c>
      <c r="AW565" s="18" t="s">
        <v>78</v>
      </c>
      <c r="AX565" s="18" t="s">
        <v>323</v>
      </c>
      <c r="AY565" s="18"/>
      <c r="AZ565" s="18"/>
      <c r="BA565" s="19">
        <v>0</v>
      </c>
      <c r="BB565" s="20" t="s">
        <v>81</v>
      </c>
      <c r="BC565" s="18" t="s">
        <v>81</v>
      </c>
      <c r="BD565" s="18"/>
      <c r="BE565" s="18" t="s">
        <v>84</v>
      </c>
      <c r="BF565" s="18"/>
      <c r="BG565" s="19">
        <v>3</v>
      </c>
      <c r="BH565" s="21">
        <v>0</v>
      </c>
      <c r="BI565" s="19">
        <v>0.31</v>
      </c>
      <c r="BJ565" s="18"/>
      <c r="BK565" s="19">
        <v>0.27</v>
      </c>
      <c r="BL565" s="18"/>
      <c r="BM565" s="18"/>
      <c r="BN565" s="19">
        <v>19.91</v>
      </c>
      <c r="BO565" s="21">
        <v>0.35</v>
      </c>
      <c r="BP565" s="20"/>
      <c r="BQ565" s="21">
        <v>0.32</v>
      </c>
      <c r="BR565" s="20"/>
      <c r="BS565" s="21">
        <v>0.31</v>
      </c>
      <c r="BT565" s="20"/>
      <c r="BU565" s="20"/>
      <c r="BV565" s="21">
        <v>19.96</v>
      </c>
      <c r="BW565" s="9">
        <f>IF(BA565=1,BN565-(Monitors!$B$17*Data!BZ565),Data!BN565)</f>
        <v>19.91</v>
      </c>
      <c r="BX565" s="32">
        <f>IF($AR565=1,$BW565-(Monitors!$C$17*BZ565),Data!$BW565)</f>
        <v>19.91</v>
      </c>
      <c r="BY565" s="32">
        <f>BX565-(AA565*Monitors!$C$13)</f>
        <v>15.762</v>
      </c>
      <c r="BZ565" s="86">
        <f>(Monitors!$C$13*Data!AA565)+(Monitors!$C$6*TANH(Monitors!$C$7*(Data!V565+Monitors!$C$8)+Monitors!$C$9)+Monitors!$C$10)</f>
        <v>15.394283906712607</v>
      </c>
      <c r="CA565" s="9">
        <f>BN565-(Signage!$C$13*AI565)</f>
        <v>16.394696</v>
      </c>
      <c r="CB565" s="86">
        <f>(Signage!$C$13*Data!AI565)+(Signage!$C$6*TANH(Signage!$C$7*(Data!V565+Signage!$C$8)+Signage!$C$9)+Signage!$C$10)</f>
        <v>17.493188268780919</v>
      </c>
    </row>
    <row r="566" spans="1:80" s="4" customFormat="1" ht="12" customHeight="1">
      <c r="A566" s="82">
        <v>565</v>
      </c>
      <c r="B566" s="15" t="s">
        <v>2052</v>
      </c>
      <c r="C566" s="82" t="s">
        <v>1496</v>
      </c>
      <c r="D566" s="16">
        <v>41363</v>
      </c>
      <c r="E566" s="18" t="s">
        <v>78</v>
      </c>
      <c r="F566" s="15" t="s">
        <v>70</v>
      </c>
      <c r="G566" s="17">
        <v>6</v>
      </c>
      <c r="H566" s="15" t="s">
        <v>72</v>
      </c>
      <c r="I566" s="15" t="s">
        <v>90</v>
      </c>
      <c r="J566" s="18"/>
      <c r="K566" s="18" t="s">
        <v>74</v>
      </c>
      <c r="L566" s="18"/>
      <c r="M566" s="18" t="s">
        <v>78</v>
      </c>
      <c r="N566" s="18" t="s">
        <v>78</v>
      </c>
      <c r="O566" s="18" t="s">
        <v>82</v>
      </c>
      <c r="P566" s="18"/>
      <c r="Q566" s="18" t="s">
        <v>77</v>
      </c>
      <c r="R566" s="19">
        <v>1.78</v>
      </c>
      <c r="S566" s="19">
        <v>118</v>
      </c>
      <c r="T566" s="19">
        <v>209</v>
      </c>
      <c r="U566" s="19">
        <v>24</v>
      </c>
      <c r="V566" s="19">
        <v>246</v>
      </c>
      <c r="W566" s="19">
        <v>1080</v>
      </c>
      <c r="X566" s="19">
        <v>1920</v>
      </c>
      <c r="Y566" s="18" t="s">
        <v>147</v>
      </c>
      <c r="Z566" s="69">
        <v>8424</v>
      </c>
      <c r="AA566" s="19">
        <v>2.0739999999999998</v>
      </c>
      <c r="AB566" s="21">
        <v>240</v>
      </c>
      <c r="AC566" s="19">
        <v>34.1</v>
      </c>
      <c r="AD566" s="19">
        <v>247.7</v>
      </c>
      <c r="AE566" s="19">
        <v>240</v>
      </c>
      <c r="AF566" s="19">
        <v>237.5</v>
      </c>
      <c r="AG566" s="8">
        <f>AF566/AD566</f>
        <v>0.95882115462252726</v>
      </c>
      <c r="AH566" s="19">
        <v>201.4</v>
      </c>
      <c r="AI566" s="85">
        <f>(AF566*V566)/1000000</f>
        <v>5.8424999999999998E-2</v>
      </c>
      <c r="AJ566" s="18" t="s">
        <v>78</v>
      </c>
      <c r="AK566" s="18" t="s">
        <v>311</v>
      </c>
      <c r="AL566" s="18" t="s">
        <v>88</v>
      </c>
      <c r="AM566" s="18"/>
      <c r="AN566" s="18" t="s">
        <v>81</v>
      </c>
      <c r="AO566" s="18"/>
      <c r="AP566" s="18" t="s">
        <v>81</v>
      </c>
      <c r="AQ566" s="18"/>
      <c r="AR566" s="19">
        <v>0</v>
      </c>
      <c r="AS566" s="18"/>
      <c r="AT566" s="72">
        <v>60</v>
      </c>
      <c r="AU566" s="19">
        <v>170</v>
      </c>
      <c r="AV566" s="19">
        <v>160</v>
      </c>
      <c r="AW566" s="18" t="s">
        <v>78</v>
      </c>
      <c r="AX566" s="18" t="s">
        <v>109</v>
      </c>
      <c r="AY566" s="18"/>
      <c r="AZ566" s="18"/>
      <c r="BA566" s="19">
        <v>0</v>
      </c>
      <c r="BB566" s="20" t="s">
        <v>81</v>
      </c>
      <c r="BC566" s="18" t="s">
        <v>81</v>
      </c>
      <c r="BD566" s="18"/>
      <c r="BE566" s="18" t="s">
        <v>84</v>
      </c>
      <c r="BF566" s="18"/>
      <c r="BG566" s="19">
        <v>1</v>
      </c>
      <c r="BH566" s="21">
        <v>0</v>
      </c>
      <c r="BI566" s="19">
        <v>0.41</v>
      </c>
      <c r="BJ566" s="18"/>
      <c r="BK566" s="19">
        <v>0.32</v>
      </c>
      <c r="BL566" s="18"/>
      <c r="BM566" s="18"/>
      <c r="BN566" s="19">
        <v>21.29</v>
      </c>
      <c r="BO566" s="21">
        <v>0.49</v>
      </c>
      <c r="BP566" s="20"/>
      <c r="BQ566" s="21">
        <v>0.45</v>
      </c>
      <c r="BR566" s="20"/>
      <c r="BS566" s="21">
        <v>0.36</v>
      </c>
      <c r="BT566" s="20"/>
      <c r="BU566" s="20"/>
      <c r="BV566" s="21">
        <v>21.59</v>
      </c>
      <c r="BW566" s="9">
        <f>IF(BA566=1,BN566-(Monitors!$B$17*Data!BZ566),Data!BN566)</f>
        <v>21.29</v>
      </c>
      <c r="BX566" s="32">
        <f>IF($AR566=1,$BW566-(Monitors!$C$17*BZ566),Data!$BW566)</f>
        <v>21.29</v>
      </c>
      <c r="BY566" s="32">
        <f>BX566-(AA566*Monitors!$C$13)</f>
        <v>17.141999999999999</v>
      </c>
      <c r="BZ566" s="86">
        <f>(Monitors!$C$13*Data!AA566)+(Monitors!$C$6*TANH(Monitors!$C$7*(Data!V566+Monitors!$C$8)+Monitors!$C$9)+Monitors!$C$10)</f>
        <v>17.113750341303597</v>
      </c>
      <c r="CA566" s="9">
        <f>BN566-(Signage!$C$13*AI566)</f>
        <v>16.908124999999998</v>
      </c>
      <c r="CB566" s="86">
        <f>(Signage!$C$13*Data!AI566)+(Signage!$C$6*TANH(Signage!$C$7*(Data!V566+Signage!$C$8)+Signage!$C$9)+Signage!$C$10)</f>
        <v>22.269529043764756</v>
      </c>
    </row>
    <row r="567" spans="1:80" s="4" customFormat="1" ht="12" customHeight="1">
      <c r="A567" s="83">
        <v>566</v>
      </c>
      <c r="B567" s="15" t="s">
        <v>2100</v>
      </c>
      <c r="C567" s="83" t="s">
        <v>1497</v>
      </c>
      <c r="D567" s="16">
        <v>41665</v>
      </c>
      <c r="E567" s="18" t="s">
        <v>77</v>
      </c>
      <c r="F567" s="15" t="s">
        <v>70</v>
      </c>
      <c r="G567" s="17">
        <v>6</v>
      </c>
      <c r="H567" s="15" t="s">
        <v>72</v>
      </c>
      <c r="I567" s="15" t="s">
        <v>73</v>
      </c>
      <c r="J567" s="18" t="s">
        <v>73</v>
      </c>
      <c r="K567" s="18" t="s">
        <v>74</v>
      </c>
      <c r="L567" s="18" t="s">
        <v>71</v>
      </c>
      <c r="M567" s="18" t="s">
        <v>78</v>
      </c>
      <c r="N567" s="18" t="s">
        <v>78</v>
      </c>
      <c r="O567" s="18" t="s">
        <v>82</v>
      </c>
      <c r="P567" s="18" t="s">
        <v>81</v>
      </c>
      <c r="Q567" s="18" t="s">
        <v>78</v>
      </c>
      <c r="R567" s="19">
        <v>1.78</v>
      </c>
      <c r="S567" s="19">
        <v>10.6</v>
      </c>
      <c r="T567" s="19">
        <v>18.8</v>
      </c>
      <c r="U567" s="19">
        <v>21.5</v>
      </c>
      <c r="V567" s="19">
        <v>197.97</v>
      </c>
      <c r="W567" s="19">
        <v>1080</v>
      </c>
      <c r="X567" s="19">
        <v>1920</v>
      </c>
      <c r="Y567" s="18" t="s">
        <v>147</v>
      </c>
      <c r="Z567" s="69">
        <v>10471</v>
      </c>
      <c r="AA567" s="19">
        <v>2.0739999999999998</v>
      </c>
      <c r="AB567" s="21">
        <v>250</v>
      </c>
      <c r="AC567" s="19">
        <v>12.5</v>
      </c>
      <c r="AD567" s="19">
        <v>260</v>
      </c>
      <c r="AE567" s="19">
        <v>250</v>
      </c>
      <c r="AF567" s="19">
        <v>238</v>
      </c>
      <c r="AG567" s="8">
        <f>AF567/AD567</f>
        <v>0.91538461538461535</v>
      </c>
      <c r="AH567" s="19">
        <v>200</v>
      </c>
      <c r="AI567" s="85">
        <f>(AF567*V567)/1000000</f>
        <v>4.7116860000000003E-2</v>
      </c>
      <c r="AJ567" s="18" t="s">
        <v>78</v>
      </c>
      <c r="AK567" s="18" t="s">
        <v>250</v>
      </c>
      <c r="AL567" s="18" t="s">
        <v>181</v>
      </c>
      <c r="AM567" s="18" t="s">
        <v>81</v>
      </c>
      <c r="AN567" s="18" t="s">
        <v>81</v>
      </c>
      <c r="AO567" s="18" t="s">
        <v>81</v>
      </c>
      <c r="AP567" s="18" t="s">
        <v>81</v>
      </c>
      <c r="AQ567" s="18" t="s">
        <v>81</v>
      </c>
      <c r="AR567" s="19">
        <v>0</v>
      </c>
      <c r="AS567" s="18"/>
      <c r="AT567" s="72">
        <v>60</v>
      </c>
      <c r="AU567" s="19">
        <v>178</v>
      </c>
      <c r="AV567" s="19">
        <v>178</v>
      </c>
      <c r="AW567" s="18" t="s">
        <v>77</v>
      </c>
      <c r="AX567" s="18" t="s">
        <v>98</v>
      </c>
      <c r="AY567" s="18" t="s">
        <v>71</v>
      </c>
      <c r="AZ567" s="18" t="s">
        <v>71</v>
      </c>
      <c r="BA567" s="19">
        <v>0</v>
      </c>
      <c r="BB567" s="20" t="s">
        <v>81</v>
      </c>
      <c r="BC567" s="18" t="s">
        <v>81</v>
      </c>
      <c r="BD567" s="18" t="s">
        <v>81</v>
      </c>
      <c r="BE567" s="18" t="s">
        <v>84</v>
      </c>
      <c r="BF567" s="18" t="s">
        <v>81</v>
      </c>
      <c r="BG567" s="18"/>
      <c r="BH567" s="21">
        <v>0</v>
      </c>
      <c r="BI567" s="19">
        <v>0.22</v>
      </c>
      <c r="BJ567" s="18"/>
      <c r="BK567" s="19">
        <v>0.18</v>
      </c>
      <c r="BL567" s="18"/>
      <c r="BM567" s="18"/>
      <c r="BN567" s="19">
        <v>16.25</v>
      </c>
      <c r="BO567" s="21">
        <v>0.51</v>
      </c>
      <c r="BP567" s="20"/>
      <c r="BQ567" s="21">
        <v>0.26</v>
      </c>
      <c r="BR567" s="20"/>
      <c r="BS567" s="21">
        <v>0.22</v>
      </c>
      <c r="BT567" s="20"/>
      <c r="BU567" s="20"/>
      <c r="BV567" s="21">
        <v>16.309999999999999</v>
      </c>
      <c r="BW567" s="9">
        <f>IF(BA567=1,BN567-(Monitors!$B$17*Data!BZ567),Data!BN567)</f>
        <v>16.25</v>
      </c>
      <c r="BX567" s="32">
        <f>IF($AR567=1,$BW567-(Monitors!$C$17*BZ567),Data!$BW567)</f>
        <v>16.25</v>
      </c>
      <c r="BY567" s="32">
        <f>BX567-(AA567*Monitors!$C$13)</f>
        <v>12.102</v>
      </c>
      <c r="BZ567" s="86">
        <f>(Monitors!$C$13*Data!AA567)+(Monitors!$C$6*TANH(Monitors!$C$7*(Data!V567+Monitors!$C$8)+Monitors!$C$9)+Monitors!$C$10)</f>
        <v>15.40920727356921</v>
      </c>
      <c r="CA567" s="9">
        <f>BN567-(Signage!$C$13*AI567)</f>
        <v>12.7162355</v>
      </c>
      <c r="CB567" s="86">
        <f>(Signage!$C$13*Data!AI567)+(Signage!$C$6*TANH(Signage!$C$7*(Data!V567+Signage!$C$8)+Signage!$C$9)+Signage!$C$10)</f>
        <v>17.541700499567419</v>
      </c>
    </row>
    <row r="568" spans="1:80" s="4" customFormat="1" ht="12" customHeight="1">
      <c r="A568" s="82">
        <v>567</v>
      </c>
      <c r="B568" s="15" t="s">
        <v>2100</v>
      </c>
      <c r="C568" s="82" t="s">
        <v>1498</v>
      </c>
      <c r="D568" s="16">
        <v>41055</v>
      </c>
      <c r="E568" s="18" t="s">
        <v>77</v>
      </c>
      <c r="F568" s="15" t="s">
        <v>70</v>
      </c>
      <c r="G568" s="17">
        <v>6</v>
      </c>
      <c r="H568" s="15" t="s">
        <v>72</v>
      </c>
      <c r="I568" s="15" t="s">
        <v>73</v>
      </c>
      <c r="J568" s="18" t="s">
        <v>73</v>
      </c>
      <c r="K568" s="18" t="s">
        <v>74</v>
      </c>
      <c r="L568" s="18" t="s">
        <v>71</v>
      </c>
      <c r="M568" s="18" t="s">
        <v>78</v>
      </c>
      <c r="N568" s="18" t="s">
        <v>78</v>
      </c>
      <c r="O568" s="18" t="s">
        <v>82</v>
      </c>
      <c r="P568" s="18" t="s">
        <v>71</v>
      </c>
      <c r="Q568" s="18" t="s">
        <v>78</v>
      </c>
      <c r="R568" s="19">
        <v>1.78</v>
      </c>
      <c r="S568" s="19">
        <v>10.6</v>
      </c>
      <c r="T568" s="19">
        <v>18.8</v>
      </c>
      <c r="U568" s="19">
        <v>21.5</v>
      </c>
      <c r="V568" s="19">
        <v>198.38</v>
      </c>
      <c r="W568" s="19">
        <v>1080</v>
      </c>
      <c r="X568" s="19">
        <v>1920</v>
      </c>
      <c r="Y568" s="18" t="s">
        <v>147</v>
      </c>
      <c r="Z568" s="69">
        <v>9565</v>
      </c>
      <c r="AA568" s="19">
        <v>2.0739999999999998</v>
      </c>
      <c r="AB568" s="21">
        <v>260</v>
      </c>
      <c r="AC568" s="19">
        <v>12.5</v>
      </c>
      <c r="AD568" s="19">
        <v>260</v>
      </c>
      <c r="AE568" s="19">
        <v>260</v>
      </c>
      <c r="AF568" s="19">
        <v>238</v>
      </c>
      <c r="AG568" s="8">
        <f>AF568/AD568</f>
        <v>0.91538461538461535</v>
      </c>
      <c r="AH568" s="19">
        <v>200</v>
      </c>
      <c r="AI568" s="85">
        <f>(AF568*V568)/1000000</f>
        <v>4.7214440000000003E-2</v>
      </c>
      <c r="AJ568" s="18" t="s">
        <v>78</v>
      </c>
      <c r="AK568" s="18" t="s">
        <v>250</v>
      </c>
      <c r="AL568" s="18" t="s">
        <v>115</v>
      </c>
      <c r="AM568" s="18" t="s">
        <v>71</v>
      </c>
      <c r="AN568" s="18" t="s">
        <v>81</v>
      </c>
      <c r="AO568" s="18" t="s">
        <v>71</v>
      </c>
      <c r="AP568" s="18" t="s">
        <v>81</v>
      </c>
      <c r="AQ568" s="18" t="s">
        <v>71</v>
      </c>
      <c r="AR568" s="19">
        <v>0</v>
      </c>
      <c r="AS568" s="18"/>
      <c r="AT568" s="72">
        <v>60</v>
      </c>
      <c r="AU568" s="19">
        <v>170</v>
      </c>
      <c r="AV568" s="19">
        <v>160</v>
      </c>
      <c r="AW568" s="18" t="s">
        <v>77</v>
      </c>
      <c r="AX568" s="18" t="s">
        <v>98</v>
      </c>
      <c r="AY568" s="18"/>
      <c r="AZ568" s="18"/>
      <c r="BA568" s="19">
        <v>0</v>
      </c>
      <c r="BB568" s="20" t="s">
        <v>81</v>
      </c>
      <c r="BC568" s="18" t="s">
        <v>81</v>
      </c>
      <c r="BD568" s="18" t="s">
        <v>71</v>
      </c>
      <c r="BE568" s="18" t="s">
        <v>84</v>
      </c>
      <c r="BF568" s="18" t="s">
        <v>71</v>
      </c>
      <c r="BG568" s="18"/>
      <c r="BH568" s="21">
        <v>0</v>
      </c>
      <c r="BI568" s="19">
        <v>0.25</v>
      </c>
      <c r="BJ568" s="18"/>
      <c r="BK568" s="19">
        <v>0.16</v>
      </c>
      <c r="BL568" s="18"/>
      <c r="BM568" s="18"/>
      <c r="BN568" s="19">
        <v>17.149999999999999</v>
      </c>
      <c r="BO568" s="21">
        <v>0.4</v>
      </c>
      <c r="BP568" s="20"/>
      <c r="BQ568" s="21">
        <v>0.28000000000000003</v>
      </c>
      <c r="BR568" s="20"/>
      <c r="BS568" s="21">
        <v>0.2</v>
      </c>
      <c r="BT568" s="20"/>
      <c r="BU568" s="20"/>
      <c r="BV568" s="21">
        <v>17.2</v>
      </c>
      <c r="BW568" s="9">
        <f>IF(BA568=1,BN568-(Monitors!$B$17*Data!BZ568),Data!BN568)</f>
        <v>17.149999999999999</v>
      </c>
      <c r="BX568" s="32">
        <f>IF($AR568=1,$BW568-(Monitors!$C$17*BZ568),Data!$BW568)</f>
        <v>17.149999999999999</v>
      </c>
      <c r="BY568" s="32">
        <f>BX568-(AA568*Monitors!$C$13)</f>
        <v>13.001999999999999</v>
      </c>
      <c r="BZ568" s="86">
        <f>(Monitors!$C$13*Data!AA568)+(Monitors!$C$6*TANH(Monitors!$C$7*(Data!V568+Monitors!$C$8)+Monitors!$C$9)+Monitors!$C$10)</f>
        <v>15.425710936986567</v>
      </c>
      <c r="CA568" s="9">
        <f>BN568-(Signage!$C$13*AI568)</f>
        <v>13.608916999999998</v>
      </c>
      <c r="CB568" s="86">
        <f>(Signage!$C$13*Data!AI568)+(Signage!$C$6*TANH(Signage!$C$7*(Data!V568+Signage!$C$8)+Signage!$C$9)+Signage!$C$10)</f>
        <v>17.582317029264296</v>
      </c>
    </row>
    <row r="569" spans="1:80" s="4" customFormat="1" ht="12" customHeight="1">
      <c r="A569" s="83">
        <v>568</v>
      </c>
      <c r="B569" s="15" t="s">
        <v>2100</v>
      </c>
      <c r="C569" s="83" t="s">
        <v>1499</v>
      </c>
      <c r="D569" s="25">
        <v>41877</v>
      </c>
      <c r="E569" s="27" t="s">
        <v>77</v>
      </c>
      <c r="F569" s="24" t="s">
        <v>70</v>
      </c>
      <c r="G569" s="26">
        <v>6</v>
      </c>
      <c r="H569" s="24" t="s">
        <v>72</v>
      </c>
      <c r="I569" s="24" t="s">
        <v>73</v>
      </c>
      <c r="J569" s="27" t="s">
        <v>73</v>
      </c>
      <c r="K569" s="27" t="s">
        <v>74</v>
      </c>
      <c r="L569" s="27" t="s">
        <v>71</v>
      </c>
      <c r="M569" s="27" t="s">
        <v>78</v>
      </c>
      <c r="N569" s="27" t="s">
        <v>78</v>
      </c>
      <c r="O569" s="27" t="s">
        <v>82</v>
      </c>
      <c r="P569" s="27" t="s">
        <v>81</v>
      </c>
      <c r="Q569" s="27" t="s">
        <v>78</v>
      </c>
      <c r="R569" s="28">
        <v>1.78</v>
      </c>
      <c r="S569" s="28">
        <v>10.6</v>
      </c>
      <c r="T569" s="28">
        <v>18.8</v>
      </c>
      <c r="U569" s="28">
        <v>21.5</v>
      </c>
      <c r="V569" s="28">
        <v>198.08</v>
      </c>
      <c r="W569" s="28">
        <v>1080</v>
      </c>
      <c r="X569" s="28">
        <v>1920</v>
      </c>
      <c r="Y569" s="27" t="s">
        <v>147</v>
      </c>
      <c r="Z569" s="70">
        <v>10469</v>
      </c>
      <c r="AA569" s="28">
        <v>2.0739999999999998</v>
      </c>
      <c r="AB569" s="30">
        <v>260</v>
      </c>
      <c r="AC569" s="28">
        <v>12.5</v>
      </c>
      <c r="AD569" s="28">
        <v>260</v>
      </c>
      <c r="AE569" s="28">
        <v>260</v>
      </c>
      <c r="AF569" s="28">
        <v>238</v>
      </c>
      <c r="AG569" s="8">
        <f>AF569/AD569</f>
        <v>0.91538461538461535</v>
      </c>
      <c r="AH569" s="28">
        <v>200</v>
      </c>
      <c r="AI569" s="85">
        <f>(AF569*V569)/1000000</f>
        <v>4.7143040000000004E-2</v>
      </c>
      <c r="AJ569" s="27" t="s">
        <v>78</v>
      </c>
      <c r="AK569" s="27" t="s">
        <v>166</v>
      </c>
      <c r="AL569" s="27" t="s">
        <v>856</v>
      </c>
      <c r="AM569" s="27" t="s">
        <v>857</v>
      </c>
      <c r="AN569" s="27" t="s">
        <v>219</v>
      </c>
      <c r="AO569" s="27" t="s">
        <v>81</v>
      </c>
      <c r="AP569" s="27" t="s">
        <v>81</v>
      </c>
      <c r="AQ569" s="27" t="s">
        <v>81</v>
      </c>
      <c r="AR569" s="28">
        <v>0</v>
      </c>
      <c r="AS569" s="27"/>
      <c r="AT569" s="74">
        <v>60</v>
      </c>
      <c r="AU569" s="28">
        <v>170</v>
      </c>
      <c r="AV569" s="28">
        <v>160</v>
      </c>
      <c r="AW569" s="31"/>
      <c r="AX569" s="27" t="s">
        <v>98</v>
      </c>
      <c r="AY569" s="27" t="s">
        <v>71</v>
      </c>
      <c r="AZ569" s="27" t="s">
        <v>71</v>
      </c>
      <c r="BA569" s="28">
        <v>0</v>
      </c>
      <c r="BB569" s="29" t="s">
        <v>219</v>
      </c>
      <c r="BC569" s="29" t="s">
        <v>107</v>
      </c>
      <c r="BD569" s="27" t="s">
        <v>81</v>
      </c>
      <c r="BE569" s="27" t="s">
        <v>84</v>
      </c>
      <c r="BF569" s="27" t="s">
        <v>81</v>
      </c>
      <c r="BG569" s="27"/>
      <c r="BH569" s="30">
        <v>0</v>
      </c>
      <c r="BI569" s="28">
        <v>0.34</v>
      </c>
      <c r="BJ569" s="27"/>
      <c r="BK569" s="28">
        <v>0.28999999999999998</v>
      </c>
      <c r="BL569" s="27"/>
      <c r="BM569" s="27"/>
      <c r="BN569" s="28">
        <v>15.82</v>
      </c>
      <c r="BO569" s="30">
        <v>0.5</v>
      </c>
      <c r="BP569" s="29"/>
      <c r="BQ569" s="30">
        <v>0.38</v>
      </c>
      <c r="BR569" s="29"/>
      <c r="BS569" s="30">
        <v>0.33</v>
      </c>
      <c r="BT569" s="29"/>
      <c r="BU569" s="29"/>
      <c r="BV569" s="30">
        <v>16.12</v>
      </c>
      <c r="BW569" s="9">
        <f>IF(BA569=1,BN569-(Monitors!$B$17*Data!BZ569),Data!BN569)</f>
        <v>15.82</v>
      </c>
      <c r="BX569" s="32">
        <f>IF($AR569=1,$BW569-(Monitors!$C$17*BZ569),Data!$BW569)</f>
        <v>15.82</v>
      </c>
      <c r="BY569" s="32">
        <f>BX569-(AA569*Monitors!$C$13)</f>
        <v>11.672000000000001</v>
      </c>
      <c r="BZ569" s="86">
        <f>(Monitors!$C$13*Data!AA569)+(Monitors!$C$6*TANH(Monitors!$C$7*(Data!V569+Monitors!$C$8)+Monitors!$C$9)+Monitors!$C$10)</f>
        <v>15.413638494334341</v>
      </c>
      <c r="CA569" s="9">
        <f>BN569-(Signage!$C$13*AI569)</f>
        <v>12.284272</v>
      </c>
      <c r="CB569" s="86">
        <f>(Signage!$C$13*Data!AI569)+(Signage!$C$6*TANH(Signage!$C$7*(Data!V569+Signage!$C$8)+Signage!$C$9)+Signage!$C$10)</f>
        <v>17.55259787948382</v>
      </c>
    </row>
    <row r="570" spans="1:80" s="4" customFormat="1" ht="12" customHeight="1">
      <c r="A570" s="82">
        <v>569</v>
      </c>
      <c r="B570" s="15" t="s">
        <v>2088</v>
      </c>
      <c r="C570" s="82" t="s">
        <v>1500</v>
      </c>
      <c r="D570" s="16">
        <v>41588</v>
      </c>
      <c r="E570" s="18" t="s">
        <v>77</v>
      </c>
      <c r="F570" s="15" t="s">
        <v>70</v>
      </c>
      <c r="G570" s="17">
        <v>6</v>
      </c>
      <c r="H570" s="15" t="s">
        <v>72</v>
      </c>
      <c r="I570" s="15" t="s">
        <v>90</v>
      </c>
      <c r="J570" s="18" t="s">
        <v>71</v>
      </c>
      <c r="K570" s="18" t="s">
        <v>74</v>
      </c>
      <c r="L570" s="18" t="s">
        <v>71</v>
      </c>
      <c r="M570" s="18" t="s">
        <v>78</v>
      </c>
      <c r="N570" s="18" t="s">
        <v>78</v>
      </c>
      <c r="O570" s="18" t="s">
        <v>82</v>
      </c>
      <c r="P570" s="18" t="s">
        <v>81</v>
      </c>
      <c r="Q570" s="18" t="s">
        <v>77</v>
      </c>
      <c r="R570" s="19">
        <v>1.78</v>
      </c>
      <c r="S570" s="19">
        <v>10.6</v>
      </c>
      <c r="T570" s="19">
        <v>18.8</v>
      </c>
      <c r="U570" s="19">
        <v>21.5</v>
      </c>
      <c r="V570" s="19">
        <v>198.91</v>
      </c>
      <c r="W570" s="19">
        <v>1080</v>
      </c>
      <c r="X570" s="19">
        <v>1920</v>
      </c>
      <c r="Y570" s="18" t="s">
        <v>147</v>
      </c>
      <c r="Z570" s="69">
        <v>10405</v>
      </c>
      <c r="AA570" s="19">
        <v>2.0739999999999998</v>
      </c>
      <c r="AB570" s="21">
        <v>250</v>
      </c>
      <c r="AC570" s="19">
        <v>27.2</v>
      </c>
      <c r="AD570" s="19">
        <v>248.3</v>
      </c>
      <c r="AE570" s="19">
        <v>250</v>
      </c>
      <c r="AF570" s="19">
        <v>238.2</v>
      </c>
      <c r="AG570" s="8">
        <f>AF570/AD570</f>
        <v>0.95932339911397491</v>
      </c>
      <c r="AH570" s="19">
        <v>200</v>
      </c>
      <c r="AI570" s="85">
        <f>(AF570*V570)/1000000</f>
        <v>4.7380361999999995E-2</v>
      </c>
      <c r="AJ570" s="18" t="s">
        <v>78</v>
      </c>
      <c r="AK570" s="18" t="s">
        <v>250</v>
      </c>
      <c r="AL570" s="18" t="s">
        <v>159</v>
      </c>
      <c r="AM570" s="18" t="s">
        <v>81</v>
      </c>
      <c r="AN570" s="18" t="s">
        <v>81</v>
      </c>
      <c r="AO570" s="18" t="s">
        <v>81</v>
      </c>
      <c r="AP570" s="18" t="s">
        <v>81</v>
      </c>
      <c r="AQ570" s="18" t="s">
        <v>81</v>
      </c>
      <c r="AR570" s="19">
        <v>0</v>
      </c>
      <c r="AS570" s="18"/>
      <c r="AT570" s="72">
        <v>60</v>
      </c>
      <c r="AU570" s="19">
        <v>170</v>
      </c>
      <c r="AV570" s="19">
        <v>160</v>
      </c>
      <c r="AW570" s="18" t="s">
        <v>78</v>
      </c>
      <c r="AX570" s="18" t="s">
        <v>98</v>
      </c>
      <c r="AY570" s="18" t="s">
        <v>71</v>
      </c>
      <c r="AZ570" s="18" t="s">
        <v>71</v>
      </c>
      <c r="BA570" s="19">
        <v>0</v>
      </c>
      <c r="BB570" s="20" t="s">
        <v>81</v>
      </c>
      <c r="BC570" s="18" t="s">
        <v>81</v>
      </c>
      <c r="BD570" s="18" t="s">
        <v>81</v>
      </c>
      <c r="BE570" s="18" t="s">
        <v>84</v>
      </c>
      <c r="BF570" s="18" t="s">
        <v>81</v>
      </c>
      <c r="BG570" s="18"/>
      <c r="BH570" s="21">
        <v>0</v>
      </c>
      <c r="BI570" s="19">
        <v>0.24</v>
      </c>
      <c r="BJ570" s="18"/>
      <c r="BK570" s="19">
        <v>0.16</v>
      </c>
      <c r="BL570" s="18"/>
      <c r="BM570" s="18"/>
      <c r="BN570" s="19">
        <v>14.85</v>
      </c>
      <c r="BO570" s="21">
        <v>0.5</v>
      </c>
      <c r="BP570" s="20"/>
      <c r="BQ570" s="21">
        <v>0.27</v>
      </c>
      <c r="BR570" s="20"/>
      <c r="BS570" s="21">
        <v>0.19</v>
      </c>
      <c r="BT570" s="20"/>
      <c r="BU570" s="20"/>
      <c r="BV570" s="21">
        <v>14.86</v>
      </c>
      <c r="BW570" s="9">
        <f>IF(BA570=1,BN570-(Monitors!$B$17*Data!BZ570),Data!BN570)</f>
        <v>14.85</v>
      </c>
      <c r="BX570" s="32">
        <f>IF($AR570=1,$BW570-(Monitors!$C$17*BZ570),Data!$BW570)</f>
        <v>14.85</v>
      </c>
      <c r="BY570" s="32">
        <f>BX570-(AA570*Monitors!$C$13)</f>
        <v>10.702</v>
      </c>
      <c r="BZ570" s="86">
        <f>(Monitors!$C$13*Data!AA570)+(Monitors!$C$6*TANH(Monitors!$C$7*(Data!V570+Monitors!$C$8)+Monitors!$C$9)+Monitors!$C$10)</f>
        <v>15.446993501881735</v>
      </c>
      <c r="CA570" s="9">
        <f>BN570-(Signage!$C$13*AI570)</f>
        <v>11.296472850000001</v>
      </c>
      <c r="CB570" s="86">
        <f>(Signage!$C$13*Data!AI570)+(Signage!$C$6*TANH(Signage!$C$7*(Data!V570+Signage!$C$8)+Signage!$C$9)+Signage!$C$10)</f>
        <v>17.637801004561759</v>
      </c>
    </row>
    <row r="571" spans="1:80" s="4" customFormat="1" ht="12" customHeight="1">
      <c r="A571" s="83">
        <v>570</v>
      </c>
      <c r="B571" s="15" t="s">
        <v>2067</v>
      </c>
      <c r="C571" s="83" t="s">
        <v>1501</v>
      </c>
      <c r="D571" s="25">
        <v>41891</v>
      </c>
      <c r="E571" s="27" t="s">
        <v>77</v>
      </c>
      <c r="F571" s="24" t="s">
        <v>70</v>
      </c>
      <c r="G571" s="26">
        <v>6</v>
      </c>
      <c r="H571" s="24" t="s">
        <v>72</v>
      </c>
      <c r="I571" s="24" t="s">
        <v>142</v>
      </c>
      <c r="J571" s="27"/>
      <c r="K571" s="27" t="s">
        <v>74</v>
      </c>
      <c r="L571" s="27"/>
      <c r="M571" s="27" t="s">
        <v>78</v>
      </c>
      <c r="N571" s="27" t="s">
        <v>77</v>
      </c>
      <c r="O571" s="27" t="s">
        <v>82</v>
      </c>
      <c r="P571" s="27"/>
      <c r="Q571" s="27" t="s">
        <v>78</v>
      </c>
      <c r="R571" s="28">
        <v>1.78</v>
      </c>
      <c r="S571" s="28">
        <v>20.7</v>
      </c>
      <c r="T571" s="28">
        <v>11.7</v>
      </c>
      <c r="U571" s="28">
        <v>23.8</v>
      </c>
      <c r="V571" s="28">
        <v>242.2</v>
      </c>
      <c r="W571" s="28">
        <v>1080</v>
      </c>
      <c r="X571" s="28">
        <v>1920</v>
      </c>
      <c r="Y571" s="27" t="s">
        <v>147</v>
      </c>
      <c r="Z571" s="70">
        <v>8562</v>
      </c>
      <c r="AA571" s="28">
        <v>2.0739999999999998</v>
      </c>
      <c r="AB571" s="30">
        <v>250</v>
      </c>
      <c r="AC571" s="28">
        <v>5</v>
      </c>
      <c r="AD571" s="28">
        <v>263.8</v>
      </c>
      <c r="AE571" s="28">
        <v>250</v>
      </c>
      <c r="AF571" s="28">
        <v>238.2</v>
      </c>
      <c r="AG571" s="8">
        <f>AF571/AD571</f>
        <v>0.90295678544351776</v>
      </c>
      <c r="AH571" s="28">
        <v>200</v>
      </c>
      <c r="AI571" s="85">
        <f>(AF571*V571)/1000000</f>
        <v>5.7692039999999993E-2</v>
      </c>
      <c r="AJ571" s="27" t="s">
        <v>78</v>
      </c>
      <c r="AK571" s="27" t="s">
        <v>871</v>
      </c>
      <c r="AL571" s="27" t="s">
        <v>210</v>
      </c>
      <c r="AM571" s="27"/>
      <c r="AN571" s="27" t="s">
        <v>81</v>
      </c>
      <c r="AO571" s="27"/>
      <c r="AP571" s="27" t="s">
        <v>94</v>
      </c>
      <c r="AQ571" s="27"/>
      <c r="AR571" s="28">
        <v>1</v>
      </c>
      <c r="AS571" s="27" t="s">
        <v>117</v>
      </c>
      <c r="AT571" s="74">
        <v>60</v>
      </c>
      <c r="AU571" s="28">
        <v>178</v>
      </c>
      <c r="AV571" s="28">
        <v>178</v>
      </c>
      <c r="AW571" s="31"/>
      <c r="AX571" s="27" t="s">
        <v>114</v>
      </c>
      <c r="AY571" s="27"/>
      <c r="AZ571" s="27"/>
      <c r="BA571" s="28">
        <v>0</v>
      </c>
      <c r="BB571" s="29" t="s">
        <v>81</v>
      </c>
      <c r="BC571" s="29" t="s">
        <v>81</v>
      </c>
      <c r="BD571" s="27"/>
      <c r="BE571" s="27" t="s">
        <v>84</v>
      </c>
      <c r="BF571" s="27"/>
      <c r="BG571" s="27"/>
      <c r="BH571" s="30">
        <v>0</v>
      </c>
      <c r="BI571" s="28">
        <v>0.6</v>
      </c>
      <c r="BJ571" s="28">
        <v>0.14000000000000001</v>
      </c>
      <c r="BK571" s="28">
        <v>0.13</v>
      </c>
      <c r="BL571" s="28">
        <v>6.87</v>
      </c>
      <c r="BM571" s="28">
        <v>14.83</v>
      </c>
      <c r="BN571" s="28">
        <v>15.4</v>
      </c>
      <c r="BO571" s="30">
        <v>0.52</v>
      </c>
      <c r="BP571" s="29"/>
      <c r="BQ571" s="30">
        <v>0.65</v>
      </c>
      <c r="BR571" s="30">
        <v>0.17</v>
      </c>
      <c r="BS571" s="30">
        <v>0.16</v>
      </c>
      <c r="BT571" s="30">
        <v>7.22</v>
      </c>
      <c r="BU571" s="30">
        <v>15.32</v>
      </c>
      <c r="BV571" s="30">
        <v>15.86</v>
      </c>
      <c r="BW571" s="9">
        <f>IF(BA571=1,BN571-(Monitors!$B$17*Data!BZ571),Data!BN571)</f>
        <v>15.4</v>
      </c>
      <c r="BX571" s="32">
        <f>IF($AR571=1,$BW571-(Monitors!$C$17*BZ571),Data!$BW571)</f>
        <v>14.550244984278381</v>
      </c>
      <c r="BY571" s="32">
        <f>BX571-(AA571*Monitors!$C$13)</f>
        <v>10.402244984278381</v>
      </c>
      <c r="BZ571" s="86">
        <f>(Monitors!$C$13*Data!AA571)+(Monitors!$C$6*TANH(Monitors!$C$7*(Data!V571+Monitors!$C$8)+Monitors!$C$9)+Monitors!$C$10)</f>
        <v>16.995100314432388</v>
      </c>
      <c r="CA571" s="9">
        <f>BN571-(Signage!$C$13*AI571)</f>
        <v>11.073097000000001</v>
      </c>
      <c r="CB571" s="86">
        <f>(Signage!$C$13*Data!AI571)+(Signage!$C$6*TANH(Signage!$C$7*(Data!V571+Signage!$C$8)+Signage!$C$9)+Signage!$C$10)</f>
        <v>21.909339176026599</v>
      </c>
    </row>
    <row r="572" spans="1:80" s="4" customFormat="1" ht="12" customHeight="1">
      <c r="A572" s="82">
        <v>571</v>
      </c>
      <c r="B572" s="15" t="s">
        <v>2076</v>
      </c>
      <c r="C572" s="82" t="s">
        <v>1502</v>
      </c>
      <c r="D572" s="16">
        <v>41713</v>
      </c>
      <c r="E572" s="18" t="s">
        <v>77</v>
      </c>
      <c r="F572" s="15" t="s">
        <v>70</v>
      </c>
      <c r="G572" s="17">
        <v>6</v>
      </c>
      <c r="H572" s="15" t="s">
        <v>72</v>
      </c>
      <c r="I572" s="15" t="s">
        <v>73</v>
      </c>
      <c r="J572" s="18" t="s">
        <v>73</v>
      </c>
      <c r="K572" s="18" t="s">
        <v>74</v>
      </c>
      <c r="L572" s="18" t="s">
        <v>71</v>
      </c>
      <c r="M572" s="18" t="s">
        <v>78</v>
      </c>
      <c r="N572" s="18" t="s">
        <v>78</v>
      </c>
      <c r="O572" s="18" t="s">
        <v>82</v>
      </c>
      <c r="P572" s="18" t="s">
        <v>71</v>
      </c>
      <c r="Q572" s="18" t="s">
        <v>78</v>
      </c>
      <c r="R572" s="19">
        <v>1.78</v>
      </c>
      <c r="S572" s="19">
        <v>11.3</v>
      </c>
      <c r="T572" s="19">
        <v>20</v>
      </c>
      <c r="U572" s="19">
        <v>23</v>
      </c>
      <c r="V572" s="19">
        <v>226</v>
      </c>
      <c r="W572" s="19">
        <v>1080</v>
      </c>
      <c r="X572" s="19">
        <v>1920</v>
      </c>
      <c r="Y572" s="18" t="s">
        <v>147</v>
      </c>
      <c r="Z572" s="69">
        <v>9177</v>
      </c>
      <c r="AA572" s="19">
        <v>2.0739999999999998</v>
      </c>
      <c r="AB572" s="21">
        <v>275</v>
      </c>
      <c r="AC572" s="19">
        <v>0</v>
      </c>
      <c r="AD572" s="19">
        <v>275</v>
      </c>
      <c r="AE572" s="19">
        <v>275</v>
      </c>
      <c r="AF572" s="19">
        <v>238.4</v>
      </c>
      <c r="AG572" s="8">
        <f>AF572/AD572</f>
        <v>0.86690909090909096</v>
      </c>
      <c r="AH572" s="19">
        <v>200</v>
      </c>
      <c r="AI572" s="85">
        <f>(AF572*V572)/1000000</f>
        <v>5.38784E-2</v>
      </c>
      <c r="AJ572" s="18" t="s">
        <v>78</v>
      </c>
      <c r="AK572" s="18" t="s">
        <v>252</v>
      </c>
      <c r="AL572" s="18" t="s">
        <v>88</v>
      </c>
      <c r="AM572" s="18" t="s">
        <v>71</v>
      </c>
      <c r="AN572" s="18" t="s">
        <v>81</v>
      </c>
      <c r="AO572" s="18" t="s">
        <v>71</v>
      </c>
      <c r="AP572" s="18" t="s">
        <v>81</v>
      </c>
      <c r="AQ572" s="18" t="s">
        <v>71</v>
      </c>
      <c r="AR572" s="19">
        <v>0</v>
      </c>
      <c r="AS572" s="18"/>
      <c r="AT572" s="72">
        <v>60</v>
      </c>
      <c r="AU572" s="19">
        <v>160</v>
      </c>
      <c r="AV572" s="19">
        <v>160</v>
      </c>
      <c r="AW572" s="18" t="s">
        <v>77</v>
      </c>
      <c r="AX572" s="18" t="s">
        <v>87</v>
      </c>
      <c r="AY572" s="18"/>
      <c r="AZ572" s="18"/>
      <c r="BA572" s="19">
        <v>0</v>
      </c>
      <c r="BB572" s="20" t="s">
        <v>81</v>
      </c>
      <c r="BC572" s="18" t="s">
        <v>81</v>
      </c>
      <c r="BD572" s="18" t="s">
        <v>71</v>
      </c>
      <c r="BE572" s="18" t="s">
        <v>84</v>
      </c>
      <c r="BF572" s="18" t="s">
        <v>71</v>
      </c>
      <c r="BG572" s="18"/>
      <c r="BH572" s="21">
        <v>0</v>
      </c>
      <c r="BI572" s="19">
        <v>0.2</v>
      </c>
      <c r="BJ572" s="18"/>
      <c r="BK572" s="19">
        <v>0.17</v>
      </c>
      <c r="BL572" s="18"/>
      <c r="BM572" s="18"/>
      <c r="BN572" s="19">
        <v>16.010000000000002</v>
      </c>
      <c r="BO572" s="21">
        <v>0.4</v>
      </c>
      <c r="BP572" s="20"/>
      <c r="BQ572" s="21">
        <v>0.21</v>
      </c>
      <c r="BR572" s="20"/>
      <c r="BS572" s="21">
        <v>0.18</v>
      </c>
      <c r="BT572" s="20"/>
      <c r="BU572" s="20"/>
      <c r="BV572" s="21">
        <v>16.03</v>
      </c>
      <c r="BW572" s="9">
        <f>IF(BA572=1,BN572-(Monitors!$B$17*Data!BZ572),Data!BN572)</f>
        <v>16.010000000000002</v>
      </c>
      <c r="BX572" s="32">
        <f>IF($AR572=1,$BW572-(Monitors!$C$17*BZ572),Data!$BW572)</f>
        <v>16.010000000000002</v>
      </c>
      <c r="BY572" s="32">
        <f>BX572-(AA572*Monitors!$C$13)</f>
        <v>11.862000000000002</v>
      </c>
      <c r="BZ572" s="86">
        <f>(Monitors!$C$13*Data!AA572)+(Monitors!$C$6*TANH(Monitors!$C$7*(Data!V572+Monitors!$C$8)+Monitors!$C$9)+Monitors!$C$10)</f>
        <v>16.458849417765016</v>
      </c>
      <c r="CA572" s="9">
        <f>BN572-(Signage!$C$13*AI572)</f>
        <v>11.969120000000002</v>
      </c>
      <c r="CB572" s="86">
        <f>(Signage!$C$13*Data!AI572)+(Signage!$C$6*TANH(Signage!$C$7*(Data!V572+Signage!$C$8)+Signage!$C$9)+Signage!$C$10)</f>
        <v>20.318548059489181</v>
      </c>
    </row>
    <row r="573" spans="1:80" s="4" customFormat="1" ht="12" customHeight="1">
      <c r="A573" s="83">
        <v>572</v>
      </c>
      <c r="B573" s="15" t="s">
        <v>2052</v>
      </c>
      <c r="C573" s="83" t="s">
        <v>1503</v>
      </c>
      <c r="D573" s="16">
        <v>41351</v>
      </c>
      <c r="E573" s="18" t="s">
        <v>77</v>
      </c>
      <c r="F573" s="15" t="s">
        <v>70</v>
      </c>
      <c r="G573" s="17">
        <v>6</v>
      </c>
      <c r="H573" s="15" t="s">
        <v>72</v>
      </c>
      <c r="I573" s="15" t="s">
        <v>73</v>
      </c>
      <c r="J573" s="18" t="s">
        <v>73</v>
      </c>
      <c r="K573" s="18" t="s">
        <v>74</v>
      </c>
      <c r="L573" s="18" t="s">
        <v>71</v>
      </c>
      <c r="M573" s="18" t="s">
        <v>78</v>
      </c>
      <c r="N573" s="18" t="s">
        <v>78</v>
      </c>
      <c r="O573" s="18" t="s">
        <v>82</v>
      </c>
      <c r="P573" s="18" t="s">
        <v>71</v>
      </c>
      <c r="Q573" s="18" t="s">
        <v>77</v>
      </c>
      <c r="R573" s="19">
        <v>1.78</v>
      </c>
      <c r="S573" s="19">
        <v>10.5</v>
      </c>
      <c r="T573" s="19">
        <v>18.7</v>
      </c>
      <c r="U573" s="19">
        <v>21.5</v>
      </c>
      <c r="V573" s="19">
        <v>197.52</v>
      </c>
      <c r="W573" s="19">
        <v>1080</v>
      </c>
      <c r="X573" s="19">
        <v>1920</v>
      </c>
      <c r="Y573" s="18" t="s">
        <v>147</v>
      </c>
      <c r="Z573" s="69">
        <v>10498</v>
      </c>
      <c r="AA573" s="19">
        <v>2.0739999999999998</v>
      </c>
      <c r="AB573" s="21">
        <v>250</v>
      </c>
      <c r="AC573" s="19">
        <v>15</v>
      </c>
      <c r="AD573" s="19">
        <v>244</v>
      </c>
      <c r="AE573" s="19">
        <v>250</v>
      </c>
      <c r="AF573" s="19">
        <v>239</v>
      </c>
      <c r="AG573" s="8">
        <f>AF573/AD573</f>
        <v>0.97950819672131151</v>
      </c>
      <c r="AH573" s="19">
        <v>200</v>
      </c>
      <c r="AI573" s="85">
        <f>(AF573*V573)/1000000</f>
        <v>4.7207279999999997E-2</v>
      </c>
      <c r="AJ573" s="18" t="s">
        <v>78</v>
      </c>
      <c r="AK573" s="18" t="s">
        <v>545</v>
      </c>
      <c r="AL573" s="18" t="s">
        <v>115</v>
      </c>
      <c r="AM573" s="18" t="s">
        <v>204</v>
      </c>
      <c r="AN573" s="18" t="s">
        <v>81</v>
      </c>
      <c r="AO573" s="18" t="s">
        <v>71</v>
      </c>
      <c r="AP573" s="18" t="s">
        <v>81</v>
      </c>
      <c r="AQ573" s="18" t="s">
        <v>71</v>
      </c>
      <c r="AR573" s="19">
        <v>0</v>
      </c>
      <c r="AS573" s="18"/>
      <c r="AT573" s="72">
        <v>60</v>
      </c>
      <c r="AU573" s="19">
        <v>170</v>
      </c>
      <c r="AV573" s="19">
        <v>160</v>
      </c>
      <c r="AW573" s="18" t="s">
        <v>77</v>
      </c>
      <c r="AX573" s="18" t="s">
        <v>98</v>
      </c>
      <c r="AY573" s="18" t="s">
        <v>71</v>
      </c>
      <c r="AZ573" s="18" t="s">
        <v>71</v>
      </c>
      <c r="BA573" s="19">
        <v>0</v>
      </c>
      <c r="BB573" s="20" t="s">
        <v>81</v>
      </c>
      <c r="BC573" s="18" t="s">
        <v>81</v>
      </c>
      <c r="BD573" s="18" t="s">
        <v>71</v>
      </c>
      <c r="BE573" s="18" t="s">
        <v>84</v>
      </c>
      <c r="BF573" s="18" t="s">
        <v>71</v>
      </c>
      <c r="BG573" s="18"/>
      <c r="BH573" s="21">
        <v>0</v>
      </c>
      <c r="BI573" s="19">
        <v>0.24</v>
      </c>
      <c r="BJ573" s="18"/>
      <c r="BK573" s="19">
        <v>0.22</v>
      </c>
      <c r="BL573" s="18"/>
      <c r="BM573" s="18"/>
      <c r="BN573" s="19">
        <v>18.45</v>
      </c>
      <c r="BO573" s="21">
        <v>0.5</v>
      </c>
      <c r="BP573" s="20"/>
      <c r="BQ573" s="21">
        <v>0.25</v>
      </c>
      <c r="BR573" s="20"/>
      <c r="BS573" s="21">
        <v>0.23</v>
      </c>
      <c r="BT573" s="20"/>
      <c r="BU573" s="20"/>
      <c r="BV573" s="21">
        <v>18.52</v>
      </c>
      <c r="BW573" s="9">
        <f>IF(BA573=1,BN573-(Monitors!$B$17*Data!BZ573),Data!BN573)</f>
        <v>18.45</v>
      </c>
      <c r="BX573" s="32">
        <f>IF($AR573=1,$BW573-(Monitors!$C$17*BZ573),Data!$BW573)</f>
        <v>18.45</v>
      </c>
      <c r="BY573" s="32">
        <f>BX573-(AA573*Monitors!$C$13)</f>
        <v>14.302</v>
      </c>
      <c r="BZ573" s="86">
        <f>(Monitors!$C$13*Data!AA573)+(Monitors!$C$6*TANH(Monitors!$C$7*(Data!V573+Monitors!$C$8)+Monitors!$C$9)+Monitors!$C$10)</f>
        <v>15.391053511885746</v>
      </c>
      <c r="CA573" s="9">
        <f>BN573-(Signage!$C$13*AI573)</f>
        <v>14.909454</v>
      </c>
      <c r="CB573" s="86">
        <f>(Signage!$C$13*Data!AI573)+(Signage!$C$6*TANH(Signage!$C$7*(Data!V573+Signage!$C$8)+Signage!$C$9)+Signage!$C$10)</f>
        <v>17.511932312499621</v>
      </c>
    </row>
    <row r="574" spans="1:80" s="4" customFormat="1" ht="12" customHeight="1">
      <c r="A574" s="82">
        <v>573</v>
      </c>
      <c r="B574" s="15" t="s">
        <v>2088</v>
      </c>
      <c r="C574" s="82" t="s">
        <v>1504</v>
      </c>
      <c r="D574" s="16">
        <v>41426</v>
      </c>
      <c r="E574" s="18" t="s">
        <v>77</v>
      </c>
      <c r="F574" s="15"/>
      <c r="G574" s="17">
        <v>6</v>
      </c>
      <c r="H574" s="15" t="s">
        <v>72</v>
      </c>
      <c r="I574" s="15" t="s">
        <v>90</v>
      </c>
      <c r="J574" s="18"/>
      <c r="K574" s="18" t="s">
        <v>74</v>
      </c>
      <c r="L574" s="18"/>
      <c r="M574" s="18" t="s">
        <v>78</v>
      </c>
      <c r="N574" s="18" t="s">
        <v>78</v>
      </c>
      <c r="O574" s="18" t="s">
        <v>82</v>
      </c>
      <c r="P574" s="18"/>
      <c r="Q574" s="18" t="s">
        <v>78</v>
      </c>
      <c r="R574" s="19">
        <v>1.78</v>
      </c>
      <c r="S574" s="19">
        <v>10.5</v>
      </c>
      <c r="T574" s="19">
        <v>18.8</v>
      </c>
      <c r="U574" s="19">
        <v>21.5</v>
      </c>
      <c r="V574" s="19">
        <v>197.7</v>
      </c>
      <c r="W574" s="19">
        <v>1080</v>
      </c>
      <c r="X574" s="19">
        <v>1920</v>
      </c>
      <c r="Y574" s="18" t="s">
        <v>147</v>
      </c>
      <c r="Z574" s="69">
        <v>10490</v>
      </c>
      <c r="AA574" s="19">
        <v>2.0739999999999998</v>
      </c>
      <c r="AB574" s="21">
        <v>250</v>
      </c>
      <c r="AC574" s="19">
        <v>7.3</v>
      </c>
      <c r="AD574" s="19">
        <v>242.7</v>
      </c>
      <c r="AE574" s="19">
        <v>250</v>
      </c>
      <c r="AF574" s="19">
        <v>239.2</v>
      </c>
      <c r="AG574" s="8">
        <f>AF574/AD574</f>
        <v>0.98557890399670378</v>
      </c>
      <c r="AH574" s="19">
        <v>200</v>
      </c>
      <c r="AI574" s="85">
        <f>(AF574*V574)/1000000</f>
        <v>4.728984E-2</v>
      </c>
      <c r="AJ574" s="18" t="s">
        <v>78</v>
      </c>
      <c r="AK574" s="18" t="s">
        <v>163</v>
      </c>
      <c r="AL574" s="18" t="s">
        <v>79</v>
      </c>
      <c r="AM574" s="18"/>
      <c r="AN574" s="18" t="s">
        <v>81</v>
      </c>
      <c r="AO574" s="18"/>
      <c r="AP574" s="18" t="s">
        <v>81</v>
      </c>
      <c r="AQ574" s="18"/>
      <c r="AR574" s="19">
        <v>0</v>
      </c>
      <c r="AS574" s="18"/>
      <c r="AT574" s="72">
        <v>60</v>
      </c>
      <c r="AU574" s="19">
        <v>90</v>
      </c>
      <c r="AV574" s="19">
        <v>65</v>
      </c>
      <c r="AW574" s="18" t="s">
        <v>78</v>
      </c>
      <c r="AX574" s="18" t="s">
        <v>109</v>
      </c>
      <c r="AY574" s="18"/>
      <c r="AZ574" s="18"/>
      <c r="BA574" s="19">
        <v>0</v>
      </c>
      <c r="BB574" s="20" t="s">
        <v>81</v>
      </c>
      <c r="BC574" s="18" t="s">
        <v>81</v>
      </c>
      <c r="BD574" s="18"/>
      <c r="BE574" s="18" t="s">
        <v>84</v>
      </c>
      <c r="BF574" s="18"/>
      <c r="BG574" s="19">
        <v>5</v>
      </c>
      <c r="BH574" s="21">
        <v>0</v>
      </c>
      <c r="BI574" s="19">
        <v>0.08</v>
      </c>
      <c r="BJ574" s="18"/>
      <c r="BK574" s="19">
        <v>0.06</v>
      </c>
      <c r="BL574" s="18"/>
      <c r="BM574" s="18"/>
      <c r="BN574" s="19">
        <v>20.02</v>
      </c>
      <c r="BO574" s="21">
        <v>0.51</v>
      </c>
      <c r="BP574" s="20"/>
      <c r="BQ574" s="21">
        <v>0.1</v>
      </c>
      <c r="BR574" s="20"/>
      <c r="BS574" s="21">
        <v>0.08</v>
      </c>
      <c r="BT574" s="20"/>
      <c r="BU574" s="20"/>
      <c r="BV574" s="21">
        <v>20.04</v>
      </c>
      <c r="BW574" s="9">
        <f>IF(BA574=1,BN574-(Monitors!$B$17*Data!BZ574),Data!BN574)</f>
        <v>20.02</v>
      </c>
      <c r="BX574" s="32">
        <f>IF($AR574=1,$BW574-(Monitors!$C$17*BZ574),Data!$BW574)</f>
        <v>20.02</v>
      </c>
      <c r="BY574" s="32">
        <f>BX574-(AA574*Monitors!$C$13)</f>
        <v>15.872</v>
      </c>
      <c r="BZ574" s="86">
        <f>(Monitors!$C$13*Data!AA574)+(Monitors!$C$6*TANH(Monitors!$C$7*(Data!V574+Monitors!$C$8)+Monitors!$C$9)+Monitors!$C$10)</f>
        <v>15.398320039549457</v>
      </c>
      <c r="CA574" s="9">
        <f>BN574-(Signage!$C$13*AI574)</f>
        <v>16.473261999999998</v>
      </c>
      <c r="CB574" s="86">
        <f>(Signage!$C$13*Data!AI574)+(Signage!$C$6*TANH(Signage!$C$7*(Data!V574+Signage!$C$8)+Signage!$C$9)+Signage!$C$10)</f>
        <v>17.532744571880428</v>
      </c>
    </row>
    <row r="575" spans="1:80" s="4" customFormat="1" ht="12" customHeight="1">
      <c r="A575" s="83">
        <v>574</v>
      </c>
      <c r="B575" s="15" t="s">
        <v>2056</v>
      </c>
      <c r="C575" s="83" t="s">
        <v>1505</v>
      </c>
      <c r="D575" s="16">
        <v>41530</v>
      </c>
      <c r="E575" s="18" t="s">
        <v>78</v>
      </c>
      <c r="F575" s="15" t="s">
        <v>70</v>
      </c>
      <c r="G575" s="17">
        <v>6</v>
      </c>
      <c r="H575" s="15" t="s">
        <v>72</v>
      </c>
      <c r="I575" s="15" t="s">
        <v>113</v>
      </c>
      <c r="J575" s="18"/>
      <c r="K575" s="18" t="s">
        <v>74</v>
      </c>
      <c r="L575" s="18"/>
      <c r="M575" s="18" t="s">
        <v>78</v>
      </c>
      <c r="N575" s="18" t="s">
        <v>78</v>
      </c>
      <c r="O575" s="18" t="s">
        <v>82</v>
      </c>
      <c r="P575" s="18"/>
      <c r="Q575" s="18" t="s">
        <v>78</v>
      </c>
      <c r="R575" s="19">
        <v>1.78</v>
      </c>
      <c r="S575" s="19">
        <v>10.6</v>
      </c>
      <c r="T575" s="19">
        <v>18.8</v>
      </c>
      <c r="U575" s="19">
        <v>21.5</v>
      </c>
      <c r="V575" s="19">
        <v>198.08</v>
      </c>
      <c r="W575" s="19">
        <v>1080</v>
      </c>
      <c r="X575" s="19">
        <v>1920</v>
      </c>
      <c r="Y575" s="18" t="s">
        <v>147</v>
      </c>
      <c r="Z575" s="69">
        <v>10469</v>
      </c>
      <c r="AA575" s="19">
        <v>2.0739999999999998</v>
      </c>
      <c r="AB575" s="21">
        <v>250</v>
      </c>
      <c r="AC575" s="19">
        <v>13.2</v>
      </c>
      <c r="AD575" s="19">
        <v>285.5</v>
      </c>
      <c r="AE575" s="19">
        <v>250</v>
      </c>
      <c r="AF575" s="19">
        <v>239.8</v>
      </c>
      <c r="AG575" s="8">
        <f>AF575/AD575</f>
        <v>0.83992994746059546</v>
      </c>
      <c r="AH575" s="19">
        <v>200.5</v>
      </c>
      <c r="AI575" s="85">
        <f>(AF575*V575)/1000000</f>
        <v>4.7499584000000004E-2</v>
      </c>
      <c r="AJ575" s="18" t="s">
        <v>78</v>
      </c>
      <c r="AK575" s="18" t="s">
        <v>421</v>
      </c>
      <c r="AL575" s="18" t="s">
        <v>88</v>
      </c>
      <c r="AM575" s="18"/>
      <c r="AN575" s="18" t="s">
        <v>81</v>
      </c>
      <c r="AO575" s="18"/>
      <c r="AP575" s="18" t="s">
        <v>81</v>
      </c>
      <c r="AQ575" s="18"/>
      <c r="AR575" s="19">
        <v>0</v>
      </c>
      <c r="AS575" s="18"/>
      <c r="AT575" s="72">
        <v>60</v>
      </c>
      <c r="AU575" s="19">
        <v>178</v>
      </c>
      <c r="AV575" s="19">
        <v>178</v>
      </c>
      <c r="AW575" s="18" t="s">
        <v>77</v>
      </c>
      <c r="AX575" s="18" t="s">
        <v>552</v>
      </c>
      <c r="AY575" s="18"/>
      <c r="AZ575" s="18"/>
      <c r="BA575" s="19">
        <v>0</v>
      </c>
      <c r="BB575" s="20" t="s">
        <v>81</v>
      </c>
      <c r="BC575" s="18" t="s">
        <v>81</v>
      </c>
      <c r="BD575" s="18"/>
      <c r="BE575" s="18" t="s">
        <v>84</v>
      </c>
      <c r="BF575" s="18"/>
      <c r="BG575" s="18"/>
      <c r="BH575" s="21">
        <v>0</v>
      </c>
      <c r="BI575" s="19">
        <v>0.16</v>
      </c>
      <c r="BJ575" s="18"/>
      <c r="BK575" s="19">
        <v>0.12</v>
      </c>
      <c r="BL575" s="18"/>
      <c r="BM575" s="18"/>
      <c r="BN575" s="19">
        <v>18.440000000000001</v>
      </c>
      <c r="BO575" s="21">
        <v>0.54</v>
      </c>
      <c r="BP575" s="20"/>
      <c r="BQ575" s="21">
        <v>0.17</v>
      </c>
      <c r="BR575" s="20"/>
      <c r="BS575" s="21">
        <v>0.13</v>
      </c>
      <c r="BT575" s="20"/>
      <c r="BU575" s="20"/>
      <c r="BV575" s="21">
        <v>18.07</v>
      </c>
      <c r="BW575" s="9">
        <f>IF(BA575=1,BN575-(Monitors!$B$17*Data!BZ575),Data!BN575)</f>
        <v>18.440000000000001</v>
      </c>
      <c r="BX575" s="32">
        <f>IF($AR575=1,$BW575-(Monitors!$C$17*BZ575),Data!$BW575)</f>
        <v>18.440000000000001</v>
      </c>
      <c r="BY575" s="32">
        <f>BX575-(AA575*Monitors!$C$13)</f>
        <v>14.292000000000002</v>
      </c>
      <c r="BZ575" s="86">
        <f>(Monitors!$C$13*Data!AA575)+(Monitors!$C$6*TANH(Monitors!$C$7*(Data!V575+Monitors!$C$8)+Monitors!$C$9)+Monitors!$C$10)</f>
        <v>15.413638494334341</v>
      </c>
      <c r="CA575" s="9">
        <f>BN575-(Signage!$C$13*AI575)</f>
        <v>14.8775312</v>
      </c>
      <c r="CB575" s="86">
        <f>(Signage!$C$13*Data!AI575)+(Signage!$C$6*TANH(Signage!$C$7*(Data!V575+Signage!$C$8)+Signage!$C$9)+Signage!$C$10)</f>
        <v>17.579338679483822</v>
      </c>
    </row>
    <row r="576" spans="1:80" s="4" customFormat="1" ht="12" customHeight="1">
      <c r="A576" s="82">
        <v>575</v>
      </c>
      <c r="B576" s="15" t="s">
        <v>2079</v>
      </c>
      <c r="C576" s="82" t="s">
        <v>1506</v>
      </c>
      <c r="D576" s="16">
        <v>41430</v>
      </c>
      <c r="E576" s="18" t="s">
        <v>77</v>
      </c>
      <c r="F576" s="15" t="s">
        <v>70</v>
      </c>
      <c r="G576" s="17">
        <v>6</v>
      </c>
      <c r="H576" s="15" t="s">
        <v>72</v>
      </c>
      <c r="I576" s="15" t="s">
        <v>90</v>
      </c>
      <c r="J576" s="18" t="s">
        <v>71</v>
      </c>
      <c r="K576" s="18" t="s">
        <v>74</v>
      </c>
      <c r="L576" s="18" t="s">
        <v>71</v>
      </c>
      <c r="M576" s="18" t="s">
        <v>78</v>
      </c>
      <c r="N576" s="18" t="s">
        <v>78</v>
      </c>
      <c r="O576" s="18" t="s">
        <v>82</v>
      </c>
      <c r="P576" s="18" t="s">
        <v>81</v>
      </c>
      <c r="Q576" s="18" t="s">
        <v>78</v>
      </c>
      <c r="R576" s="19">
        <v>1.78</v>
      </c>
      <c r="S576" s="19">
        <v>11.3</v>
      </c>
      <c r="T576" s="19">
        <v>20</v>
      </c>
      <c r="U576" s="19">
        <v>23</v>
      </c>
      <c r="V576" s="19">
        <v>225.98</v>
      </c>
      <c r="W576" s="19">
        <v>1080</v>
      </c>
      <c r="X576" s="19">
        <v>1920</v>
      </c>
      <c r="Y576" s="18" t="s">
        <v>147</v>
      </c>
      <c r="Z576" s="69">
        <v>9175</v>
      </c>
      <c r="AA576" s="19">
        <v>2.0739999999999998</v>
      </c>
      <c r="AB576" s="21">
        <v>250</v>
      </c>
      <c r="AC576" s="19">
        <v>16.399999999999999</v>
      </c>
      <c r="AD576" s="19">
        <v>238</v>
      </c>
      <c r="AE576" s="19">
        <v>250</v>
      </c>
      <c r="AF576" s="19">
        <v>240</v>
      </c>
      <c r="AG576" s="8">
        <f>AF576/AD576</f>
        <v>1.0084033613445378</v>
      </c>
      <c r="AH576" s="19">
        <v>200</v>
      </c>
      <c r="AI576" s="85">
        <f>(AF576*V576)/1000000</f>
        <v>5.4235199999999997E-2</v>
      </c>
      <c r="AJ576" s="18" t="s">
        <v>78</v>
      </c>
      <c r="AK576" s="18" t="s">
        <v>366</v>
      </c>
      <c r="AL576" s="18" t="s">
        <v>115</v>
      </c>
      <c r="AM576" s="18" t="s">
        <v>81</v>
      </c>
      <c r="AN576" s="18" t="s">
        <v>81</v>
      </c>
      <c r="AO576" s="18" t="s">
        <v>81</v>
      </c>
      <c r="AP576" s="18" t="s">
        <v>94</v>
      </c>
      <c r="AQ576" s="18" t="s">
        <v>81</v>
      </c>
      <c r="AR576" s="19">
        <v>0</v>
      </c>
      <c r="AS576" s="18"/>
      <c r="AT576" s="72">
        <v>60</v>
      </c>
      <c r="AU576" s="19">
        <v>170</v>
      </c>
      <c r="AV576" s="19">
        <v>160</v>
      </c>
      <c r="AW576" s="18" t="s">
        <v>77</v>
      </c>
      <c r="AX576" s="18" t="s">
        <v>101</v>
      </c>
      <c r="AY576" s="18" t="s">
        <v>71</v>
      </c>
      <c r="AZ576" s="18" t="s">
        <v>71</v>
      </c>
      <c r="BA576" s="19">
        <v>0</v>
      </c>
      <c r="BB576" s="20" t="s">
        <v>81</v>
      </c>
      <c r="BC576" s="18" t="s">
        <v>81</v>
      </c>
      <c r="BD576" s="18" t="s">
        <v>81</v>
      </c>
      <c r="BE576" s="18" t="s">
        <v>84</v>
      </c>
      <c r="BF576" s="18" t="s">
        <v>71</v>
      </c>
      <c r="BG576" s="18"/>
      <c r="BH576" s="21">
        <v>0</v>
      </c>
      <c r="BI576" s="19">
        <v>0.1</v>
      </c>
      <c r="BJ576" s="18"/>
      <c r="BK576" s="19">
        <v>7.0000000000000007E-2</v>
      </c>
      <c r="BL576" s="18"/>
      <c r="BM576" s="18"/>
      <c r="BN576" s="19">
        <v>20.100000000000001</v>
      </c>
      <c r="BO576" s="21">
        <v>0.5</v>
      </c>
      <c r="BP576" s="20"/>
      <c r="BQ576" s="21">
        <v>0.13</v>
      </c>
      <c r="BR576" s="20"/>
      <c r="BS576" s="21">
        <v>0.1</v>
      </c>
      <c r="BT576" s="20"/>
      <c r="BU576" s="20"/>
      <c r="BV576" s="21">
        <v>20.149999999999999</v>
      </c>
      <c r="BW576" s="9">
        <f>IF(BA576=1,BN576-(Monitors!$B$17*Data!BZ576),Data!BN576)</f>
        <v>20.100000000000001</v>
      </c>
      <c r="BX576" s="32">
        <f>IF($AR576=1,$BW576-(Monitors!$C$17*BZ576),Data!$BW576)</f>
        <v>20.100000000000001</v>
      </c>
      <c r="BY576" s="32">
        <f>BX576-(AA576*Monitors!$C$13)</f>
        <v>15.952000000000002</v>
      </c>
      <c r="BZ576" s="86">
        <f>(Monitors!$C$13*Data!AA576)+(Monitors!$C$6*TANH(Monitors!$C$7*(Data!V576+Monitors!$C$8)+Monitors!$C$9)+Monitors!$C$10)</f>
        <v>16.458156281759869</v>
      </c>
      <c r="CA576" s="9">
        <f>BN576-(Signage!$C$13*AI576)</f>
        <v>16.032360000000001</v>
      </c>
      <c r="CB576" s="86">
        <f>(Signage!$C$13*Data!AI576)+(Signage!$C$6*TANH(Signage!$C$7*(Data!V576+Signage!$C$8)+Signage!$C$9)+Signage!$C$10)</f>
        <v>20.343693818969907</v>
      </c>
    </row>
    <row r="577" spans="1:80" s="4" customFormat="1" ht="12" customHeight="1">
      <c r="A577" s="83">
        <v>576</v>
      </c>
      <c r="B577" s="15" t="s">
        <v>2076</v>
      </c>
      <c r="C577" s="83" t="s">
        <v>1507</v>
      </c>
      <c r="D577" s="25">
        <v>41869</v>
      </c>
      <c r="E577" s="27" t="s">
        <v>77</v>
      </c>
      <c r="F577" s="24" t="s">
        <v>70</v>
      </c>
      <c r="G577" s="26">
        <v>6</v>
      </c>
      <c r="H577" s="24" t="s">
        <v>72</v>
      </c>
      <c r="I577" s="24" t="s">
        <v>90</v>
      </c>
      <c r="J577" s="27" t="s">
        <v>71</v>
      </c>
      <c r="K577" s="27" t="s">
        <v>74</v>
      </c>
      <c r="L577" s="27" t="s">
        <v>71</v>
      </c>
      <c r="M577" s="27" t="s">
        <v>78</v>
      </c>
      <c r="N577" s="27" t="s">
        <v>78</v>
      </c>
      <c r="O577" s="27" t="s">
        <v>82</v>
      </c>
      <c r="P577" s="27" t="s">
        <v>71</v>
      </c>
      <c r="Q577" s="27" t="s">
        <v>77</v>
      </c>
      <c r="R577" s="28">
        <v>1.78</v>
      </c>
      <c r="S577" s="28">
        <v>11.8</v>
      </c>
      <c r="T577" s="28">
        <v>20.9</v>
      </c>
      <c r="U577" s="28">
        <v>23.8</v>
      </c>
      <c r="V577" s="28">
        <v>246.62</v>
      </c>
      <c r="W577" s="28">
        <v>1080</v>
      </c>
      <c r="X577" s="28">
        <v>1920</v>
      </c>
      <c r="Y577" s="27" t="s">
        <v>147</v>
      </c>
      <c r="Z577" s="70">
        <v>8410</v>
      </c>
      <c r="AA577" s="28">
        <v>2.0739999999999998</v>
      </c>
      <c r="AB577" s="30">
        <v>256.7</v>
      </c>
      <c r="AC577" s="28">
        <v>0</v>
      </c>
      <c r="AD577" s="28">
        <v>270</v>
      </c>
      <c r="AE577" s="28">
        <v>256.7</v>
      </c>
      <c r="AF577" s="28">
        <v>240</v>
      </c>
      <c r="AG577" s="8">
        <f>AF577/AD577</f>
        <v>0.88888888888888884</v>
      </c>
      <c r="AH577" s="28">
        <v>200</v>
      </c>
      <c r="AI577" s="85">
        <f>(AF577*V577)/1000000</f>
        <v>5.91888E-2</v>
      </c>
      <c r="AJ577" s="27" t="s">
        <v>78</v>
      </c>
      <c r="AK577" s="27" t="s">
        <v>186</v>
      </c>
      <c r="AL577" s="27" t="s">
        <v>88</v>
      </c>
      <c r="AM577" s="27" t="s">
        <v>71</v>
      </c>
      <c r="AN577" s="27" t="s">
        <v>81</v>
      </c>
      <c r="AO577" s="27" t="s">
        <v>71</v>
      </c>
      <c r="AP577" s="27" t="s">
        <v>81</v>
      </c>
      <c r="AQ577" s="27" t="s">
        <v>71</v>
      </c>
      <c r="AR577" s="28">
        <v>0</v>
      </c>
      <c r="AS577" s="27"/>
      <c r="AT577" s="74">
        <v>60</v>
      </c>
      <c r="AU577" s="28">
        <v>160</v>
      </c>
      <c r="AV577" s="28">
        <v>160</v>
      </c>
      <c r="AW577" s="31"/>
      <c r="AX577" s="27" t="s">
        <v>87</v>
      </c>
      <c r="AY577" s="27" t="s">
        <v>71</v>
      </c>
      <c r="AZ577" s="27" t="s">
        <v>71</v>
      </c>
      <c r="BA577" s="28">
        <v>0</v>
      </c>
      <c r="BB577" s="29" t="s">
        <v>81</v>
      </c>
      <c r="BC577" s="29" t="s">
        <v>81</v>
      </c>
      <c r="BD577" s="27" t="s">
        <v>71</v>
      </c>
      <c r="BE577" s="27" t="s">
        <v>84</v>
      </c>
      <c r="BF577" s="27" t="s">
        <v>71</v>
      </c>
      <c r="BG577" s="27"/>
      <c r="BH577" s="30">
        <v>0</v>
      </c>
      <c r="BI577" s="28">
        <v>0.34</v>
      </c>
      <c r="BJ577" s="27"/>
      <c r="BK577" s="28">
        <v>0.16</v>
      </c>
      <c r="BL577" s="27"/>
      <c r="BM577" s="27"/>
      <c r="BN577" s="28">
        <v>16.059999999999999</v>
      </c>
      <c r="BO577" s="30">
        <v>0.5</v>
      </c>
      <c r="BP577" s="29"/>
      <c r="BQ577" s="30">
        <v>0.35</v>
      </c>
      <c r="BR577" s="29"/>
      <c r="BS577" s="30">
        <v>0.17</v>
      </c>
      <c r="BT577" s="29"/>
      <c r="BU577" s="29"/>
      <c r="BV577" s="30">
        <v>16.07</v>
      </c>
      <c r="BW577" s="9">
        <f>IF(BA577=1,BN577-(Monitors!$B$17*Data!BZ577),Data!BN577)</f>
        <v>16.059999999999999</v>
      </c>
      <c r="BX577" s="32">
        <f>IF($AR577=1,$BW577-(Monitors!$C$17*BZ577),Data!$BW577)</f>
        <v>16.059999999999999</v>
      </c>
      <c r="BY577" s="32">
        <f>BX577-(AA577*Monitors!$C$13)</f>
        <v>11.911999999999999</v>
      </c>
      <c r="BZ577" s="86">
        <f>(Monitors!$C$13*Data!AA577)+(Monitors!$C$6*TANH(Monitors!$C$7*(Data!V577+Monitors!$C$8)+Monitors!$C$9)+Monitors!$C$10)</f>
        <v>17.132857434955053</v>
      </c>
      <c r="CA577" s="9">
        <f>BN577-(Signage!$C$13*AI577)</f>
        <v>11.620839999999998</v>
      </c>
      <c r="CB577" s="86">
        <f>(Signage!$C$13*Data!AI577)+(Signage!$C$6*TANH(Signage!$C$7*(Data!V577+Signage!$C$8)+Signage!$C$9)+Signage!$C$10)</f>
        <v>22.376581074975906</v>
      </c>
    </row>
    <row r="578" spans="1:80" s="4" customFormat="1" ht="12" customHeight="1">
      <c r="A578" s="82">
        <v>577</v>
      </c>
      <c r="B578" s="15" t="s">
        <v>2076</v>
      </c>
      <c r="C578" s="82" t="s">
        <v>1508</v>
      </c>
      <c r="D578" s="25">
        <v>41869</v>
      </c>
      <c r="E578" s="27" t="s">
        <v>77</v>
      </c>
      <c r="F578" s="24" t="s">
        <v>70</v>
      </c>
      <c r="G578" s="26">
        <v>6</v>
      </c>
      <c r="H578" s="24" t="s">
        <v>72</v>
      </c>
      <c r="I578" s="24" t="s">
        <v>90</v>
      </c>
      <c r="J578" s="27" t="s">
        <v>71</v>
      </c>
      <c r="K578" s="27" t="s">
        <v>74</v>
      </c>
      <c r="L578" s="27" t="s">
        <v>71</v>
      </c>
      <c r="M578" s="27" t="s">
        <v>78</v>
      </c>
      <c r="N578" s="27" t="s">
        <v>78</v>
      </c>
      <c r="O578" s="27" t="s">
        <v>82</v>
      </c>
      <c r="P578" s="27" t="s">
        <v>71</v>
      </c>
      <c r="Q578" s="27" t="s">
        <v>77</v>
      </c>
      <c r="R578" s="28">
        <v>1.78</v>
      </c>
      <c r="S578" s="28">
        <v>11.8</v>
      </c>
      <c r="T578" s="28">
        <v>20.9</v>
      </c>
      <c r="U578" s="28">
        <v>23.8</v>
      </c>
      <c r="V578" s="28">
        <v>246.62</v>
      </c>
      <c r="W578" s="28">
        <v>1080</v>
      </c>
      <c r="X578" s="28">
        <v>1920</v>
      </c>
      <c r="Y578" s="27" t="s">
        <v>147</v>
      </c>
      <c r="Z578" s="70">
        <v>8410</v>
      </c>
      <c r="AA578" s="28">
        <v>2.0739999999999998</v>
      </c>
      <c r="AB578" s="30">
        <v>283.60000000000002</v>
      </c>
      <c r="AC578" s="28">
        <v>0</v>
      </c>
      <c r="AD578" s="28">
        <v>290</v>
      </c>
      <c r="AE578" s="28">
        <v>283.60000000000002</v>
      </c>
      <c r="AF578" s="28">
        <v>240</v>
      </c>
      <c r="AG578" s="8">
        <f>AF578/AD578</f>
        <v>0.82758620689655171</v>
      </c>
      <c r="AH578" s="28">
        <v>200</v>
      </c>
      <c r="AI578" s="85">
        <f>(AF578*V578)/1000000</f>
        <v>5.91888E-2</v>
      </c>
      <c r="AJ578" s="27" t="s">
        <v>78</v>
      </c>
      <c r="AK578" s="27" t="s">
        <v>186</v>
      </c>
      <c r="AL578" s="27" t="s">
        <v>88</v>
      </c>
      <c r="AM578" s="27" t="s">
        <v>71</v>
      </c>
      <c r="AN578" s="27" t="s">
        <v>81</v>
      </c>
      <c r="AO578" s="27" t="s">
        <v>71</v>
      </c>
      <c r="AP578" s="27" t="s">
        <v>81</v>
      </c>
      <c r="AQ578" s="27" t="s">
        <v>71</v>
      </c>
      <c r="AR578" s="28">
        <v>0</v>
      </c>
      <c r="AS578" s="27"/>
      <c r="AT578" s="74">
        <v>60</v>
      </c>
      <c r="AU578" s="28">
        <v>160</v>
      </c>
      <c r="AV578" s="28">
        <v>160</v>
      </c>
      <c r="AW578" s="31"/>
      <c r="AX578" s="27" t="s">
        <v>87</v>
      </c>
      <c r="AY578" s="27" t="s">
        <v>71</v>
      </c>
      <c r="AZ578" s="27" t="s">
        <v>71</v>
      </c>
      <c r="BA578" s="28">
        <v>0</v>
      </c>
      <c r="BB578" s="29" t="s">
        <v>81</v>
      </c>
      <c r="BC578" s="29" t="s">
        <v>81</v>
      </c>
      <c r="BD578" s="27" t="s">
        <v>71</v>
      </c>
      <c r="BE578" s="27" t="s">
        <v>84</v>
      </c>
      <c r="BF578" s="27" t="s">
        <v>71</v>
      </c>
      <c r="BG578" s="27"/>
      <c r="BH578" s="30">
        <v>0</v>
      </c>
      <c r="BI578" s="28">
        <v>0.2</v>
      </c>
      <c r="BJ578" s="27"/>
      <c r="BK578" s="28">
        <v>0.16</v>
      </c>
      <c r="BL578" s="27"/>
      <c r="BM578" s="27"/>
      <c r="BN578" s="28">
        <v>14.55</v>
      </c>
      <c r="BO578" s="30">
        <v>0.5</v>
      </c>
      <c r="BP578" s="29"/>
      <c r="BQ578" s="30">
        <v>0.21</v>
      </c>
      <c r="BR578" s="29"/>
      <c r="BS578" s="30">
        <v>0.17</v>
      </c>
      <c r="BT578" s="29"/>
      <c r="BU578" s="29"/>
      <c r="BV578" s="30">
        <v>14.56</v>
      </c>
      <c r="BW578" s="9">
        <f>IF(BA578=1,BN578-(Monitors!$B$17*Data!BZ578),Data!BN578)</f>
        <v>14.55</v>
      </c>
      <c r="BX578" s="32">
        <f>IF($AR578=1,$BW578-(Monitors!$C$17*BZ578),Data!$BW578)</f>
        <v>14.55</v>
      </c>
      <c r="BY578" s="32">
        <f>BX578-(AA578*Monitors!$C$13)</f>
        <v>10.402000000000001</v>
      </c>
      <c r="BZ578" s="86">
        <f>(Monitors!$C$13*Data!AA578)+(Monitors!$C$6*TANH(Monitors!$C$7*(Data!V578+Monitors!$C$8)+Monitors!$C$9)+Monitors!$C$10)</f>
        <v>17.132857434955053</v>
      </c>
      <c r="CA578" s="9">
        <f>BN578-(Signage!$C$13*AI578)</f>
        <v>10.11084</v>
      </c>
      <c r="CB578" s="86">
        <f>(Signage!$C$13*Data!AI578)+(Signage!$C$6*TANH(Signage!$C$7*(Data!V578+Signage!$C$8)+Signage!$C$9)+Signage!$C$10)</f>
        <v>22.376581074975906</v>
      </c>
    </row>
    <row r="579" spans="1:80" s="4" customFormat="1" ht="12" customHeight="1">
      <c r="A579" s="83">
        <v>578</v>
      </c>
      <c r="B579" s="15" t="s">
        <v>2052</v>
      </c>
      <c r="C579" s="83" t="s">
        <v>1509</v>
      </c>
      <c r="D579" s="16">
        <v>41275</v>
      </c>
      <c r="E579" s="18" t="s">
        <v>78</v>
      </c>
      <c r="F579" s="15" t="s">
        <v>70</v>
      </c>
      <c r="G579" s="17">
        <v>6</v>
      </c>
      <c r="H579" s="15" t="s">
        <v>72</v>
      </c>
      <c r="I579" s="15" t="s">
        <v>90</v>
      </c>
      <c r="J579" s="18"/>
      <c r="K579" s="18" t="s">
        <v>74</v>
      </c>
      <c r="L579" s="18"/>
      <c r="M579" s="18" t="s">
        <v>78</v>
      </c>
      <c r="N579" s="18" t="s">
        <v>77</v>
      </c>
      <c r="O579" s="18" t="s">
        <v>82</v>
      </c>
      <c r="P579" s="18"/>
      <c r="Q579" s="18" t="s">
        <v>78</v>
      </c>
      <c r="R579" s="19">
        <v>1.78</v>
      </c>
      <c r="S579" s="19">
        <v>106</v>
      </c>
      <c r="T579" s="19">
        <v>188</v>
      </c>
      <c r="U579" s="19">
        <v>22</v>
      </c>
      <c r="V579" s="19">
        <v>198</v>
      </c>
      <c r="W579" s="19">
        <v>1080</v>
      </c>
      <c r="X579" s="19">
        <v>1920</v>
      </c>
      <c r="Y579" s="18" t="s">
        <v>147</v>
      </c>
      <c r="Z579" s="69">
        <v>10469</v>
      </c>
      <c r="AA579" s="19">
        <v>2.0739999999999998</v>
      </c>
      <c r="AB579" s="21">
        <v>300</v>
      </c>
      <c r="AC579" s="19">
        <v>42.3</v>
      </c>
      <c r="AD579" s="19">
        <v>249.5</v>
      </c>
      <c r="AE579" s="19">
        <v>300</v>
      </c>
      <c r="AF579" s="19">
        <v>240.8</v>
      </c>
      <c r="AG579" s="8">
        <f>AF579/AD579</f>
        <v>0.96513026052104212</v>
      </c>
      <c r="AH579" s="19">
        <v>200.3</v>
      </c>
      <c r="AI579" s="85">
        <f>(AF579*V579)/1000000</f>
        <v>4.7678400000000003E-2</v>
      </c>
      <c r="AJ579" s="18" t="s">
        <v>78</v>
      </c>
      <c r="AK579" s="18" t="s">
        <v>165</v>
      </c>
      <c r="AL579" s="18" t="s">
        <v>410</v>
      </c>
      <c r="AM579" s="18"/>
      <c r="AN579" s="18" t="s">
        <v>81</v>
      </c>
      <c r="AO579" s="18"/>
      <c r="AP579" s="18" t="s">
        <v>81</v>
      </c>
      <c r="AQ579" s="18"/>
      <c r="AR579" s="19">
        <v>0</v>
      </c>
      <c r="AS579" s="18"/>
      <c r="AT579" s="72">
        <v>60</v>
      </c>
      <c r="AU579" s="19">
        <v>178</v>
      </c>
      <c r="AV579" s="19">
        <v>178</v>
      </c>
      <c r="AW579" s="18" t="s">
        <v>78</v>
      </c>
      <c r="AX579" s="18" t="s">
        <v>109</v>
      </c>
      <c r="AY579" s="18"/>
      <c r="AZ579" s="18"/>
      <c r="BA579" s="19">
        <v>0</v>
      </c>
      <c r="BB579" s="20" t="s">
        <v>81</v>
      </c>
      <c r="BC579" s="18" t="s">
        <v>81</v>
      </c>
      <c r="BD579" s="18"/>
      <c r="BE579" s="18" t="s">
        <v>84</v>
      </c>
      <c r="BF579" s="18"/>
      <c r="BG579" s="19">
        <v>1</v>
      </c>
      <c r="BH579" s="21">
        <v>0</v>
      </c>
      <c r="BI579" s="19">
        <v>0.3</v>
      </c>
      <c r="BJ579" s="18"/>
      <c r="BK579" s="19">
        <v>0.14000000000000001</v>
      </c>
      <c r="BL579" s="18"/>
      <c r="BM579" s="18"/>
      <c r="BN579" s="19">
        <v>18.399999999999999</v>
      </c>
      <c r="BO579" s="21">
        <v>0.52</v>
      </c>
      <c r="BP579" s="20"/>
      <c r="BQ579" s="21">
        <v>0.35</v>
      </c>
      <c r="BR579" s="20"/>
      <c r="BS579" s="21">
        <v>0.2</v>
      </c>
      <c r="BT579" s="20"/>
      <c r="BU579" s="20"/>
      <c r="BV579" s="21">
        <v>18.21</v>
      </c>
      <c r="BW579" s="9">
        <f>IF(BA579=1,BN579-(Monitors!$B$17*Data!BZ579),Data!BN579)</f>
        <v>18.399999999999999</v>
      </c>
      <c r="BX579" s="32">
        <f>IF($AR579=1,$BW579-(Monitors!$C$17*BZ579),Data!$BW579)</f>
        <v>18.399999999999999</v>
      </c>
      <c r="BY579" s="32">
        <f>BX579-(AA579*Monitors!$C$13)</f>
        <v>14.251999999999999</v>
      </c>
      <c r="BZ579" s="86">
        <f>(Monitors!$C$13*Data!AA579)+(Monitors!$C$6*TANH(Monitors!$C$7*(Data!V579+Monitors!$C$8)+Monitors!$C$9)+Monitors!$C$10)</f>
        <v>15.410416036269424</v>
      </c>
      <c r="CA579" s="9">
        <f>BN579-(Signage!$C$13*AI579)</f>
        <v>14.824119999999999</v>
      </c>
      <c r="CB579" s="86">
        <f>(Signage!$C$13*Data!AI579)+(Signage!$C$6*TANH(Signage!$C$7*(Data!V579+Signage!$C$8)+Signage!$C$9)+Signage!$C$10)</f>
        <v>17.586252531316482</v>
      </c>
    </row>
    <row r="580" spans="1:80" s="4" customFormat="1" ht="12" customHeight="1">
      <c r="A580" s="82">
        <v>579</v>
      </c>
      <c r="B580" s="15" t="s">
        <v>2056</v>
      </c>
      <c r="C580" s="82" t="s">
        <v>1510</v>
      </c>
      <c r="D580" s="25">
        <v>41873</v>
      </c>
      <c r="E580" s="27" t="s">
        <v>77</v>
      </c>
      <c r="F580" s="24" t="s">
        <v>70</v>
      </c>
      <c r="G580" s="26">
        <v>6</v>
      </c>
      <c r="H580" s="24" t="s">
        <v>72</v>
      </c>
      <c r="I580" s="24" t="s">
        <v>73</v>
      </c>
      <c r="J580" s="27" t="s">
        <v>73</v>
      </c>
      <c r="K580" s="27" t="s">
        <v>74</v>
      </c>
      <c r="L580" s="27" t="s">
        <v>71</v>
      </c>
      <c r="M580" s="27" t="s">
        <v>78</v>
      </c>
      <c r="N580" s="27" t="s">
        <v>78</v>
      </c>
      <c r="O580" s="27" t="s">
        <v>82</v>
      </c>
      <c r="P580" s="27" t="s">
        <v>81</v>
      </c>
      <c r="Q580" s="27" t="s">
        <v>77</v>
      </c>
      <c r="R580" s="28">
        <v>1.78</v>
      </c>
      <c r="S580" s="28">
        <v>13.2</v>
      </c>
      <c r="T580" s="28">
        <v>23.5</v>
      </c>
      <c r="U580" s="28">
        <v>27</v>
      </c>
      <c r="V580" s="28">
        <v>311.67</v>
      </c>
      <c r="W580" s="28">
        <v>1080</v>
      </c>
      <c r="X580" s="28">
        <v>1920</v>
      </c>
      <c r="Y580" s="27" t="s">
        <v>147</v>
      </c>
      <c r="Z580" s="70">
        <v>6653</v>
      </c>
      <c r="AA580" s="28">
        <v>2.0739999999999998</v>
      </c>
      <c r="AB580" s="30">
        <v>325</v>
      </c>
      <c r="AC580" s="28">
        <v>7.5</v>
      </c>
      <c r="AD580" s="28">
        <v>267</v>
      </c>
      <c r="AE580" s="28">
        <v>325</v>
      </c>
      <c r="AF580" s="28">
        <v>241</v>
      </c>
      <c r="AG580" s="8">
        <f>AF580/AD580</f>
        <v>0.90262172284644193</v>
      </c>
      <c r="AH580" s="28">
        <v>200</v>
      </c>
      <c r="AI580" s="85">
        <f>(AF580*V580)/1000000</f>
        <v>7.5112470000000001E-2</v>
      </c>
      <c r="AJ580" s="27" t="s">
        <v>78</v>
      </c>
      <c r="AK580" s="27" t="s">
        <v>861</v>
      </c>
      <c r="AL580" s="27" t="s">
        <v>127</v>
      </c>
      <c r="AM580" s="27" t="s">
        <v>81</v>
      </c>
      <c r="AN580" s="27" t="s">
        <v>81</v>
      </c>
      <c r="AO580" s="27" t="s">
        <v>81</v>
      </c>
      <c r="AP580" s="27" t="s">
        <v>81</v>
      </c>
      <c r="AQ580" s="27" t="s">
        <v>81</v>
      </c>
      <c r="AR580" s="28">
        <v>0</v>
      </c>
      <c r="AS580" s="27"/>
      <c r="AT580" s="74">
        <v>60</v>
      </c>
      <c r="AU580" s="28">
        <v>178</v>
      </c>
      <c r="AV580" s="28">
        <v>178</v>
      </c>
      <c r="AW580" s="31"/>
      <c r="AX580" s="27" t="s">
        <v>860</v>
      </c>
      <c r="AY580" s="27" t="s">
        <v>71</v>
      </c>
      <c r="AZ580" s="27" t="s">
        <v>71</v>
      </c>
      <c r="BA580" s="28">
        <v>0</v>
      </c>
      <c r="BB580" s="29" t="s">
        <v>81</v>
      </c>
      <c r="BC580" s="29" t="s">
        <v>81</v>
      </c>
      <c r="BD580" s="27" t="s">
        <v>81</v>
      </c>
      <c r="BE580" s="27" t="s">
        <v>84</v>
      </c>
      <c r="BF580" s="27" t="s">
        <v>81</v>
      </c>
      <c r="BG580" s="27"/>
      <c r="BH580" s="30">
        <v>0</v>
      </c>
      <c r="BI580" s="28">
        <v>0.22</v>
      </c>
      <c r="BJ580" s="27"/>
      <c r="BK580" s="28">
        <v>0.19</v>
      </c>
      <c r="BL580" s="27"/>
      <c r="BM580" s="27"/>
      <c r="BN580" s="28">
        <v>20.149999999999999</v>
      </c>
      <c r="BO580" s="30">
        <v>0.5</v>
      </c>
      <c r="BP580" s="29"/>
      <c r="BQ580" s="30">
        <v>0.25</v>
      </c>
      <c r="BR580" s="29"/>
      <c r="BS580" s="30">
        <v>0.23</v>
      </c>
      <c r="BT580" s="29"/>
      <c r="BU580" s="29"/>
      <c r="BV580" s="30">
        <v>20.47</v>
      </c>
      <c r="BW580" s="9">
        <f>IF(BA580=1,BN580-(Monitors!$B$17*Data!BZ580),Data!BN580)</f>
        <v>20.149999999999999</v>
      </c>
      <c r="BX580" s="32">
        <f>IF($AR580=1,$BW580-(Monitors!$C$17*BZ580),Data!$BW580)</f>
        <v>20.149999999999999</v>
      </c>
      <c r="BY580" s="32">
        <f>BX580-(AA580*Monitors!$C$13)</f>
        <v>16.001999999999999</v>
      </c>
      <c r="BZ580" s="86">
        <f>(Monitors!$C$13*Data!AA580)+(Monitors!$C$6*TANH(Monitors!$C$7*(Data!V580+Monitors!$C$8)+Monitors!$C$9)+Monitors!$C$10)</f>
        <v>18.779131251115082</v>
      </c>
      <c r="CA580" s="9">
        <f>BN580-(Signage!$C$13*AI580)</f>
        <v>14.516564749999999</v>
      </c>
      <c r="CB580" s="86">
        <f>(Signage!$C$13*Data!AI580)+(Signage!$C$6*TANH(Signage!$C$7*(Data!V580+Signage!$C$8)+Signage!$C$9)+Signage!$C$10)</f>
        <v>28.735716975031792</v>
      </c>
    </row>
    <row r="581" spans="1:80" s="4" customFormat="1" ht="12" customHeight="1">
      <c r="A581" s="83">
        <v>580</v>
      </c>
      <c r="B581" s="15" t="s">
        <v>2079</v>
      </c>
      <c r="C581" s="83" t="s">
        <v>1511</v>
      </c>
      <c r="D581" s="16">
        <v>40691</v>
      </c>
      <c r="E581" s="18" t="s">
        <v>77</v>
      </c>
      <c r="F581" s="15" t="s">
        <v>70</v>
      </c>
      <c r="G581" s="17">
        <v>6</v>
      </c>
      <c r="H581" s="15" t="s">
        <v>72</v>
      </c>
      <c r="I581" s="15" t="s">
        <v>90</v>
      </c>
      <c r="J581" s="18" t="s">
        <v>71</v>
      </c>
      <c r="K581" s="18" t="s">
        <v>74</v>
      </c>
      <c r="L581" s="18" t="s">
        <v>71</v>
      </c>
      <c r="M581" s="18" t="s">
        <v>78</v>
      </c>
      <c r="N581" s="18" t="s">
        <v>78</v>
      </c>
      <c r="O581" s="18" t="s">
        <v>82</v>
      </c>
      <c r="P581" s="18" t="s">
        <v>71</v>
      </c>
      <c r="Q581" s="18" t="s">
        <v>78</v>
      </c>
      <c r="R581" s="19">
        <v>1.78</v>
      </c>
      <c r="S581" s="19">
        <v>13.2</v>
      </c>
      <c r="T581" s="19">
        <v>23.5</v>
      </c>
      <c r="U581" s="19">
        <v>27</v>
      </c>
      <c r="V581" s="19">
        <v>311.37</v>
      </c>
      <c r="W581" s="19">
        <v>1080</v>
      </c>
      <c r="X581" s="19">
        <v>1920</v>
      </c>
      <c r="Y581" s="18" t="s">
        <v>147</v>
      </c>
      <c r="Z581" s="69">
        <v>6660</v>
      </c>
      <c r="AA581" s="19">
        <v>2.0739999999999998</v>
      </c>
      <c r="AB581" s="21">
        <v>300</v>
      </c>
      <c r="AC581" s="19">
        <v>29.7</v>
      </c>
      <c r="AD581" s="19">
        <v>295.2</v>
      </c>
      <c r="AE581" s="19">
        <v>300</v>
      </c>
      <c r="AF581" s="19">
        <v>241.3</v>
      </c>
      <c r="AG581" s="8">
        <f>AF581/AD581</f>
        <v>0.81741192411924124</v>
      </c>
      <c r="AH581" s="19">
        <v>200</v>
      </c>
      <c r="AI581" s="85">
        <f>(AF581*V581)/1000000</f>
        <v>7.5133581000000005E-2</v>
      </c>
      <c r="AJ581" s="18" t="s">
        <v>78</v>
      </c>
      <c r="AK581" s="18" t="s">
        <v>396</v>
      </c>
      <c r="AL581" s="18" t="s">
        <v>120</v>
      </c>
      <c r="AM581" s="18" t="s">
        <v>71</v>
      </c>
      <c r="AN581" s="18" t="s">
        <v>81</v>
      </c>
      <c r="AO581" s="18" t="s">
        <v>71</v>
      </c>
      <c r="AP581" s="18" t="s">
        <v>94</v>
      </c>
      <c r="AQ581" s="18" t="s">
        <v>71</v>
      </c>
      <c r="AR581" s="19">
        <v>0</v>
      </c>
      <c r="AS581" s="18"/>
      <c r="AT581" s="72">
        <v>60</v>
      </c>
      <c r="AU581" s="19">
        <v>170</v>
      </c>
      <c r="AV581" s="19">
        <v>160</v>
      </c>
      <c r="AW581" s="18" t="s">
        <v>77</v>
      </c>
      <c r="AX581" s="18" t="s">
        <v>98</v>
      </c>
      <c r="AY581" s="18" t="s">
        <v>71</v>
      </c>
      <c r="AZ581" s="18" t="s">
        <v>71</v>
      </c>
      <c r="BA581" s="19">
        <v>0</v>
      </c>
      <c r="BB581" s="20" t="s">
        <v>81</v>
      </c>
      <c r="BC581" s="18" t="s">
        <v>81</v>
      </c>
      <c r="BD581" s="18" t="s">
        <v>71</v>
      </c>
      <c r="BE581" s="18" t="s">
        <v>84</v>
      </c>
      <c r="BF581" s="18" t="s">
        <v>71</v>
      </c>
      <c r="BG581" s="18"/>
      <c r="BH581" s="21">
        <v>0</v>
      </c>
      <c r="BI581" s="19">
        <v>0.3</v>
      </c>
      <c r="BJ581" s="18"/>
      <c r="BK581" s="19">
        <v>0.2</v>
      </c>
      <c r="BL581" s="18"/>
      <c r="BM581" s="18"/>
      <c r="BN581" s="19">
        <v>23.6</v>
      </c>
      <c r="BO581" s="21">
        <v>0.5</v>
      </c>
      <c r="BP581" s="20"/>
      <c r="BQ581" s="21">
        <v>0.4</v>
      </c>
      <c r="BR581" s="20"/>
      <c r="BS581" s="21">
        <v>0.3</v>
      </c>
      <c r="BT581" s="20"/>
      <c r="BU581" s="20"/>
      <c r="BV581" s="21">
        <v>24.1</v>
      </c>
      <c r="BW581" s="9">
        <f>IF(BA581=1,BN581-(Monitors!$B$17*Data!BZ581),Data!BN581)</f>
        <v>23.6</v>
      </c>
      <c r="BX581" s="32">
        <f>IF($AR581=1,$BW581-(Monitors!$C$17*BZ581),Data!$BW581)</f>
        <v>23.6</v>
      </c>
      <c r="BY581" s="32">
        <f>BX581-(AA581*Monitors!$C$13)</f>
        <v>19.452000000000002</v>
      </c>
      <c r="BZ581" s="86">
        <f>(Monitors!$C$13*Data!AA581)+(Monitors!$C$6*TANH(Monitors!$C$7*(Data!V581+Monitors!$C$8)+Monitors!$C$9)+Monitors!$C$10)</f>
        <v>18.773017830238977</v>
      </c>
      <c r="CA581" s="9">
        <f>BN581-(Signage!$C$13*AI581)</f>
        <v>17.964981425000001</v>
      </c>
      <c r="CB581" s="86">
        <f>(Signage!$C$13*Data!AI581)+(Signage!$C$6*TANH(Signage!$C$7*(Data!V581+Signage!$C$8)+Signage!$C$9)+Signage!$C$10)</f>
        <v>28.713768906590236</v>
      </c>
    </row>
    <row r="582" spans="1:80" s="4" customFormat="1" ht="12" customHeight="1">
      <c r="A582" s="82">
        <v>581</v>
      </c>
      <c r="B582" s="15" t="s">
        <v>2052</v>
      </c>
      <c r="C582" s="82" t="s">
        <v>1512</v>
      </c>
      <c r="D582" s="16">
        <v>41404</v>
      </c>
      <c r="E582" s="18" t="s">
        <v>78</v>
      </c>
      <c r="F582" s="15" t="s">
        <v>70</v>
      </c>
      <c r="G582" s="17">
        <v>6</v>
      </c>
      <c r="H582" s="15" t="s">
        <v>72</v>
      </c>
      <c r="I582" s="15" t="s">
        <v>113</v>
      </c>
      <c r="J582" s="18"/>
      <c r="K582" s="18" t="s">
        <v>74</v>
      </c>
      <c r="L582" s="18"/>
      <c r="M582" s="18" t="s">
        <v>78</v>
      </c>
      <c r="N582" s="18" t="s">
        <v>78</v>
      </c>
      <c r="O582" s="18" t="s">
        <v>82</v>
      </c>
      <c r="P582" s="18"/>
      <c r="Q582" s="18" t="s">
        <v>77</v>
      </c>
      <c r="R582" s="19">
        <v>1.78</v>
      </c>
      <c r="S582" s="19">
        <v>11.3</v>
      </c>
      <c r="T582" s="19">
        <v>20</v>
      </c>
      <c r="U582" s="19">
        <v>23</v>
      </c>
      <c r="V582" s="19">
        <v>226.05</v>
      </c>
      <c r="W582" s="19">
        <v>1080</v>
      </c>
      <c r="X582" s="19">
        <v>1920</v>
      </c>
      <c r="Y582" s="18" t="s">
        <v>147</v>
      </c>
      <c r="Z582" s="69">
        <v>9175</v>
      </c>
      <c r="AA582" s="19">
        <v>2.0739999999999998</v>
      </c>
      <c r="AB582" s="21">
        <v>240</v>
      </c>
      <c r="AC582" s="19">
        <v>48.1</v>
      </c>
      <c r="AD582" s="19">
        <v>243.1</v>
      </c>
      <c r="AE582" s="19">
        <v>240</v>
      </c>
      <c r="AF582" s="19">
        <v>241.6</v>
      </c>
      <c r="AG582" s="8">
        <f>AF582/AD582</f>
        <v>0.99382969971205271</v>
      </c>
      <c r="AH582" s="19">
        <v>200.8</v>
      </c>
      <c r="AI582" s="85">
        <f>(AF582*V582)/1000000</f>
        <v>5.4613679999999998E-2</v>
      </c>
      <c r="AJ582" s="18" t="s">
        <v>78</v>
      </c>
      <c r="AK582" s="19">
        <v>509</v>
      </c>
      <c r="AL582" s="18" t="s">
        <v>159</v>
      </c>
      <c r="AM582" s="18"/>
      <c r="AN582" s="18" t="s">
        <v>81</v>
      </c>
      <c r="AO582" s="18"/>
      <c r="AP582" s="18" t="s">
        <v>94</v>
      </c>
      <c r="AQ582" s="18"/>
      <c r="AR582" s="19">
        <v>0</v>
      </c>
      <c r="AS582" s="18"/>
      <c r="AT582" s="72">
        <v>60</v>
      </c>
      <c r="AU582" s="19">
        <v>178</v>
      </c>
      <c r="AV582" s="19">
        <v>178</v>
      </c>
      <c r="AW582" s="18" t="s">
        <v>78</v>
      </c>
      <c r="AX582" s="18" t="s">
        <v>268</v>
      </c>
      <c r="AY582" s="18"/>
      <c r="AZ582" s="18"/>
      <c r="BA582" s="19">
        <v>0</v>
      </c>
      <c r="BB582" s="20" t="s">
        <v>81</v>
      </c>
      <c r="BC582" s="18" t="s">
        <v>81</v>
      </c>
      <c r="BD582" s="18"/>
      <c r="BE582" s="18" t="s">
        <v>84</v>
      </c>
      <c r="BF582" s="18"/>
      <c r="BG582" s="19">
        <v>1</v>
      </c>
      <c r="BH582" s="21">
        <v>0</v>
      </c>
      <c r="BI582" s="19">
        <v>0.38</v>
      </c>
      <c r="BJ582" s="18"/>
      <c r="BK582" s="19">
        <v>0.17</v>
      </c>
      <c r="BL582" s="18"/>
      <c r="BM582" s="18"/>
      <c r="BN582" s="19">
        <v>21.17</v>
      </c>
      <c r="BO582" s="21">
        <v>0.36</v>
      </c>
      <c r="BP582" s="20"/>
      <c r="BQ582" s="21">
        <v>0.45</v>
      </c>
      <c r="BR582" s="20"/>
      <c r="BS582" s="21">
        <v>0.24</v>
      </c>
      <c r="BT582" s="20"/>
      <c r="BU582" s="20"/>
      <c r="BV582" s="21">
        <v>21.22</v>
      </c>
      <c r="BW582" s="9">
        <f>IF(BA582=1,BN582-(Monitors!$B$17*Data!BZ582),Data!BN582)</f>
        <v>21.17</v>
      </c>
      <c r="BX582" s="32">
        <f>IF($AR582=1,$BW582-(Monitors!$C$17*BZ582),Data!$BW582)</f>
        <v>21.17</v>
      </c>
      <c r="BY582" s="32">
        <f>BX582-(AA582*Monitors!$C$13)</f>
        <v>17.022000000000002</v>
      </c>
      <c r="BZ582" s="86">
        <f>(Monitors!$C$13*Data!AA582)+(Monitors!$C$6*TANH(Monitors!$C$7*(Data!V582+Monitors!$C$8)+Monitors!$C$9)+Monitors!$C$10)</f>
        <v>16.460581917010643</v>
      </c>
      <c r="CA582" s="9">
        <f>BN582-(Signage!$C$13*AI582)</f>
        <v>17.073974</v>
      </c>
      <c r="CB582" s="86">
        <f>(Signage!$C$13*Data!AI582)+(Signage!$C$6*TANH(Signage!$C$7*(Data!V582+Signage!$C$8)+Signage!$C$9)+Signage!$C$10)</f>
        <v>20.377729625377924</v>
      </c>
    </row>
    <row r="583" spans="1:80" s="4" customFormat="1" ht="12" customHeight="1">
      <c r="A583" s="83">
        <v>582</v>
      </c>
      <c r="B583" s="15" t="s">
        <v>2100</v>
      </c>
      <c r="C583" s="83" t="s">
        <v>1513</v>
      </c>
      <c r="D583" s="16">
        <v>41030</v>
      </c>
      <c r="E583" s="18" t="s">
        <v>77</v>
      </c>
      <c r="F583" s="15" t="s">
        <v>70</v>
      </c>
      <c r="G583" s="17">
        <v>6</v>
      </c>
      <c r="H583" s="15" t="s">
        <v>72</v>
      </c>
      <c r="I583" s="15" t="s">
        <v>142</v>
      </c>
      <c r="J583" s="18"/>
      <c r="K583" s="18" t="s">
        <v>74</v>
      </c>
      <c r="L583" s="18"/>
      <c r="M583" s="18" t="s">
        <v>78</v>
      </c>
      <c r="N583" s="18" t="s">
        <v>78</v>
      </c>
      <c r="O583" s="18" t="s">
        <v>82</v>
      </c>
      <c r="P583" s="18"/>
      <c r="Q583" s="18" t="s">
        <v>78</v>
      </c>
      <c r="R583" s="19">
        <v>1.78</v>
      </c>
      <c r="S583" s="19">
        <v>11.5</v>
      </c>
      <c r="T583" s="19">
        <v>20.5</v>
      </c>
      <c r="U583" s="19">
        <v>23.6</v>
      </c>
      <c r="V583" s="19">
        <v>236.8</v>
      </c>
      <c r="W583" s="19">
        <v>1080</v>
      </c>
      <c r="X583" s="19">
        <v>1920</v>
      </c>
      <c r="Y583" s="18" t="s">
        <v>147</v>
      </c>
      <c r="Z583" s="69">
        <v>8752</v>
      </c>
      <c r="AA583" s="19">
        <v>2.0739999999999998</v>
      </c>
      <c r="AB583" s="21">
        <v>254.2</v>
      </c>
      <c r="AC583" s="19">
        <v>16.7</v>
      </c>
      <c r="AD583" s="19">
        <v>254.2</v>
      </c>
      <c r="AE583" s="19">
        <v>254.2</v>
      </c>
      <c r="AF583" s="19">
        <v>242</v>
      </c>
      <c r="AG583" s="8">
        <f>AF583/AD583</f>
        <v>0.95200629425649097</v>
      </c>
      <c r="AH583" s="19">
        <v>200.3</v>
      </c>
      <c r="AI583" s="85">
        <f>(AF583*V583)/1000000</f>
        <v>5.7305600000000005E-2</v>
      </c>
      <c r="AJ583" s="18" t="s">
        <v>78</v>
      </c>
      <c r="AK583" s="18" t="s">
        <v>177</v>
      </c>
      <c r="AL583" s="18" t="s">
        <v>127</v>
      </c>
      <c r="AM583" s="18"/>
      <c r="AN583" s="18" t="s">
        <v>81</v>
      </c>
      <c r="AO583" s="18"/>
      <c r="AP583" s="18" t="s">
        <v>94</v>
      </c>
      <c r="AQ583" s="18"/>
      <c r="AR583" s="19">
        <v>0</v>
      </c>
      <c r="AS583" s="18"/>
      <c r="AT583" s="72">
        <v>60</v>
      </c>
      <c r="AU583" s="19">
        <v>170</v>
      </c>
      <c r="AV583" s="19">
        <v>160</v>
      </c>
      <c r="AW583" s="18" t="s">
        <v>78</v>
      </c>
      <c r="AX583" s="18" t="s">
        <v>176</v>
      </c>
      <c r="AY583" s="18"/>
      <c r="AZ583" s="18"/>
      <c r="BA583" s="19">
        <v>0</v>
      </c>
      <c r="BB583" s="20" t="s">
        <v>81</v>
      </c>
      <c r="BC583" s="18" t="s">
        <v>81</v>
      </c>
      <c r="BD583" s="18"/>
      <c r="BE583" s="18" t="s">
        <v>84</v>
      </c>
      <c r="BF583" s="18"/>
      <c r="BG583" s="18"/>
      <c r="BH583" s="21">
        <v>0</v>
      </c>
      <c r="BI583" s="19">
        <v>0.28999999999999998</v>
      </c>
      <c r="BJ583" s="19">
        <v>0.28999999999999998</v>
      </c>
      <c r="BK583" s="19">
        <v>0.18</v>
      </c>
      <c r="BL583" s="18"/>
      <c r="BM583" s="18"/>
      <c r="BN583" s="19">
        <v>20.010000000000002</v>
      </c>
      <c r="BO583" s="21">
        <v>0.55000000000000004</v>
      </c>
      <c r="BP583" s="20"/>
      <c r="BQ583" s="21">
        <v>0.33</v>
      </c>
      <c r="BR583" s="21">
        <v>0.33</v>
      </c>
      <c r="BS583" s="21">
        <v>0.25</v>
      </c>
      <c r="BT583" s="20"/>
      <c r="BU583" s="20"/>
      <c r="BV583" s="21">
        <v>19.96</v>
      </c>
      <c r="BW583" s="9">
        <f>IF(BA583=1,BN583-(Monitors!$B$17*Data!BZ583),Data!BN583)</f>
        <v>20.010000000000002</v>
      </c>
      <c r="BX583" s="32">
        <f>IF($AR583=1,$BW583-(Monitors!$C$17*BZ583),Data!$BW583)</f>
        <v>20.010000000000002</v>
      </c>
      <c r="BY583" s="32">
        <f>BX583-(AA583*Monitors!$C$13)</f>
        <v>15.862000000000002</v>
      </c>
      <c r="BZ583" s="86">
        <f>(Monitors!$C$13*Data!AA583)+(Monitors!$C$6*TANH(Monitors!$C$7*(Data!V583+Monitors!$C$8)+Monitors!$C$9)+Monitors!$C$10)</f>
        <v>16.821880498928238</v>
      </c>
      <c r="CA583" s="9">
        <f>BN583-(Signage!$C$13*AI583)</f>
        <v>15.71208</v>
      </c>
      <c r="CB583" s="86">
        <f>(Signage!$C$13*Data!AI583)+(Signage!$C$6*TANH(Signage!$C$7*(Data!V583+Signage!$C$8)+Signage!$C$9)+Signage!$C$10)</f>
        <v>21.446063597014767</v>
      </c>
    </row>
    <row r="584" spans="1:80" s="4" customFormat="1" ht="12" customHeight="1">
      <c r="A584" s="82">
        <v>583</v>
      </c>
      <c r="B584" s="15" t="s">
        <v>2056</v>
      </c>
      <c r="C584" s="82" t="s">
        <v>1514</v>
      </c>
      <c r="D584" s="16">
        <v>40919</v>
      </c>
      <c r="E584" s="18" t="s">
        <v>78</v>
      </c>
      <c r="F584" s="15" t="s">
        <v>70</v>
      </c>
      <c r="G584" s="17">
        <v>6</v>
      </c>
      <c r="H584" s="15" t="s">
        <v>72</v>
      </c>
      <c r="I584" s="15" t="s">
        <v>90</v>
      </c>
      <c r="J584" s="18"/>
      <c r="K584" s="18" t="s">
        <v>74</v>
      </c>
      <c r="L584" s="18"/>
      <c r="M584" s="18" t="s">
        <v>78</v>
      </c>
      <c r="N584" s="18" t="s">
        <v>78</v>
      </c>
      <c r="O584" s="18" t="s">
        <v>82</v>
      </c>
      <c r="P584" s="18"/>
      <c r="Q584" s="18" t="s">
        <v>78</v>
      </c>
      <c r="R584" s="19">
        <v>1.78</v>
      </c>
      <c r="S584" s="19">
        <v>106</v>
      </c>
      <c r="T584" s="19">
        <v>188</v>
      </c>
      <c r="U584" s="19">
        <v>21.5</v>
      </c>
      <c r="V584" s="19">
        <v>198</v>
      </c>
      <c r="W584" s="19">
        <v>1080</v>
      </c>
      <c r="X584" s="19">
        <v>1920</v>
      </c>
      <c r="Y584" s="18" t="s">
        <v>147</v>
      </c>
      <c r="Z584" s="69">
        <v>10469</v>
      </c>
      <c r="AA584" s="19">
        <v>2.0739999999999998</v>
      </c>
      <c r="AB584" s="21">
        <v>250</v>
      </c>
      <c r="AC584" s="19">
        <v>17.3</v>
      </c>
      <c r="AD584" s="19">
        <v>243.1</v>
      </c>
      <c r="AE584" s="19">
        <v>250</v>
      </c>
      <c r="AF584" s="19">
        <v>242.2</v>
      </c>
      <c r="AG584" s="8">
        <f>AF584/AD584</f>
        <v>0.99629781982723153</v>
      </c>
      <c r="AH584" s="19">
        <v>201.4</v>
      </c>
      <c r="AI584" s="85">
        <f>(AF584*V584)/1000000</f>
        <v>4.7955600000000001E-2</v>
      </c>
      <c r="AJ584" s="18" t="s">
        <v>78</v>
      </c>
      <c r="AK584" s="18" t="s">
        <v>165</v>
      </c>
      <c r="AL584" s="18" t="s">
        <v>115</v>
      </c>
      <c r="AM584" s="18"/>
      <c r="AN584" s="18" t="s">
        <v>81</v>
      </c>
      <c r="AO584" s="18"/>
      <c r="AP584" s="18" t="s">
        <v>81</v>
      </c>
      <c r="AQ584" s="18"/>
      <c r="AR584" s="19">
        <v>0</v>
      </c>
      <c r="AS584" s="18"/>
      <c r="AT584" s="72">
        <v>60</v>
      </c>
      <c r="AU584" s="19">
        <v>170</v>
      </c>
      <c r="AV584" s="19">
        <v>160</v>
      </c>
      <c r="AW584" s="18" t="s">
        <v>78</v>
      </c>
      <c r="AX584" s="18" t="s">
        <v>109</v>
      </c>
      <c r="AY584" s="18"/>
      <c r="AZ584" s="18"/>
      <c r="BA584" s="19">
        <v>0</v>
      </c>
      <c r="BB584" s="20" t="s">
        <v>81</v>
      </c>
      <c r="BC584" s="18" t="s">
        <v>81</v>
      </c>
      <c r="BD584" s="18"/>
      <c r="BE584" s="18" t="s">
        <v>84</v>
      </c>
      <c r="BF584" s="18"/>
      <c r="BG584" s="19">
        <v>0</v>
      </c>
      <c r="BH584" s="21">
        <v>0</v>
      </c>
      <c r="BI584" s="19">
        <v>0.14000000000000001</v>
      </c>
      <c r="BJ584" s="18"/>
      <c r="BK584" s="19">
        <v>0.12</v>
      </c>
      <c r="BL584" s="18"/>
      <c r="BM584" s="18"/>
      <c r="BN584" s="19">
        <v>17.96</v>
      </c>
      <c r="BO584" s="21">
        <v>0.53</v>
      </c>
      <c r="BP584" s="20"/>
      <c r="BQ584" s="21">
        <v>0.19</v>
      </c>
      <c r="BR584" s="20"/>
      <c r="BS584" s="21">
        <v>0.17</v>
      </c>
      <c r="BT584" s="20"/>
      <c r="BU584" s="20"/>
      <c r="BV584" s="21">
        <v>17.670000000000002</v>
      </c>
      <c r="BW584" s="9">
        <f>IF(BA584=1,BN584-(Monitors!$B$17*Data!BZ584),Data!BN584)</f>
        <v>17.96</v>
      </c>
      <c r="BX584" s="32">
        <f>IF($AR584=1,$BW584-(Monitors!$C$17*BZ584),Data!$BW584)</f>
        <v>17.96</v>
      </c>
      <c r="BY584" s="32">
        <f>BX584-(AA584*Monitors!$C$13)</f>
        <v>13.812000000000001</v>
      </c>
      <c r="BZ584" s="86">
        <f>(Monitors!$C$13*Data!AA584)+(Monitors!$C$6*TANH(Monitors!$C$7*(Data!V584+Monitors!$C$8)+Monitors!$C$9)+Monitors!$C$10)</f>
        <v>15.410416036269424</v>
      </c>
      <c r="CA584" s="9">
        <f>BN584-(Signage!$C$13*AI584)</f>
        <v>14.363330000000001</v>
      </c>
      <c r="CB584" s="86">
        <f>(Signage!$C$13*Data!AI584)+(Signage!$C$6*TANH(Signage!$C$7*(Data!V584+Signage!$C$8)+Signage!$C$9)+Signage!$C$10)</f>
        <v>17.60704253131648</v>
      </c>
    </row>
    <row r="585" spans="1:80" s="4" customFormat="1" ht="12" customHeight="1">
      <c r="A585" s="83">
        <v>584</v>
      </c>
      <c r="B585" s="15" t="s">
        <v>2052</v>
      </c>
      <c r="C585" s="83" t="s">
        <v>1515</v>
      </c>
      <c r="D585" s="16">
        <v>41320</v>
      </c>
      <c r="E585" s="18" t="s">
        <v>78</v>
      </c>
      <c r="F585" s="15" t="s">
        <v>70</v>
      </c>
      <c r="G585" s="17">
        <v>6</v>
      </c>
      <c r="H585" s="15" t="s">
        <v>72</v>
      </c>
      <c r="I585" s="15" t="s">
        <v>90</v>
      </c>
      <c r="J585" s="18"/>
      <c r="K585" s="18" t="s">
        <v>74</v>
      </c>
      <c r="L585" s="18"/>
      <c r="M585" s="18" t="s">
        <v>78</v>
      </c>
      <c r="N585" s="18" t="s">
        <v>78</v>
      </c>
      <c r="O585" s="18" t="s">
        <v>82</v>
      </c>
      <c r="P585" s="18"/>
      <c r="Q585" s="18" t="s">
        <v>78</v>
      </c>
      <c r="R585" s="19">
        <v>1.76</v>
      </c>
      <c r="S585" s="19">
        <v>106</v>
      </c>
      <c r="T585" s="19">
        <v>188</v>
      </c>
      <c r="U585" s="19">
        <v>21.5</v>
      </c>
      <c r="V585" s="19">
        <v>198</v>
      </c>
      <c r="W585" s="19">
        <v>1080</v>
      </c>
      <c r="X585" s="19">
        <v>1920</v>
      </c>
      <c r="Y585" s="18" t="s">
        <v>147</v>
      </c>
      <c r="Z585" s="69">
        <v>10469</v>
      </c>
      <c r="AA585" s="19">
        <v>2.0739999999999998</v>
      </c>
      <c r="AB585" s="21">
        <v>300</v>
      </c>
      <c r="AC585" s="19">
        <v>32.4</v>
      </c>
      <c r="AD585" s="19">
        <v>254.6</v>
      </c>
      <c r="AE585" s="19">
        <v>300</v>
      </c>
      <c r="AF585" s="19">
        <v>242.2</v>
      </c>
      <c r="AG585" s="8">
        <f>AF585/AD585</f>
        <v>0.95129615082482322</v>
      </c>
      <c r="AH585" s="19">
        <v>201.8</v>
      </c>
      <c r="AI585" s="85">
        <f>(AF585*V585)/1000000</f>
        <v>4.7955600000000001E-2</v>
      </c>
      <c r="AJ585" s="18" t="s">
        <v>78</v>
      </c>
      <c r="AK585" s="18" t="s">
        <v>165</v>
      </c>
      <c r="AL585" s="18" t="s">
        <v>410</v>
      </c>
      <c r="AM585" s="18"/>
      <c r="AN585" s="18" t="s">
        <v>375</v>
      </c>
      <c r="AO585" s="18" t="s">
        <v>282</v>
      </c>
      <c r="AP585" s="18" t="s">
        <v>81</v>
      </c>
      <c r="AQ585" s="18"/>
      <c r="AR585" s="19">
        <v>0</v>
      </c>
      <c r="AS585" s="18"/>
      <c r="AT585" s="72">
        <v>60</v>
      </c>
      <c r="AU585" s="19">
        <v>178</v>
      </c>
      <c r="AV585" s="19">
        <v>178</v>
      </c>
      <c r="AW585" s="18" t="s">
        <v>78</v>
      </c>
      <c r="AX585" s="18" t="s">
        <v>109</v>
      </c>
      <c r="AY585" s="18"/>
      <c r="AZ585" s="18"/>
      <c r="BA585" s="19">
        <v>0</v>
      </c>
      <c r="BB585" s="20" t="s">
        <v>375</v>
      </c>
      <c r="BC585" s="18" t="s">
        <v>81</v>
      </c>
      <c r="BD585" s="18"/>
      <c r="BE585" s="18" t="s">
        <v>84</v>
      </c>
      <c r="BF585" s="18"/>
      <c r="BG585" s="19">
        <v>1</v>
      </c>
      <c r="BH585" s="21">
        <v>0</v>
      </c>
      <c r="BI585" s="19">
        <v>0.28000000000000003</v>
      </c>
      <c r="BJ585" s="18"/>
      <c r="BK585" s="19">
        <v>0.1</v>
      </c>
      <c r="BL585" s="18"/>
      <c r="BM585" s="18"/>
      <c r="BN585" s="19">
        <v>18.579999999999998</v>
      </c>
      <c r="BO585" s="21">
        <v>0.48</v>
      </c>
      <c r="BP585" s="20"/>
      <c r="BQ585" s="21">
        <v>0.35</v>
      </c>
      <c r="BR585" s="20"/>
      <c r="BS585" s="21">
        <v>0.15</v>
      </c>
      <c r="BT585" s="20"/>
      <c r="BU585" s="20"/>
      <c r="BV585" s="21">
        <v>18.649999999999999</v>
      </c>
      <c r="BW585" s="9">
        <f>IF(BA585=1,BN585-(Monitors!$B$17*Data!BZ585),Data!BN585)</f>
        <v>18.579999999999998</v>
      </c>
      <c r="BX585" s="32">
        <f>IF($AR585=1,$BW585-(Monitors!$C$17*BZ585),Data!$BW585)</f>
        <v>18.579999999999998</v>
      </c>
      <c r="BY585" s="32">
        <f>BX585-(AA585*Monitors!$C$13)</f>
        <v>14.431999999999999</v>
      </c>
      <c r="BZ585" s="86">
        <f>(Monitors!$C$13*Data!AA585)+(Monitors!$C$6*TANH(Monitors!$C$7*(Data!V585+Monitors!$C$8)+Monitors!$C$9)+Monitors!$C$10)</f>
        <v>15.410416036269424</v>
      </c>
      <c r="CA585" s="9">
        <f>BN585-(Signage!$C$13*AI585)</f>
        <v>14.983329999999999</v>
      </c>
      <c r="CB585" s="86">
        <f>(Signage!$C$13*Data!AI585)+(Signage!$C$6*TANH(Signage!$C$7*(Data!V585+Signage!$C$8)+Signage!$C$9)+Signage!$C$10)</f>
        <v>17.60704253131648</v>
      </c>
    </row>
    <row r="586" spans="1:80" s="4" customFormat="1" ht="12" customHeight="1">
      <c r="A586" s="82">
        <v>585</v>
      </c>
      <c r="B586" s="15" t="s">
        <v>2088</v>
      </c>
      <c r="C586" s="82" t="s">
        <v>1516</v>
      </c>
      <c r="D586" s="16">
        <v>41426</v>
      </c>
      <c r="E586" s="18" t="s">
        <v>77</v>
      </c>
      <c r="F586" s="15" t="s">
        <v>70</v>
      </c>
      <c r="G586" s="17">
        <v>6</v>
      </c>
      <c r="H586" s="15" t="s">
        <v>72</v>
      </c>
      <c r="I586" s="15" t="s">
        <v>90</v>
      </c>
      <c r="J586" s="18"/>
      <c r="K586" s="18" t="s">
        <v>74</v>
      </c>
      <c r="L586" s="18"/>
      <c r="M586" s="18" t="s">
        <v>78</v>
      </c>
      <c r="N586" s="18" t="s">
        <v>78</v>
      </c>
      <c r="O586" s="18" t="s">
        <v>82</v>
      </c>
      <c r="P586" s="18"/>
      <c r="Q586" s="18" t="s">
        <v>78</v>
      </c>
      <c r="R586" s="19">
        <v>1.78</v>
      </c>
      <c r="S586" s="19">
        <v>11.8</v>
      </c>
      <c r="T586" s="19">
        <v>20.9</v>
      </c>
      <c r="U586" s="19">
        <v>24</v>
      </c>
      <c r="V586" s="19">
        <v>246.2</v>
      </c>
      <c r="W586" s="19">
        <v>1080</v>
      </c>
      <c r="X586" s="19">
        <v>1920</v>
      </c>
      <c r="Y586" s="18" t="s">
        <v>147</v>
      </c>
      <c r="Z586" s="69">
        <v>8424</v>
      </c>
      <c r="AA586" s="19">
        <v>2.0739999999999998</v>
      </c>
      <c r="AB586" s="21">
        <v>200</v>
      </c>
      <c r="AC586" s="19">
        <v>8.1999999999999993</v>
      </c>
      <c r="AD586" s="19">
        <v>236.9</v>
      </c>
      <c r="AE586" s="19">
        <v>200</v>
      </c>
      <c r="AF586" s="19">
        <v>242.4</v>
      </c>
      <c r="AG586" s="8">
        <f>AF586/AD586</f>
        <v>1.0232165470662726</v>
      </c>
      <c r="AH586" s="19">
        <v>200.6</v>
      </c>
      <c r="AI586" s="85">
        <f>(AF586*V586)/1000000</f>
        <v>5.9678879999999997E-2</v>
      </c>
      <c r="AJ586" s="18" t="s">
        <v>78</v>
      </c>
      <c r="AK586" s="18" t="s">
        <v>311</v>
      </c>
      <c r="AL586" s="18" t="s">
        <v>134</v>
      </c>
      <c r="AM586" s="18"/>
      <c r="AN586" s="18" t="s">
        <v>81</v>
      </c>
      <c r="AO586" s="18"/>
      <c r="AP586" s="18" t="s">
        <v>81</v>
      </c>
      <c r="AQ586" s="18"/>
      <c r="AR586" s="19">
        <v>0</v>
      </c>
      <c r="AS586" s="18"/>
      <c r="AT586" s="72">
        <v>60</v>
      </c>
      <c r="AU586" s="19">
        <v>170</v>
      </c>
      <c r="AV586" s="19">
        <v>160</v>
      </c>
      <c r="AW586" s="18" t="s">
        <v>78</v>
      </c>
      <c r="AX586" s="18" t="s">
        <v>109</v>
      </c>
      <c r="AY586" s="18"/>
      <c r="AZ586" s="18"/>
      <c r="BA586" s="19">
        <v>0</v>
      </c>
      <c r="BB586" s="20" t="s">
        <v>81</v>
      </c>
      <c r="BC586" s="18" t="s">
        <v>81</v>
      </c>
      <c r="BD586" s="18"/>
      <c r="BE586" s="18" t="s">
        <v>84</v>
      </c>
      <c r="BF586" s="18"/>
      <c r="BG586" s="19">
        <v>5</v>
      </c>
      <c r="BH586" s="21">
        <v>0</v>
      </c>
      <c r="BI586" s="19">
        <v>0.23</v>
      </c>
      <c r="BJ586" s="18"/>
      <c r="BK586" s="19">
        <v>0.2</v>
      </c>
      <c r="BL586" s="18"/>
      <c r="BM586" s="18"/>
      <c r="BN586" s="19">
        <v>20</v>
      </c>
      <c r="BO586" s="21">
        <v>0.5</v>
      </c>
      <c r="BP586" s="20"/>
      <c r="BQ586" s="21">
        <v>0.24</v>
      </c>
      <c r="BR586" s="20"/>
      <c r="BS586" s="21">
        <v>0.2</v>
      </c>
      <c r="BT586" s="20"/>
      <c r="BU586" s="20"/>
      <c r="BV586" s="21">
        <v>20.36</v>
      </c>
      <c r="BW586" s="9">
        <f>IF(BA586=1,BN586-(Monitors!$B$17*Data!BZ586),Data!BN586)</f>
        <v>20</v>
      </c>
      <c r="BX586" s="32">
        <f>IF($AR586=1,$BW586-(Monitors!$C$17*BZ586),Data!$BW586)</f>
        <v>20</v>
      </c>
      <c r="BY586" s="32">
        <f>BX586-(AA586*Monitors!$C$13)</f>
        <v>15.852</v>
      </c>
      <c r="BZ586" s="86">
        <f>(Monitors!$C$13*Data!AA586)+(Monitors!$C$6*TANH(Monitors!$C$7*(Data!V586+Monitors!$C$8)+Monitors!$C$9)+Monitors!$C$10)</f>
        <v>17.11992159634805</v>
      </c>
      <c r="CA586" s="9">
        <f>BN586-(Signage!$C$13*AI586)</f>
        <v>15.524084</v>
      </c>
      <c r="CB586" s="86">
        <f>(Signage!$C$13*Data!AI586)+(Signage!$C$6*TANH(Signage!$C$7*(Data!V586+Signage!$C$8)+Signage!$C$9)+Signage!$C$10)</f>
        <v>22.379624904103636</v>
      </c>
    </row>
    <row r="587" spans="1:80" s="4" customFormat="1" ht="12" customHeight="1">
      <c r="A587" s="83">
        <v>586</v>
      </c>
      <c r="B587" s="15" t="s">
        <v>2052</v>
      </c>
      <c r="C587" s="83" t="s">
        <v>1517</v>
      </c>
      <c r="D587" s="16">
        <v>41327</v>
      </c>
      <c r="E587" s="18" t="s">
        <v>78</v>
      </c>
      <c r="F587" s="15" t="s">
        <v>70</v>
      </c>
      <c r="G587" s="17">
        <v>6</v>
      </c>
      <c r="H587" s="15" t="s">
        <v>72</v>
      </c>
      <c r="I587" s="15" t="s">
        <v>90</v>
      </c>
      <c r="J587" s="18"/>
      <c r="K587" s="18" t="s">
        <v>74</v>
      </c>
      <c r="L587" s="18"/>
      <c r="M587" s="18" t="s">
        <v>78</v>
      </c>
      <c r="N587" s="18" t="s">
        <v>78</v>
      </c>
      <c r="O587" s="18" t="s">
        <v>82</v>
      </c>
      <c r="P587" s="18"/>
      <c r="Q587" s="18" t="s">
        <v>78</v>
      </c>
      <c r="R587" s="19">
        <v>2.0699999999999998</v>
      </c>
      <c r="S587" s="19">
        <v>118</v>
      </c>
      <c r="T587" s="19">
        <v>209</v>
      </c>
      <c r="U587" s="19">
        <v>24</v>
      </c>
      <c r="V587" s="19">
        <v>246</v>
      </c>
      <c r="W587" s="19">
        <v>1080</v>
      </c>
      <c r="X587" s="19">
        <v>1920</v>
      </c>
      <c r="Y587" s="18" t="s">
        <v>147</v>
      </c>
      <c r="Z587" s="69">
        <v>8424</v>
      </c>
      <c r="AA587" s="19">
        <v>2.0739999999999998</v>
      </c>
      <c r="AB587" s="21">
        <v>300</v>
      </c>
      <c r="AC587" s="19">
        <v>38.700000000000003</v>
      </c>
      <c r="AD587" s="19">
        <v>247.1</v>
      </c>
      <c r="AE587" s="19">
        <v>300</v>
      </c>
      <c r="AF587" s="19">
        <v>242.5</v>
      </c>
      <c r="AG587" s="8">
        <f>AF587/AD587</f>
        <v>0.98138405503844595</v>
      </c>
      <c r="AH587" s="19">
        <v>200.5</v>
      </c>
      <c r="AI587" s="85">
        <f>(AF587*V587)/1000000</f>
        <v>5.9655E-2</v>
      </c>
      <c r="AJ587" s="18" t="s">
        <v>78</v>
      </c>
      <c r="AK587" s="18" t="s">
        <v>311</v>
      </c>
      <c r="AL587" s="18" t="s">
        <v>435</v>
      </c>
      <c r="AM587" s="18"/>
      <c r="AN587" s="18" t="s">
        <v>121</v>
      </c>
      <c r="AO587" s="18"/>
      <c r="AP587" s="18" t="s">
        <v>81</v>
      </c>
      <c r="AQ587" s="18"/>
      <c r="AR587" s="19">
        <v>0</v>
      </c>
      <c r="AS587" s="18"/>
      <c r="AT587" s="72">
        <v>60</v>
      </c>
      <c r="AU587" s="19">
        <v>170</v>
      </c>
      <c r="AV587" s="19">
        <v>160</v>
      </c>
      <c r="AW587" s="18" t="s">
        <v>78</v>
      </c>
      <c r="AX587" s="18" t="s">
        <v>109</v>
      </c>
      <c r="AY587" s="18"/>
      <c r="AZ587" s="18"/>
      <c r="BA587" s="19">
        <v>0</v>
      </c>
      <c r="BB587" s="20" t="s">
        <v>121</v>
      </c>
      <c r="BC587" s="18" t="s">
        <v>81</v>
      </c>
      <c r="BD587" s="18"/>
      <c r="BE587" s="18" t="s">
        <v>84</v>
      </c>
      <c r="BF587" s="18"/>
      <c r="BG587" s="19">
        <v>1</v>
      </c>
      <c r="BH587" s="21">
        <v>0</v>
      </c>
      <c r="BI587" s="19">
        <v>0.24</v>
      </c>
      <c r="BJ587" s="18"/>
      <c r="BK587" s="19">
        <v>0.1</v>
      </c>
      <c r="BL587" s="18"/>
      <c r="BM587" s="18"/>
      <c r="BN587" s="19">
        <v>19.84</v>
      </c>
      <c r="BO587" s="21">
        <v>0.52</v>
      </c>
      <c r="BP587" s="20"/>
      <c r="BQ587" s="21">
        <v>0.28000000000000003</v>
      </c>
      <c r="BR587" s="20"/>
      <c r="BS587" s="21">
        <v>0.16</v>
      </c>
      <c r="BT587" s="20"/>
      <c r="BU587" s="20"/>
      <c r="BV587" s="21">
        <v>13.04</v>
      </c>
      <c r="BW587" s="9">
        <f>IF(BA587=1,BN587-(Monitors!$B$17*Data!BZ587),Data!BN587)</f>
        <v>19.84</v>
      </c>
      <c r="BX587" s="32">
        <f>IF($AR587=1,$BW587-(Monitors!$C$17*BZ587),Data!$BW587)</f>
        <v>19.84</v>
      </c>
      <c r="BY587" s="32">
        <f>BX587-(AA587*Monitors!$C$13)</f>
        <v>15.692</v>
      </c>
      <c r="BZ587" s="86">
        <f>(Monitors!$C$13*Data!AA587)+(Monitors!$C$6*TANH(Monitors!$C$7*(Data!V587+Monitors!$C$8)+Monitors!$C$9)+Monitors!$C$10)</f>
        <v>17.113750341303597</v>
      </c>
      <c r="CA587" s="9">
        <f>BN587-(Signage!$C$13*AI587)</f>
        <v>15.365874999999999</v>
      </c>
      <c r="CB587" s="86">
        <f>(Signage!$C$13*Data!AI587)+(Signage!$C$6*TANH(Signage!$C$7*(Data!V587+Signage!$C$8)+Signage!$C$9)+Signage!$C$10)</f>
        <v>22.361779043764756</v>
      </c>
    </row>
    <row r="588" spans="1:80" s="4" customFormat="1" ht="12" customHeight="1">
      <c r="A588" s="82">
        <v>587</v>
      </c>
      <c r="B588" s="15" t="s">
        <v>2052</v>
      </c>
      <c r="C588" s="82" t="s">
        <v>1518</v>
      </c>
      <c r="D588" s="16">
        <v>41395</v>
      </c>
      <c r="E588" s="18" t="s">
        <v>78</v>
      </c>
      <c r="F588" s="15" t="s">
        <v>70</v>
      </c>
      <c r="G588" s="17">
        <v>6</v>
      </c>
      <c r="H588" s="15" t="s">
        <v>72</v>
      </c>
      <c r="I588" s="15" t="s">
        <v>90</v>
      </c>
      <c r="J588" s="18"/>
      <c r="K588" s="18" t="s">
        <v>74</v>
      </c>
      <c r="L588" s="18"/>
      <c r="M588" s="18" t="s">
        <v>78</v>
      </c>
      <c r="N588" s="18" t="s">
        <v>78</v>
      </c>
      <c r="O588" s="18" t="s">
        <v>82</v>
      </c>
      <c r="P588" s="18"/>
      <c r="Q588" s="18" t="s">
        <v>78</v>
      </c>
      <c r="R588" s="19">
        <v>2.0699999999999998</v>
      </c>
      <c r="S588" s="19">
        <v>118</v>
      </c>
      <c r="T588" s="19">
        <v>209</v>
      </c>
      <c r="U588" s="19">
        <v>24</v>
      </c>
      <c r="V588" s="19">
        <v>246</v>
      </c>
      <c r="W588" s="19">
        <v>1080</v>
      </c>
      <c r="X588" s="19">
        <v>1920</v>
      </c>
      <c r="Y588" s="18" t="s">
        <v>147</v>
      </c>
      <c r="Z588" s="69">
        <v>8424</v>
      </c>
      <c r="AA588" s="19">
        <v>2.0739999999999998</v>
      </c>
      <c r="AB588" s="21">
        <v>300</v>
      </c>
      <c r="AC588" s="19">
        <v>38.700000000000003</v>
      </c>
      <c r="AD588" s="19">
        <v>247.1</v>
      </c>
      <c r="AE588" s="19">
        <v>300</v>
      </c>
      <c r="AF588" s="19">
        <v>242.5</v>
      </c>
      <c r="AG588" s="8">
        <f>AF588/AD588</f>
        <v>0.98138405503844595</v>
      </c>
      <c r="AH588" s="19">
        <v>200.5</v>
      </c>
      <c r="AI588" s="85">
        <f>(AF588*V588)/1000000</f>
        <v>5.9655E-2</v>
      </c>
      <c r="AJ588" s="18" t="s">
        <v>78</v>
      </c>
      <c r="AK588" s="18" t="s">
        <v>311</v>
      </c>
      <c r="AL588" s="18" t="s">
        <v>234</v>
      </c>
      <c r="AM588" s="18"/>
      <c r="AN588" s="18" t="s">
        <v>375</v>
      </c>
      <c r="AO588" s="18" t="s">
        <v>282</v>
      </c>
      <c r="AP588" s="18" t="s">
        <v>81</v>
      </c>
      <c r="AQ588" s="18"/>
      <c r="AR588" s="19">
        <v>0</v>
      </c>
      <c r="AS588" s="18"/>
      <c r="AT588" s="72">
        <v>60</v>
      </c>
      <c r="AU588" s="19">
        <v>170</v>
      </c>
      <c r="AV588" s="19">
        <v>160</v>
      </c>
      <c r="AW588" s="18" t="s">
        <v>78</v>
      </c>
      <c r="AX588" s="18" t="s">
        <v>109</v>
      </c>
      <c r="AY588" s="18"/>
      <c r="AZ588" s="18"/>
      <c r="BA588" s="19">
        <v>0</v>
      </c>
      <c r="BB588" s="20" t="s">
        <v>375</v>
      </c>
      <c r="BC588" s="18" t="s">
        <v>81</v>
      </c>
      <c r="BD588" s="18"/>
      <c r="BE588" s="18" t="s">
        <v>84</v>
      </c>
      <c r="BF588" s="18"/>
      <c r="BG588" s="19">
        <v>1</v>
      </c>
      <c r="BH588" s="21">
        <v>0</v>
      </c>
      <c r="BI588" s="19">
        <v>0.24</v>
      </c>
      <c r="BJ588" s="18"/>
      <c r="BK588" s="19">
        <v>0.1</v>
      </c>
      <c r="BL588" s="18"/>
      <c r="BM588" s="18"/>
      <c r="BN588" s="19">
        <v>19.84</v>
      </c>
      <c r="BO588" s="21">
        <v>0.52</v>
      </c>
      <c r="BP588" s="20"/>
      <c r="BQ588" s="21">
        <v>0.28000000000000003</v>
      </c>
      <c r="BR588" s="20"/>
      <c r="BS588" s="21">
        <v>0.16</v>
      </c>
      <c r="BT588" s="20"/>
      <c r="BU588" s="20"/>
      <c r="BV588" s="21">
        <v>20.010000000000002</v>
      </c>
      <c r="BW588" s="9">
        <f>IF(BA588=1,BN588-(Monitors!$B$17*Data!BZ588),Data!BN588)</f>
        <v>19.84</v>
      </c>
      <c r="BX588" s="32">
        <f>IF($AR588=1,$BW588-(Monitors!$C$17*BZ588),Data!$BW588)</f>
        <v>19.84</v>
      </c>
      <c r="BY588" s="32">
        <f>BX588-(AA588*Monitors!$C$13)</f>
        <v>15.692</v>
      </c>
      <c r="BZ588" s="86">
        <f>(Monitors!$C$13*Data!AA588)+(Monitors!$C$6*TANH(Monitors!$C$7*(Data!V588+Monitors!$C$8)+Monitors!$C$9)+Monitors!$C$10)</f>
        <v>17.113750341303597</v>
      </c>
      <c r="CA588" s="9">
        <f>BN588-(Signage!$C$13*AI588)</f>
        <v>15.365874999999999</v>
      </c>
      <c r="CB588" s="86">
        <f>(Signage!$C$13*Data!AI588)+(Signage!$C$6*TANH(Signage!$C$7*(Data!V588+Signage!$C$8)+Signage!$C$9)+Signage!$C$10)</f>
        <v>22.361779043764756</v>
      </c>
    </row>
    <row r="589" spans="1:80" s="4" customFormat="1" ht="12" customHeight="1">
      <c r="A589" s="83">
        <v>588</v>
      </c>
      <c r="B589" s="15" t="s">
        <v>2052</v>
      </c>
      <c r="C589" s="83" t="s">
        <v>1519</v>
      </c>
      <c r="D589" s="16">
        <v>41395</v>
      </c>
      <c r="E589" s="18" t="s">
        <v>78</v>
      </c>
      <c r="F589" s="15" t="s">
        <v>70</v>
      </c>
      <c r="G589" s="17">
        <v>6</v>
      </c>
      <c r="H589" s="15" t="s">
        <v>72</v>
      </c>
      <c r="I589" s="15" t="s">
        <v>90</v>
      </c>
      <c r="J589" s="18"/>
      <c r="K589" s="18" t="s">
        <v>74</v>
      </c>
      <c r="L589" s="18"/>
      <c r="M589" s="18" t="s">
        <v>78</v>
      </c>
      <c r="N589" s="18" t="s">
        <v>78</v>
      </c>
      <c r="O589" s="18" t="s">
        <v>82</v>
      </c>
      <c r="P589" s="18"/>
      <c r="Q589" s="18" t="s">
        <v>78</v>
      </c>
      <c r="R589" s="19">
        <v>2.0699999999999998</v>
      </c>
      <c r="S589" s="19">
        <v>118</v>
      </c>
      <c r="T589" s="19">
        <v>209</v>
      </c>
      <c r="U589" s="19">
        <v>24</v>
      </c>
      <c r="V589" s="19">
        <v>246</v>
      </c>
      <c r="W589" s="19">
        <v>1080</v>
      </c>
      <c r="X589" s="19">
        <v>1920</v>
      </c>
      <c r="Y589" s="18" t="s">
        <v>147</v>
      </c>
      <c r="Z589" s="69">
        <v>8424</v>
      </c>
      <c r="AA589" s="19">
        <v>2.0739999999999998</v>
      </c>
      <c r="AB589" s="21">
        <v>300</v>
      </c>
      <c r="AC589" s="19">
        <v>38.700000000000003</v>
      </c>
      <c r="AD589" s="19">
        <v>247.1</v>
      </c>
      <c r="AE589" s="19">
        <v>300</v>
      </c>
      <c r="AF589" s="19">
        <v>242.5</v>
      </c>
      <c r="AG589" s="8">
        <f>AF589/AD589</f>
        <v>0.98138405503844595</v>
      </c>
      <c r="AH589" s="19">
        <v>200.5</v>
      </c>
      <c r="AI589" s="85">
        <f>(AF589*V589)/1000000</f>
        <v>5.9655E-2</v>
      </c>
      <c r="AJ589" s="18" t="s">
        <v>78</v>
      </c>
      <c r="AK589" s="18" t="s">
        <v>311</v>
      </c>
      <c r="AL589" s="18" t="s">
        <v>435</v>
      </c>
      <c r="AM589" s="18"/>
      <c r="AN589" s="18" t="s">
        <v>375</v>
      </c>
      <c r="AO589" s="18" t="s">
        <v>282</v>
      </c>
      <c r="AP589" s="18" t="s">
        <v>81</v>
      </c>
      <c r="AQ589" s="18"/>
      <c r="AR589" s="19">
        <v>0</v>
      </c>
      <c r="AS589" s="18"/>
      <c r="AT589" s="72">
        <v>60</v>
      </c>
      <c r="AU589" s="19">
        <v>170</v>
      </c>
      <c r="AV589" s="19">
        <v>160</v>
      </c>
      <c r="AW589" s="18" t="s">
        <v>78</v>
      </c>
      <c r="AX589" s="18" t="s">
        <v>109</v>
      </c>
      <c r="AY589" s="18"/>
      <c r="AZ589" s="18"/>
      <c r="BA589" s="19">
        <v>0</v>
      </c>
      <c r="BB589" s="20" t="s">
        <v>375</v>
      </c>
      <c r="BC589" s="18" t="s">
        <v>81</v>
      </c>
      <c r="BD589" s="18"/>
      <c r="BE589" s="18" t="s">
        <v>84</v>
      </c>
      <c r="BF589" s="18"/>
      <c r="BG589" s="19">
        <v>1</v>
      </c>
      <c r="BH589" s="21">
        <v>0</v>
      </c>
      <c r="BI589" s="19">
        <v>0.24</v>
      </c>
      <c r="BJ589" s="18"/>
      <c r="BK589" s="19">
        <v>0.1</v>
      </c>
      <c r="BL589" s="18"/>
      <c r="BM589" s="18"/>
      <c r="BN589" s="19">
        <v>19.84</v>
      </c>
      <c r="BO589" s="21">
        <v>0.52</v>
      </c>
      <c r="BP589" s="20"/>
      <c r="BQ589" s="21">
        <v>0.28000000000000003</v>
      </c>
      <c r="BR589" s="20"/>
      <c r="BS589" s="21">
        <v>0.16</v>
      </c>
      <c r="BT589" s="20"/>
      <c r="BU589" s="20"/>
      <c r="BV589" s="21">
        <v>13.04</v>
      </c>
      <c r="BW589" s="9">
        <f>IF(BA589=1,BN589-(Monitors!$B$17*Data!BZ589),Data!BN589)</f>
        <v>19.84</v>
      </c>
      <c r="BX589" s="32">
        <f>IF($AR589=1,$BW589-(Monitors!$C$17*BZ589),Data!$BW589)</f>
        <v>19.84</v>
      </c>
      <c r="BY589" s="32">
        <f>BX589-(AA589*Monitors!$C$13)</f>
        <v>15.692</v>
      </c>
      <c r="BZ589" s="86">
        <f>(Monitors!$C$13*Data!AA589)+(Monitors!$C$6*TANH(Monitors!$C$7*(Data!V589+Monitors!$C$8)+Monitors!$C$9)+Monitors!$C$10)</f>
        <v>17.113750341303597</v>
      </c>
      <c r="CA589" s="9">
        <f>BN589-(Signage!$C$13*AI589)</f>
        <v>15.365874999999999</v>
      </c>
      <c r="CB589" s="86">
        <f>(Signage!$C$13*Data!AI589)+(Signage!$C$6*TANH(Signage!$C$7*(Data!V589+Signage!$C$8)+Signage!$C$9)+Signage!$C$10)</f>
        <v>22.361779043764756</v>
      </c>
    </row>
    <row r="590" spans="1:80" s="4" customFormat="1" ht="12" customHeight="1">
      <c r="A590" s="82">
        <v>589</v>
      </c>
      <c r="B590" s="15" t="s">
        <v>2052</v>
      </c>
      <c r="C590" s="82" t="s">
        <v>1520</v>
      </c>
      <c r="D590" s="16">
        <v>41343</v>
      </c>
      <c r="E590" s="18" t="s">
        <v>77</v>
      </c>
      <c r="F590" s="15" t="s">
        <v>70</v>
      </c>
      <c r="G590" s="17">
        <v>6</v>
      </c>
      <c r="H590" s="15" t="s">
        <v>72</v>
      </c>
      <c r="I590" s="15" t="s">
        <v>73</v>
      </c>
      <c r="J590" s="18" t="s">
        <v>73</v>
      </c>
      <c r="K590" s="18" t="s">
        <v>74</v>
      </c>
      <c r="L590" s="18" t="s">
        <v>71</v>
      </c>
      <c r="M590" s="18" t="s">
        <v>78</v>
      </c>
      <c r="N590" s="18" t="s">
        <v>78</v>
      </c>
      <c r="O590" s="18" t="s">
        <v>82</v>
      </c>
      <c r="P590" s="18" t="s">
        <v>71</v>
      </c>
      <c r="Q590" s="18" t="s">
        <v>78</v>
      </c>
      <c r="R590" s="19">
        <v>1.78</v>
      </c>
      <c r="S590" s="19">
        <v>11.3</v>
      </c>
      <c r="T590" s="19">
        <v>20</v>
      </c>
      <c r="U590" s="19">
        <v>23</v>
      </c>
      <c r="V590" s="19">
        <v>226</v>
      </c>
      <c r="W590" s="19">
        <v>1080</v>
      </c>
      <c r="X590" s="19">
        <v>1920</v>
      </c>
      <c r="Y590" s="18" t="s">
        <v>147</v>
      </c>
      <c r="Z590" s="69">
        <v>9177</v>
      </c>
      <c r="AA590" s="19">
        <v>2.0739999999999998</v>
      </c>
      <c r="AB590" s="21">
        <v>250</v>
      </c>
      <c r="AC590" s="19">
        <v>45</v>
      </c>
      <c r="AD590" s="19">
        <v>276</v>
      </c>
      <c r="AE590" s="19">
        <v>250</v>
      </c>
      <c r="AF590" s="19">
        <v>243</v>
      </c>
      <c r="AG590" s="8">
        <f>AF590/AD590</f>
        <v>0.88043478260869568</v>
      </c>
      <c r="AH590" s="19">
        <v>200</v>
      </c>
      <c r="AI590" s="85">
        <f>(AF590*V590)/1000000</f>
        <v>5.4918000000000002E-2</v>
      </c>
      <c r="AJ590" s="18" t="s">
        <v>78</v>
      </c>
      <c r="AK590" s="18" t="s">
        <v>560</v>
      </c>
      <c r="AL590" s="18" t="s">
        <v>115</v>
      </c>
      <c r="AM590" s="18" t="s">
        <v>81</v>
      </c>
      <c r="AN590" s="18" t="s">
        <v>81</v>
      </c>
      <c r="AO590" s="18" t="s">
        <v>81</v>
      </c>
      <c r="AP590" s="18" t="s">
        <v>94</v>
      </c>
      <c r="AQ590" s="18" t="s">
        <v>81</v>
      </c>
      <c r="AR590" s="19">
        <v>0</v>
      </c>
      <c r="AS590" s="18"/>
      <c r="AT590" s="72">
        <v>60</v>
      </c>
      <c r="AU590" s="19">
        <v>170</v>
      </c>
      <c r="AV590" s="19">
        <v>160</v>
      </c>
      <c r="AW590" s="18" t="s">
        <v>77</v>
      </c>
      <c r="AX590" s="18" t="s">
        <v>98</v>
      </c>
      <c r="AY590" s="18" t="s">
        <v>71</v>
      </c>
      <c r="AZ590" s="18" t="s">
        <v>71</v>
      </c>
      <c r="BA590" s="19">
        <v>0</v>
      </c>
      <c r="BB590" s="20" t="s">
        <v>81</v>
      </c>
      <c r="BC590" s="18" t="s">
        <v>81</v>
      </c>
      <c r="BD590" s="18" t="s">
        <v>71</v>
      </c>
      <c r="BE590" s="18" t="s">
        <v>84</v>
      </c>
      <c r="BF590" s="18" t="s">
        <v>81</v>
      </c>
      <c r="BG590" s="18"/>
      <c r="BH590" s="21">
        <v>0</v>
      </c>
      <c r="BI590" s="19">
        <v>0.38</v>
      </c>
      <c r="BJ590" s="18"/>
      <c r="BK590" s="19">
        <v>0.27</v>
      </c>
      <c r="BL590" s="18"/>
      <c r="BM590" s="18"/>
      <c r="BN590" s="19">
        <v>20.8</v>
      </c>
      <c r="BO590" s="21">
        <v>0.5</v>
      </c>
      <c r="BP590" s="20"/>
      <c r="BQ590" s="21">
        <v>0.38</v>
      </c>
      <c r="BR590" s="20"/>
      <c r="BS590" s="21">
        <v>0.27</v>
      </c>
      <c r="BT590" s="20"/>
      <c r="BU590" s="20"/>
      <c r="BV590" s="21">
        <v>21.3</v>
      </c>
      <c r="BW590" s="9">
        <f>IF(BA590=1,BN590-(Monitors!$B$17*Data!BZ590),Data!BN590)</f>
        <v>20.8</v>
      </c>
      <c r="BX590" s="32">
        <f>IF($AR590=1,$BW590-(Monitors!$C$17*BZ590),Data!$BW590)</f>
        <v>20.8</v>
      </c>
      <c r="BY590" s="32">
        <f>BX590-(AA590*Monitors!$C$13)</f>
        <v>16.652000000000001</v>
      </c>
      <c r="BZ590" s="86">
        <f>(Monitors!$C$13*Data!AA590)+(Monitors!$C$6*TANH(Monitors!$C$7*(Data!V590+Monitors!$C$8)+Monitors!$C$9)+Monitors!$C$10)</f>
        <v>16.458849417765016</v>
      </c>
      <c r="CA590" s="9">
        <f>BN590-(Signage!$C$13*AI590)</f>
        <v>16.681150000000002</v>
      </c>
      <c r="CB590" s="86">
        <f>(Signage!$C$13*Data!AI590)+(Signage!$C$6*TANH(Signage!$C$7*(Data!V590+Signage!$C$8)+Signage!$C$9)+Signage!$C$10)</f>
        <v>20.396518059489182</v>
      </c>
    </row>
    <row r="591" spans="1:80" s="4" customFormat="1" ht="12" customHeight="1">
      <c r="A591" s="83">
        <v>590</v>
      </c>
      <c r="B591" s="15" t="s">
        <v>2096</v>
      </c>
      <c r="C591" s="83" t="s">
        <v>1521</v>
      </c>
      <c r="D591" s="16">
        <v>41279</v>
      </c>
      <c r="E591" s="18" t="s">
        <v>77</v>
      </c>
      <c r="F591" s="15" t="s">
        <v>70</v>
      </c>
      <c r="G591" s="17">
        <v>6</v>
      </c>
      <c r="H591" s="15" t="s">
        <v>72</v>
      </c>
      <c r="I591" s="15" t="s">
        <v>90</v>
      </c>
      <c r="J591" s="18" t="s">
        <v>71</v>
      </c>
      <c r="K591" s="18" t="s">
        <v>74</v>
      </c>
      <c r="L591" s="18" t="s">
        <v>71</v>
      </c>
      <c r="M591" s="18" t="s">
        <v>78</v>
      </c>
      <c r="N591" s="18" t="s">
        <v>78</v>
      </c>
      <c r="O591" s="18" t="s">
        <v>82</v>
      </c>
      <c r="P591" s="18" t="s">
        <v>81</v>
      </c>
      <c r="Q591" s="18" t="s">
        <v>77</v>
      </c>
      <c r="R591" s="19">
        <v>1.78</v>
      </c>
      <c r="S591" s="19">
        <v>13.2</v>
      </c>
      <c r="T591" s="19">
        <v>23.5</v>
      </c>
      <c r="U591" s="19">
        <v>27</v>
      </c>
      <c r="V591" s="19">
        <v>311.7</v>
      </c>
      <c r="W591" s="19">
        <v>1080</v>
      </c>
      <c r="X591" s="19">
        <v>1920</v>
      </c>
      <c r="Y591" s="18" t="s">
        <v>147</v>
      </c>
      <c r="Z591" s="69">
        <v>6667</v>
      </c>
      <c r="AA591" s="19">
        <v>2.0739999999999998</v>
      </c>
      <c r="AB591" s="21">
        <v>285.10000000000002</v>
      </c>
      <c r="AC591" s="19">
        <v>28.8</v>
      </c>
      <c r="AD591" s="19">
        <v>285.10000000000002</v>
      </c>
      <c r="AE591" s="19">
        <v>285.10000000000002</v>
      </c>
      <c r="AF591" s="19">
        <v>243.2</v>
      </c>
      <c r="AG591" s="8">
        <f>AF591/AD591</f>
        <v>0.85303402314977195</v>
      </c>
      <c r="AH591" s="19">
        <v>200</v>
      </c>
      <c r="AI591" s="85">
        <f>(AF591*V591)/1000000</f>
        <v>7.5805439999999988E-2</v>
      </c>
      <c r="AJ591" s="18" t="s">
        <v>78</v>
      </c>
      <c r="AK591" s="18" t="s">
        <v>603</v>
      </c>
      <c r="AL591" s="18" t="s">
        <v>159</v>
      </c>
      <c r="AM591" s="18" t="s">
        <v>81</v>
      </c>
      <c r="AN591" s="18" t="s">
        <v>81</v>
      </c>
      <c r="AO591" s="18" t="s">
        <v>81</v>
      </c>
      <c r="AP591" s="18" t="s">
        <v>94</v>
      </c>
      <c r="AQ591" s="18" t="s">
        <v>81</v>
      </c>
      <c r="AR591" s="19">
        <v>0</v>
      </c>
      <c r="AS591" s="18"/>
      <c r="AT591" s="72">
        <v>60</v>
      </c>
      <c r="AU591" s="19">
        <v>178</v>
      </c>
      <c r="AV591" s="19">
        <v>178</v>
      </c>
      <c r="AW591" s="18" t="s">
        <v>77</v>
      </c>
      <c r="AX591" s="18" t="s">
        <v>126</v>
      </c>
      <c r="AY591" s="18" t="s">
        <v>71</v>
      </c>
      <c r="AZ591" s="18" t="s">
        <v>71</v>
      </c>
      <c r="BA591" s="19">
        <v>0</v>
      </c>
      <c r="BB591" s="20" t="s">
        <v>81</v>
      </c>
      <c r="BC591" s="18" t="s">
        <v>81</v>
      </c>
      <c r="BD591" s="18" t="s">
        <v>81</v>
      </c>
      <c r="BE591" s="18" t="s">
        <v>84</v>
      </c>
      <c r="BF591" s="18" t="s">
        <v>81</v>
      </c>
      <c r="BG591" s="18"/>
      <c r="BH591" s="21">
        <v>0</v>
      </c>
      <c r="BI591" s="19">
        <v>0.28999999999999998</v>
      </c>
      <c r="BJ591" s="18"/>
      <c r="BK591" s="19">
        <v>0.23</v>
      </c>
      <c r="BL591" s="18"/>
      <c r="BM591" s="18"/>
      <c r="BN591" s="19">
        <v>26.9</v>
      </c>
      <c r="BO591" s="21">
        <v>0.42</v>
      </c>
      <c r="BP591" s="20"/>
      <c r="BQ591" s="21">
        <v>0.3</v>
      </c>
      <c r="BR591" s="20"/>
      <c r="BS591" s="21">
        <v>0.24</v>
      </c>
      <c r="BT591" s="20"/>
      <c r="BU591" s="20"/>
      <c r="BV591" s="21">
        <v>27.1</v>
      </c>
      <c r="BW591" s="9">
        <f>IF(BA591=1,BN591-(Monitors!$B$17*Data!BZ591),Data!BN591)</f>
        <v>26.9</v>
      </c>
      <c r="BX591" s="32">
        <f>IF($AR591=1,$BW591-(Monitors!$C$17*BZ591),Data!$BW591)</f>
        <v>26.9</v>
      </c>
      <c r="BY591" s="32">
        <f>BX591-(AA591*Monitors!$C$13)</f>
        <v>22.751999999999999</v>
      </c>
      <c r="BZ591" s="86">
        <f>(Monitors!$C$13*Data!AA591)+(Monitors!$C$6*TANH(Monitors!$C$7*(Data!V591+Monitors!$C$8)+Monitors!$C$9)+Monitors!$C$10)</f>
        <v>18.779741917256199</v>
      </c>
      <c r="CA591" s="9">
        <f>BN591-(Signage!$C$13*AI591)</f>
        <v>21.214592</v>
      </c>
      <c r="CB591" s="86">
        <f>(Signage!$C$13*Data!AI591)+(Signage!$C$6*TANH(Signage!$C$7*(Data!V591+Signage!$C$8)+Signage!$C$9)+Signage!$C$10)</f>
        <v>28.790042702489082</v>
      </c>
    </row>
    <row r="592" spans="1:80" s="4" customFormat="1" ht="12" customHeight="1">
      <c r="A592" s="82">
        <v>591</v>
      </c>
      <c r="B592" s="15" t="s">
        <v>2052</v>
      </c>
      <c r="C592" s="82" t="s">
        <v>1522</v>
      </c>
      <c r="D592" s="16">
        <v>41588</v>
      </c>
      <c r="E592" s="18" t="s">
        <v>77</v>
      </c>
      <c r="F592" s="15" t="s">
        <v>70</v>
      </c>
      <c r="G592" s="17">
        <v>6</v>
      </c>
      <c r="H592" s="15" t="s">
        <v>72</v>
      </c>
      <c r="I592" s="15" t="s">
        <v>90</v>
      </c>
      <c r="J592" s="18"/>
      <c r="K592" s="18" t="s">
        <v>74</v>
      </c>
      <c r="L592" s="18"/>
      <c r="M592" s="18" t="s">
        <v>78</v>
      </c>
      <c r="N592" s="18" t="s">
        <v>78</v>
      </c>
      <c r="O592" s="18" t="s">
        <v>82</v>
      </c>
      <c r="P592" s="18"/>
      <c r="Q592" s="18" t="s">
        <v>77</v>
      </c>
      <c r="R592" s="19">
        <v>1.78</v>
      </c>
      <c r="S592" s="19">
        <v>10.6</v>
      </c>
      <c r="T592" s="19">
        <v>18.8</v>
      </c>
      <c r="U592" s="19">
        <v>21.5</v>
      </c>
      <c r="V592" s="19">
        <v>198.1</v>
      </c>
      <c r="W592" s="19">
        <v>1080</v>
      </c>
      <c r="X592" s="19">
        <v>1920</v>
      </c>
      <c r="Y592" s="18" t="s">
        <v>147</v>
      </c>
      <c r="Z592" s="69">
        <v>11839</v>
      </c>
      <c r="AA592" s="19">
        <v>2.0739999999999998</v>
      </c>
      <c r="AB592" s="21">
        <v>250</v>
      </c>
      <c r="AC592" s="19">
        <v>33.4</v>
      </c>
      <c r="AD592" s="19">
        <v>245.3</v>
      </c>
      <c r="AE592" s="19">
        <v>250</v>
      </c>
      <c r="AF592" s="19">
        <v>243.4</v>
      </c>
      <c r="AG592" s="8">
        <f>AF592/AD592</f>
        <v>0.9922543823889115</v>
      </c>
      <c r="AH592" s="19">
        <v>200</v>
      </c>
      <c r="AI592" s="85">
        <f>(AF592*V592)/1000000</f>
        <v>4.8217540000000003E-2</v>
      </c>
      <c r="AJ592" s="18" t="s">
        <v>78</v>
      </c>
      <c r="AK592" s="18" t="s">
        <v>302</v>
      </c>
      <c r="AL592" s="18" t="s">
        <v>159</v>
      </c>
      <c r="AM592" s="18"/>
      <c r="AN592" s="18" t="s">
        <v>121</v>
      </c>
      <c r="AO592" s="18"/>
      <c r="AP592" s="18" t="s">
        <v>283</v>
      </c>
      <c r="AQ592" s="18"/>
      <c r="AR592" s="19">
        <v>0</v>
      </c>
      <c r="AS592" s="18"/>
      <c r="AT592" s="72">
        <v>60</v>
      </c>
      <c r="AU592" s="19">
        <v>178</v>
      </c>
      <c r="AV592" s="19">
        <v>178</v>
      </c>
      <c r="AW592" s="18" t="s">
        <v>78</v>
      </c>
      <c r="AX592" s="18" t="s">
        <v>176</v>
      </c>
      <c r="AY592" s="18"/>
      <c r="AZ592" s="18"/>
      <c r="BA592" s="19">
        <v>0</v>
      </c>
      <c r="BB592" s="20" t="s">
        <v>121</v>
      </c>
      <c r="BC592" s="18" t="s">
        <v>144</v>
      </c>
      <c r="BD592" s="18"/>
      <c r="BE592" s="18" t="s">
        <v>84</v>
      </c>
      <c r="BF592" s="18"/>
      <c r="BG592" s="18"/>
      <c r="BH592" s="21">
        <v>0</v>
      </c>
      <c r="BI592" s="19">
        <v>0.28000000000000003</v>
      </c>
      <c r="BJ592" s="19">
        <v>0.28000000000000003</v>
      </c>
      <c r="BK592" s="19">
        <v>0.22</v>
      </c>
      <c r="BL592" s="18"/>
      <c r="BM592" s="18"/>
      <c r="BN592" s="19">
        <v>15.61</v>
      </c>
      <c r="BO592" s="21">
        <v>0.5</v>
      </c>
      <c r="BP592" s="20"/>
      <c r="BQ592" s="21">
        <v>0.31</v>
      </c>
      <c r="BR592" s="21">
        <v>0.31</v>
      </c>
      <c r="BS592" s="21">
        <v>0.25</v>
      </c>
      <c r="BT592" s="20"/>
      <c r="BU592" s="20"/>
      <c r="BV592" s="21">
        <v>15.68</v>
      </c>
      <c r="BW592" s="9">
        <f>IF(BA592=1,BN592-(Monitors!$B$17*Data!BZ592),Data!BN592)</f>
        <v>15.61</v>
      </c>
      <c r="BX592" s="32">
        <f>IF($AR592=1,$BW592-(Monitors!$C$17*BZ592),Data!$BW592)</f>
        <v>15.61</v>
      </c>
      <c r="BY592" s="32">
        <f>BX592-(AA592*Monitors!$C$13)</f>
        <v>11.462</v>
      </c>
      <c r="BZ592" s="86">
        <f>(Monitors!$C$13*Data!AA592)+(Monitors!$C$6*TANH(Monitors!$C$7*(Data!V592+Monitors!$C$8)+Monitors!$C$9)+Monitors!$C$10)</f>
        <v>15.414443902241858</v>
      </c>
      <c r="CA592" s="9">
        <f>BN592-(Signage!$C$13*AI592)</f>
        <v>11.993684499999999</v>
      </c>
      <c r="CB592" s="86">
        <f>(Signage!$C$13*Data!AI592)+(Signage!$C$6*TANH(Signage!$C$7*(Data!V592+Signage!$C$8)+Signage!$C$9)+Signage!$C$10)</f>
        <v>17.634809700648326</v>
      </c>
    </row>
    <row r="593" spans="1:80" s="4" customFormat="1" ht="12" customHeight="1">
      <c r="A593" s="83">
        <v>592</v>
      </c>
      <c r="B593" s="15" t="s">
        <v>2088</v>
      </c>
      <c r="C593" s="83" t="s">
        <v>1523</v>
      </c>
      <c r="D593" s="16">
        <v>41426</v>
      </c>
      <c r="E593" s="18" t="s">
        <v>77</v>
      </c>
      <c r="F593" s="15" t="s">
        <v>70</v>
      </c>
      <c r="G593" s="17">
        <v>6</v>
      </c>
      <c r="H593" s="15" t="s">
        <v>72</v>
      </c>
      <c r="I593" s="15" t="s">
        <v>90</v>
      </c>
      <c r="J593" s="18"/>
      <c r="K593" s="18" t="s">
        <v>74</v>
      </c>
      <c r="L593" s="18"/>
      <c r="M593" s="18" t="s">
        <v>78</v>
      </c>
      <c r="N593" s="18" t="s">
        <v>78</v>
      </c>
      <c r="O593" s="18" t="s">
        <v>82</v>
      </c>
      <c r="P593" s="18"/>
      <c r="Q593" s="18" t="s">
        <v>78</v>
      </c>
      <c r="R593" s="19">
        <v>1.78</v>
      </c>
      <c r="S593" s="19">
        <v>10.6</v>
      </c>
      <c r="T593" s="19">
        <v>18.8</v>
      </c>
      <c r="U593" s="19">
        <v>21.5</v>
      </c>
      <c r="V593" s="19">
        <v>198.1</v>
      </c>
      <c r="W593" s="19">
        <v>1080</v>
      </c>
      <c r="X593" s="19">
        <v>1920</v>
      </c>
      <c r="Y593" s="18" t="s">
        <v>147</v>
      </c>
      <c r="Z593" s="69">
        <v>10469</v>
      </c>
      <c r="AA593" s="19">
        <v>2.0739999999999998</v>
      </c>
      <c r="AB593" s="21">
        <v>200</v>
      </c>
      <c r="AC593" s="19">
        <v>8.4</v>
      </c>
      <c r="AD593" s="19">
        <v>243.9</v>
      </c>
      <c r="AE593" s="19">
        <v>200</v>
      </c>
      <c r="AF593" s="19">
        <v>243.5</v>
      </c>
      <c r="AG593" s="8">
        <f>AF593/AD593</f>
        <v>0.99835998359983602</v>
      </c>
      <c r="AH593" s="19">
        <v>201.3</v>
      </c>
      <c r="AI593" s="85">
        <f>(AF593*V593)/1000000</f>
        <v>4.8237349999999998E-2</v>
      </c>
      <c r="AJ593" s="18" t="s">
        <v>78</v>
      </c>
      <c r="AK593" s="18" t="s">
        <v>165</v>
      </c>
      <c r="AL593" s="18" t="s">
        <v>134</v>
      </c>
      <c r="AM593" s="18"/>
      <c r="AN593" s="18" t="s">
        <v>81</v>
      </c>
      <c r="AO593" s="18"/>
      <c r="AP593" s="18" t="s">
        <v>81</v>
      </c>
      <c r="AQ593" s="18"/>
      <c r="AR593" s="19">
        <v>0</v>
      </c>
      <c r="AS593" s="18"/>
      <c r="AT593" s="72">
        <v>60</v>
      </c>
      <c r="AU593" s="19">
        <v>170</v>
      </c>
      <c r="AV593" s="19">
        <v>160</v>
      </c>
      <c r="AW593" s="18" t="s">
        <v>78</v>
      </c>
      <c r="AX593" s="18" t="s">
        <v>109</v>
      </c>
      <c r="AY593" s="18"/>
      <c r="AZ593" s="18"/>
      <c r="BA593" s="19">
        <v>0</v>
      </c>
      <c r="BB593" s="20" t="s">
        <v>81</v>
      </c>
      <c r="BC593" s="18" t="s">
        <v>81</v>
      </c>
      <c r="BD593" s="18"/>
      <c r="BE593" s="18" t="s">
        <v>84</v>
      </c>
      <c r="BF593" s="18"/>
      <c r="BG593" s="19">
        <v>5</v>
      </c>
      <c r="BH593" s="21">
        <v>0</v>
      </c>
      <c r="BI593" s="19">
        <v>0.26</v>
      </c>
      <c r="BJ593" s="18"/>
      <c r="BK593" s="19">
        <v>0.2</v>
      </c>
      <c r="BL593" s="18"/>
      <c r="BM593" s="18"/>
      <c r="BN593" s="19">
        <v>19.809999999999999</v>
      </c>
      <c r="BO593" s="21">
        <v>0.51</v>
      </c>
      <c r="BP593" s="20"/>
      <c r="BQ593" s="21">
        <v>0.23</v>
      </c>
      <c r="BR593" s="20"/>
      <c r="BS593" s="21">
        <v>0.19</v>
      </c>
      <c r="BT593" s="20"/>
      <c r="BU593" s="20"/>
      <c r="BV593" s="21">
        <v>19.93</v>
      </c>
      <c r="BW593" s="9">
        <f>IF(BA593=1,BN593-(Monitors!$B$17*Data!BZ593),Data!BN593)</f>
        <v>19.809999999999999</v>
      </c>
      <c r="BX593" s="32">
        <f>IF($AR593=1,$BW593-(Monitors!$C$17*BZ593),Data!$BW593)</f>
        <v>19.809999999999999</v>
      </c>
      <c r="BY593" s="32">
        <f>BX593-(AA593*Monitors!$C$13)</f>
        <v>15.661999999999999</v>
      </c>
      <c r="BZ593" s="86">
        <f>(Monitors!$C$13*Data!AA593)+(Monitors!$C$6*TANH(Monitors!$C$7*(Data!V593+Monitors!$C$8)+Monitors!$C$9)+Monitors!$C$10)</f>
        <v>15.414443902241858</v>
      </c>
      <c r="CA593" s="9">
        <f>BN593-(Signage!$C$13*AI593)</f>
        <v>16.192198749999999</v>
      </c>
      <c r="CB593" s="86">
        <f>(Signage!$C$13*Data!AI593)+(Signage!$C$6*TANH(Signage!$C$7*(Data!V593+Signage!$C$8)+Signage!$C$9)+Signage!$C$10)</f>
        <v>17.636295450648326</v>
      </c>
    </row>
    <row r="594" spans="1:80" s="4" customFormat="1" ht="12" customHeight="1">
      <c r="A594" s="82">
        <v>593</v>
      </c>
      <c r="B594" s="15" t="s">
        <v>2096</v>
      </c>
      <c r="C594" s="82" t="s">
        <v>1524</v>
      </c>
      <c r="D594" s="16">
        <v>41516</v>
      </c>
      <c r="E594" s="18" t="s">
        <v>77</v>
      </c>
      <c r="F594" s="15" t="s">
        <v>70</v>
      </c>
      <c r="G594" s="17">
        <v>6</v>
      </c>
      <c r="H594" s="15" t="s">
        <v>72</v>
      </c>
      <c r="I594" s="15" t="s">
        <v>73</v>
      </c>
      <c r="J594" s="18" t="s">
        <v>73</v>
      </c>
      <c r="K594" s="18" t="s">
        <v>74</v>
      </c>
      <c r="L594" s="18" t="s">
        <v>71</v>
      </c>
      <c r="M594" s="18" t="s">
        <v>78</v>
      </c>
      <c r="N594" s="18" t="s">
        <v>78</v>
      </c>
      <c r="O594" s="18" t="s">
        <v>82</v>
      </c>
      <c r="P594" s="18" t="s">
        <v>81</v>
      </c>
      <c r="Q594" s="18" t="s">
        <v>78</v>
      </c>
      <c r="R594" s="19">
        <v>1.78</v>
      </c>
      <c r="S594" s="19">
        <v>10.6</v>
      </c>
      <c r="T594" s="19">
        <v>18.8</v>
      </c>
      <c r="U594" s="19">
        <v>21.5</v>
      </c>
      <c r="V594" s="19">
        <v>198.08</v>
      </c>
      <c r="W594" s="19">
        <v>1080</v>
      </c>
      <c r="X594" s="19">
        <v>1920</v>
      </c>
      <c r="Y594" s="18" t="s">
        <v>147</v>
      </c>
      <c r="Z594" s="69">
        <v>10469</v>
      </c>
      <c r="AA594" s="19">
        <v>2.0739999999999998</v>
      </c>
      <c r="AB594" s="21">
        <v>300</v>
      </c>
      <c r="AC594" s="19">
        <v>3.6</v>
      </c>
      <c r="AD594" s="19">
        <v>299.10000000000002</v>
      </c>
      <c r="AE594" s="19">
        <v>300</v>
      </c>
      <c r="AF594" s="19">
        <v>244</v>
      </c>
      <c r="AG594" s="8">
        <f>AF594/AD594</f>
        <v>0.81578067535941146</v>
      </c>
      <c r="AH594" s="19">
        <v>200</v>
      </c>
      <c r="AI594" s="85">
        <f>(AF594*V594)/1000000</f>
        <v>4.8331520000000003E-2</v>
      </c>
      <c r="AJ594" s="18" t="s">
        <v>78</v>
      </c>
      <c r="AK594" s="18" t="s">
        <v>166</v>
      </c>
      <c r="AL594" s="18" t="s">
        <v>181</v>
      </c>
      <c r="AM594" s="18" t="s">
        <v>81</v>
      </c>
      <c r="AN594" s="18" t="s">
        <v>81</v>
      </c>
      <c r="AO594" s="18" t="s">
        <v>81</v>
      </c>
      <c r="AP594" s="18" t="s">
        <v>81</v>
      </c>
      <c r="AQ594" s="18" t="s">
        <v>81</v>
      </c>
      <c r="AR594" s="19">
        <v>0</v>
      </c>
      <c r="AS594" s="18"/>
      <c r="AT594" s="72">
        <v>60</v>
      </c>
      <c r="AU594" s="19">
        <v>178</v>
      </c>
      <c r="AV594" s="19">
        <v>178</v>
      </c>
      <c r="AW594" s="18" t="s">
        <v>77</v>
      </c>
      <c r="AX594" s="18" t="s">
        <v>126</v>
      </c>
      <c r="AY594" s="18"/>
      <c r="AZ594" s="18"/>
      <c r="BA594" s="19">
        <v>0</v>
      </c>
      <c r="BB594" s="20" t="s">
        <v>81</v>
      </c>
      <c r="BC594" s="18" t="s">
        <v>81</v>
      </c>
      <c r="BD594" s="18" t="s">
        <v>81</v>
      </c>
      <c r="BE594" s="18" t="s">
        <v>84</v>
      </c>
      <c r="BF594" s="18" t="s">
        <v>81</v>
      </c>
      <c r="BG594" s="18"/>
      <c r="BH594" s="21">
        <v>0</v>
      </c>
      <c r="BI594" s="19">
        <v>0.28000000000000003</v>
      </c>
      <c r="BJ594" s="18"/>
      <c r="BK594" s="19">
        <v>0.15</v>
      </c>
      <c r="BL594" s="18"/>
      <c r="BM594" s="18"/>
      <c r="BN594" s="19">
        <v>16.47</v>
      </c>
      <c r="BO594" s="21">
        <v>0.5</v>
      </c>
      <c r="BP594" s="20"/>
      <c r="BQ594" s="21">
        <v>0.32</v>
      </c>
      <c r="BR594" s="20"/>
      <c r="BS594" s="21">
        <v>0.18</v>
      </c>
      <c r="BT594" s="20"/>
      <c r="BU594" s="20"/>
      <c r="BV594" s="21">
        <v>16.43</v>
      </c>
      <c r="BW594" s="9">
        <f>IF(BA594=1,BN594-(Monitors!$B$17*Data!BZ594),Data!BN594)</f>
        <v>16.47</v>
      </c>
      <c r="BX594" s="32">
        <f>IF($AR594=1,$BW594-(Monitors!$C$17*BZ594),Data!$BW594)</f>
        <v>16.47</v>
      </c>
      <c r="BY594" s="32">
        <f>BX594-(AA594*Monitors!$C$13)</f>
        <v>12.321999999999999</v>
      </c>
      <c r="BZ594" s="86">
        <f>(Monitors!$C$13*Data!AA594)+(Monitors!$C$6*TANH(Monitors!$C$7*(Data!V594+Monitors!$C$8)+Monitors!$C$9)+Monitors!$C$10)</f>
        <v>15.413638494334341</v>
      </c>
      <c r="CA594" s="9">
        <f>BN594-(Signage!$C$13*AI594)</f>
        <v>12.845135999999998</v>
      </c>
      <c r="CB594" s="86">
        <f>(Signage!$C$13*Data!AI594)+(Signage!$C$6*TANH(Signage!$C$7*(Data!V594+Signage!$C$8)+Signage!$C$9)+Signage!$C$10)</f>
        <v>17.641733879483819</v>
      </c>
    </row>
    <row r="595" spans="1:80" s="4" customFormat="1" ht="12" customHeight="1">
      <c r="A595" s="83">
        <v>594</v>
      </c>
      <c r="B595" s="15" t="s">
        <v>2071</v>
      </c>
      <c r="C595" s="83" t="s">
        <v>1525</v>
      </c>
      <c r="D595" s="16">
        <v>40988</v>
      </c>
      <c r="E595" s="18" t="s">
        <v>77</v>
      </c>
      <c r="F595" s="15" t="s">
        <v>70</v>
      </c>
      <c r="G595" s="17">
        <v>6</v>
      </c>
      <c r="H595" s="15" t="s">
        <v>72</v>
      </c>
      <c r="I595" s="15" t="s">
        <v>90</v>
      </c>
      <c r="J595" s="18"/>
      <c r="K595" s="18" t="s">
        <v>74</v>
      </c>
      <c r="L595" s="18"/>
      <c r="M595" s="18" t="s">
        <v>78</v>
      </c>
      <c r="N595" s="18" t="s">
        <v>78</v>
      </c>
      <c r="O595" s="18" t="s">
        <v>82</v>
      </c>
      <c r="P595" s="18"/>
      <c r="Q595" s="18" t="s">
        <v>78</v>
      </c>
      <c r="R595" s="19">
        <v>1.78</v>
      </c>
      <c r="S595" s="19">
        <v>11.8</v>
      </c>
      <c r="T595" s="19">
        <v>20.9</v>
      </c>
      <c r="U595" s="19">
        <v>24</v>
      </c>
      <c r="V595" s="19">
        <v>246.61</v>
      </c>
      <c r="W595" s="19">
        <v>1920</v>
      </c>
      <c r="X595" s="19">
        <v>1080</v>
      </c>
      <c r="Y595" s="18" t="s">
        <v>167</v>
      </c>
      <c r="Z595" s="69">
        <v>8408</v>
      </c>
      <c r="AA595" s="19">
        <v>2.0739999999999998</v>
      </c>
      <c r="AB595" s="21">
        <v>300</v>
      </c>
      <c r="AC595" s="19">
        <v>18.7</v>
      </c>
      <c r="AD595" s="19">
        <v>267</v>
      </c>
      <c r="AE595" s="19">
        <v>300</v>
      </c>
      <c r="AF595" s="19">
        <v>244</v>
      </c>
      <c r="AG595" s="8">
        <f>AF595/AD595</f>
        <v>0.91385767790262173</v>
      </c>
      <c r="AH595" s="19">
        <v>201</v>
      </c>
      <c r="AI595" s="85">
        <f>(AF595*V595)/1000000</f>
        <v>6.0172840000000005E-2</v>
      </c>
      <c r="AJ595" s="18" t="s">
        <v>78</v>
      </c>
      <c r="AK595" s="18" t="s">
        <v>160</v>
      </c>
      <c r="AL595" s="18" t="s">
        <v>120</v>
      </c>
      <c r="AM595" s="18"/>
      <c r="AN595" s="18" t="s">
        <v>121</v>
      </c>
      <c r="AO595" s="18"/>
      <c r="AP595" s="18" t="s">
        <v>81</v>
      </c>
      <c r="AQ595" s="18"/>
      <c r="AR595" s="19">
        <v>0</v>
      </c>
      <c r="AS595" s="18"/>
      <c r="AT595" s="72">
        <v>60</v>
      </c>
      <c r="AU595" s="19">
        <v>170</v>
      </c>
      <c r="AV595" s="19">
        <v>160</v>
      </c>
      <c r="AW595" s="18" t="s">
        <v>78</v>
      </c>
      <c r="AX595" s="18" t="s">
        <v>109</v>
      </c>
      <c r="AY595" s="18"/>
      <c r="AZ595" s="18"/>
      <c r="BA595" s="19">
        <v>0</v>
      </c>
      <c r="BB595" s="20" t="s">
        <v>121</v>
      </c>
      <c r="BC595" s="18" t="s">
        <v>144</v>
      </c>
      <c r="BD595" s="18"/>
      <c r="BE595" s="18" t="s">
        <v>84</v>
      </c>
      <c r="BF595" s="18"/>
      <c r="BG595" s="18"/>
      <c r="BH595" s="21">
        <v>0</v>
      </c>
      <c r="BI595" s="19">
        <v>0.31</v>
      </c>
      <c r="BJ595" s="19">
        <v>0.28999999999999998</v>
      </c>
      <c r="BK595" s="19">
        <v>0.25</v>
      </c>
      <c r="BL595" s="18"/>
      <c r="BM595" s="18"/>
      <c r="BN595" s="19">
        <v>22.14</v>
      </c>
      <c r="BO595" s="21">
        <v>0.69</v>
      </c>
      <c r="BP595" s="20"/>
      <c r="BQ595" s="21">
        <v>0.38</v>
      </c>
      <c r="BR595" s="21">
        <v>0.38</v>
      </c>
      <c r="BS595" s="21">
        <v>0.3</v>
      </c>
      <c r="BT595" s="20"/>
      <c r="BU595" s="20"/>
      <c r="BV595" s="21">
        <v>21.97</v>
      </c>
      <c r="BW595" s="9">
        <f>IF(BA595=1,BN595-(Monitors!$B$17*Data!BZ595),Data!BN595)</f>
        <v>22.14</v>
      </c>
      <c r="BX595" s="32">
        <f>IF($AR595=1,$BW595-(Monitors!$C$17*BZ595),Data!$BW595)</f>
        <v>22.14</v>
      </c>
      <c r="BY595" s="32">
        <f>BX595-(AA595*Monitors!$C$13)</f>
        <v>17.992000000000001</v>
      </c>
      <c r="BZ595" s="86">
        <f>(Monitors!$C$13*Data!AA595)+(Monitors!$C$6*TANH(Monitors!$C$7*(Data!V595+Monitors!$C$8)+Monitors!$C$9)+Monitors!$C$10)</f>
        <v>17.132549813214883</v>
      </c>
      <c r="CA595" s="9">
        <f>BN595-(Signage!$C$13*AI595)</f>
        <v>17.627037000000001</v>
      </c>
      <c r="CB595" s="86">
        <f>(Signage!$C$13*Data!AI595)+(Signage!$C$6*TANH(Signage!$C$7*(Data!V595+Signage!$C$8)+Signage!$C$9)+Signage!$C$10)</f>
        <v>22.449581452102841</v>
      </c>
    </row>
    <row r="596" spans="1:80" s="4" customFormat="1" ht="12" customHeight="1">
      <c r="A596" s="82">
        <v>595</v>
      </c>
      <c r="B596" s="15" t="s">
        <v>2052</v>
      </c>
      <c r="C596" s="82" t="s">
        <v>1526</v>
      </c>
      <c r="D596" s="16">
        <v>41206</v>
      </c>
      <c r="E596" s="18" t="s">
        <v>77</v>
      </c>
      <c r="F596" s="15" t="s">
        <v>70</v>
      </c>
      <c r="G596" s="17">
        <v>6</v>
      </c>
      <c r="H596" s="15" t="s">
        <v>72</v>
      </c>
      <c r="I596" s="15" t="s">
        <v>90</v>
      </c>
      <c r="J596" s="18"/>
      <c r="K596" s="18" t="s">
        <v>74</v>
      </c>
      <c r="L596" s="18"/>
      <c r="M596" s="18" t="s">
        <v>78</v>
      </c>
      <c r="N596" s="18" t="s">
        <v>78</v>
      </c>
      <c r="O596" s="18" t="s">
        <v>82</v>
      </c>
      <c r="P596" s="18"/>
      <c r="Q596" s="18" t="s">
        <v>77</v>
      </c>
      <c r="R596" s="19">
        <v>1.78</v>
      </c>
      <c r="S596" s="19">
        <v>11.3</v>
      </c>
      <c r="T596" s="19">
        <v>20.100000000000001</v>
      </c>
      <c r="U596" s="19">
        <v>23</v>
      </c>
      <c r="V596" s="19">
        <v>226.1</v>
      </c>
      <c r="W596" s="19">
        <v>1080</v>
      </c>
      <c r="X596" s="19">
        <v>1920</v>
      </c>
      <c r="Y596" s="18" t="s">
        <v>147</v>
      </c>
      <c r="Z596" s="69">
        <v>9175</v>
      </c>
      <c r="AA596" s="19">
        <v>2.0739999999999998</v>
      </c>
      <c r="AB596" s="21">
        <v>245.2</v>
      </c>
      <c r="AC596" s="19">
        <v>23.2</v>
      </c>
      <c r="AD596" s="19">
        <v>245.2</v>
      </c>
      <c r="AE596" s="19">
        <v>245.2</v>
      </c>
      <c r="AF596" s="19">
        <v>244.1</v>
      </c>
      <c r="AG596" s="8">
        <f>AF596/AD596</f>
        <v>0.99551386623164762</v>
      </c>
      <c r="AH596" s="19">
        <v>200.1</v>
      </c>
      <c r="AI596" s="85">
        <f>(AF596*V596)/1000000</f>
        <v>5.5191009999999992E-2</v>
      </c>
      <c r="AJ596" s="18" t="s">
        <v>78</v>
      </c>
      <c r="AK596" s="18" t="s">
        <v>303</v>
      </c>
      <c r="AL596" s="18" t="s">
        <v>181</v>
      </c>
      <c r="AM596" s="18"/>
      <c r="AN596" s="18" t="s">
        <v>81</v>
      </c>
      <c r="AO596" s="18"/>
      <c r="AP596" s="18" t="s">
        <v>81</v>
      </c>
      <c r="AQ596" s="18"/>
      <c r="AR596" s="19">
        <v>0</v>
      </c>
      <c r="AS596" s="18"/>
      <c r="AT596" s="72">
        <v>60</v>
      </c>
      <c r="AU596" s="19">
        <v>180</v>
      </c>
      <c r="AV596" s="19">
        <v>130</v>
      </c>
      <c r="AW596" s="18" t="s">
        <v>78</v>
      </c>
      <c r="AX596" s="18" t="s">
        <v>176</v>
      </c>
      <c r="AY596" s="18"/>
      <c r="AZ596" s="18"/>
      <c r="BA596" s="19">
        <v>0</v>
      </c>
      <c r="BB596" s="20" t="s">
        <v>81</v>
      </c>
      <c r="BC596" s="18" t="s">
        <v>154</v>
      </c>
      <c r="BD596" s="18"/>
      <c r="BE596" s="18" t="s">
        <v>84</v>
      </c>
      <c r="BF596" s="18"/>
      <c r="BG596" s="18"/>
      <c r="BH596" s="21">
        <v>0</v>
      </c>
      <c r="BI596" s="19">
        <v>0.47</v>
      </c>
      <c r="BJ596" s="19">
        <v>0.39</v>
      </c>
      <c r="BK596" s="19">
        <v>0.35</v>
      </c>
      <c r="BL596" s="18"/>
      <c r="BM596" s="18"/>
      <c r="BN596" s="19">
        <v>19.899999999999999</v>
      </c>
      <c r="BO596" s="21">
        <v>0.43</v>
      </c>
      <c r="BP596" s="20"/>
      <c r="BQ596" s="21">
        <v>0.52</v>
      </c>
      <c r="BR596" s="21">
        <v>0.42</v>
      </c>
      <c r="BS596" s="21">
        <v>0.39</v>
      </c>
      <c r="BT596" s="20"/>
      <c r="BU596" s="20"/>
      <c r="BV596" s="21">
        <v>19.98</v>
      </c>
      <c r="BW596" s="9">
        <f>IF(BA596=1,BN596-(Monitors!$B$17*Data!BZ596),Data!BN596)</f>
        <v>19.899999999999999</v>
      </c>
      <c r="BX596" s="32">
        <f>IF($AR596=1,$BW596-(Monitors!$C$17*BZ596),Data!$BW596)</f>
        <v>19.899999999999999</v>
      </c>
      <c r="BY596" s="32">
        <f>BX596-(AA596*Monitors!$C$13)</f>
        <v>15.751999999999999</v>
      </c>
      <c r="BZ596" s="86">
        <f>(Monitors!$C$13*Data!AA596)+(Monitors!$C$6*TANH(Monitors!$C$7*(Data!V596+Monitors!$C$8)+Monitors!$C$9)+Monitors!$C$10)</f>
        <v>16.462313929499189</v>
      </c>
      <c r="CA596" s="9">
        <f>BN596-(Signage!$C$13*AI596)</f>
        <v>15.760674249999999</v>
      </c>
      <c r="CB596" s="86">
        <f>(Signage!$C$13*Data!AI596)+(Signage!$C$6*TANH(Signage!$C$7*(Data!V596+Signage!$C$8)+Signage!$C$9)+Signage!$C$10)</f>
        <v>20.425064890666377</v>
      </c>
    </row>
    <row r="597" spans="1:80" s="4" customFormat="1" ht="12" customHeight="1">
      <c r="A597" s="83">
        <v>596</v>
      </c>
      <c r="B597" s="15" t="s">
        <v>2056</v>
      </c>
      <c r="C597" s="83" t="s">
        <v>1527</v>
      </c>
      <c r="D597" s="16">
        <v>41202</v>
      </c>
      <c r="E597" s="18" t="s">
        <v>77</v>
      </c>
      <c r="F597" s="15" t="s">
        <v>70</v>
      </c>
      <c r="G597" s="17">
        <v>6</v>
      </c>
      <c r="H597" s="15" t="s">
        <v>72</v>
      </c>
      <c r="I597" s="15" t="s">
        <v>73</v>
      </c>
      <c r="J597" s="18" t="s">
        <v>73</v>
      </c>
      <c r="K597" s="18" t="s">
        <v>74</v>
      </c>
      <c r="L597" s="18" t="s">
        <v>71</v>
      </c>
      <c r="M597" s="18" t="s">
        <v>78</v>
      </c>
      <c r="N597" s="18" t="s">
        <v>78</v>
      </c>
      <c r="O597" s="18" t="s">
        <v>82</v>
      </c>
      <c r="P597" s="18" t="s">
        <v>71</v>
      </c>
      <c r="Q597" s="18" t="s">
        <v>78</v>
      </c>
      <c r="R597" s="19">
        <v>1.78</v>
      </c>
      <c r="S597" s="19">
        <v>11.5</v>
      </c>
      <c r="T597" s="19">
        <v>20.5</v>
      </c>
      <c r="U597" s="19">
        <v>23.6</v>
      </c>
      <c r="V597" s="19">
        <v>236.8</v>
      </c>
      <c r="W597" s="19">
        <v>1080</v>
      </c>
      <c r="X597" s="19">
        <v>1920</v>
      </c>
      <c r="Y597" s="18" t="s">
        <v>147</v>
      </c>
      <c r="Z597" s="69">
        <v>8757</v>
      </c>
      <c r="AA597" s="19">
        <v>2.0739999999999998</v>
      </c>
      <c r="AB597" s="21">
        <v>250</v>
      </c>
      <c r="AC597" s="19">
        <v>4</v>
      </c>
      <c r="AD597" s="19">
        <v>250</v>
      </c>
      <c r="AE597" s="19">
        <v>250</v>
      </c>
      <c r="AF597" s="19">
        <v>245</v>
      </c>
      <c r="AG597" s="8">
        <f>AF597/AD597</f>
        <v>0.98</v>
      </c>
      <c r="AH597" s="19">
        <v>200</v>
      </c>
      <c r="AI597" s="85">
        <f>(AF597*V597)/1000000</f>
        <v>5.8015999999999998E-2</v>
      </c>
      <c r="AJ597" s="18" t="s">
        <v>78</v>
      </c>
      <c r="AK597" s="18" t="s">
        <v>256</v>
      </c>
      <c r="AL597" s="18" t="s">
        <v>181</v>
      </c>
      <c r="AM597" s="18" t="s">
        <v>255</v>
      </c>
      <c r="AN597" s="18" t="s">
        <v>81</v>
      </c>
      <c r="AO597" s="18" t="s">
        <v>71</v>
      </c>
      <c r="AP597" s="18" t="s">
        <v>94</v>
      </c>
      <c r="AQ597" s="18" t="s">
        <v>81</v>
      </c>
      <c r="AR597" s="19">
        <v>0</v>
      </c>
      <c r="AS597" s="18"/>
      <c r="AT597" s="72">
        <v>60</v>
      </c>
      <c r="AU597" s="19">
        <v>170</v>
      </c>
      <c r="AV597" s="19">
        <v>160</v>
      </c>
      <c r="AW597" s="18" t="s">
        <v>77</v>
      </c>
      <c r="AX597" s="18" t="s">
        <v>98</v>
      </c>
      <c r="AY597" s="18" t="s">
        <v>71</v>
      </c>
      <c r="AZ597" s="18" t="s">
        <v>71</v>
      </c>
      <c r="BA597" s="19">
        <v>0</v>
      </c>
      <c r="BB597" s="20" t="s">
        <v>81</v>
      </c>
      <c r="BC597" s="18" t="s">
        <v>81</v>
      </c>
      <c r="BD597" s="18" t="s">
        <v>71</v>
      </c>
      <c r="BE597" s="18" t="s">
        <v>84</v>
      </c>
      <c r="BF597" s="18" t="s">
        <v>81</v>
      </c>
      <c r="BG597" s="18"/>
      <c r="BH597" s="21">
        <v>0</v>
      </c>
      <c r="BI597" s="19">
        <v>0.41</v>
      </c>
      <c r="BJ597" s="18"/>
      <c r="BK597" s="19">
        <v>0.32</v>
      </c>
      <c r="BL597" s="18"/>
      <c r="BM597" s="18"/>
      <c r="BN597" s="19">
        <v>16.5</v>
      </c>
      <c r="BO597" s="21">
        <v>0.5</v>
      </c>
      <c r="BP597" s="20"/>
      <c r="BQ597" s="21">
        <v>0.41</v>
      </c>
      <c r="BR597" s="20"/>
      <c r="BS597" s="21">
        <v>0.33</v>
      </c>
      <c r="BT597" s="20"/>
      <c r="BU597" s="20"/>
      <c r="BV597" s="21">
        <v>16.559999999999999</v>
      </c>
      <c r="BW597" s="9">
        <f>IF(BA597=1,BN597-(Monitors!$B$17*Data!BZ597),Data!BN597)</f>
        <v>16.5</v>
      </c>
      <c r="BX597" s="32">
        <f>IF($AR597=1,$BW597-(Monitors!$C$17*BZ597),Data!$BW597)</f>
        <v>16.5</v>
      </c>
      <c r="BY597" s="32">
        <f>BX597-(AA597*Monitors!$C$13)</f>
        <v>12.352</v>
      </c>
      <c r="BZ597" s="86">
        <f>(Monitors!$C$13*Data!AA597)+(Monitors!$C$6*TANH(Monitors!$C$7*(Data!V597+Monitors!$C$8)+Monitors!$C$9)+Monitors!$C$10)</f>
        <v>16.821880498928238</v>
      </c>
      <c r="CA597" s="9">
        <f>BN597-(Signage!$C$13*AI597)</f>
        <v>12.148800000000001</v>
      </c>
      <c r="CB597" s="86">
        <f>(Signage!$C$13*Data!AI597)+(Signage!$C$6*TANH(Signage!$C$7*(Data!V597+Signage!$C$8)+Signage!$C$9)+Signage!$C$10)</f>
        <v>21.499343597014764</v>
      </c>
    </row>
    <row r="598" spans="1:80" s="4" customFormat="1" ht="12" customHeight="1">
      <c r="A598" s="82">
        <v>597</v>
      </c>
      <c r="B598" s="15" t="s">
        <v>2100</v>
      </c>
      <c r="C598" s="82" t="s">
        <v>1528</v>
      </c>
      <c r="D598" s="16">
        <v>41212</v>
      </c>
      <c r="E598" s="18" t="s">
        <v>77</v>
      </c>
      <c r="F598" s="15" t="s">
        <v>70</v>
      </c>
      <c r="G598" s="17">
        <v>6</v>
      </c>
      <c r="H598" s="15" t="s">
        <v>72</v>
      </c>
      <c r="I598" s="15" t="s">
        <v>73</v>
      </c>
      <c r="J598" s="18" t="s">
        <v>73</v>
      </c>
      <c r="K598" s="18" t="s">
        <v>74</v>
      </c>
      <c r="L598" s="18" t="s">
        <v>71</v>
      </c>
      <c r="M598" s="18" t="s">
        <v>78</v>
      </c>
      <c r="N598" s="18" t="s">
        <v>78</v>
      </c>
      <c r="O598" s="18" t="s">
        <v>82</v>
      </c>
      <c r="P598" s="18" t="s">
        <v>71</v>
      </c>
      <c r="Q598" s="18" t="s">
        <v>78</v>
      </c>
      <c r="R598" s="19">
        <v>1.78</v>
      </c>
      <c r="S598" s="19">
        <v>10.6</v>
      </c>
      <c r="T598" s="19">
        <v>18.8</v>
      </c>
      <c r="U598" s="19">
        <v>21.5</v>
      </c>
      <c r="V598" s="19">
        <v>198.38</v>
      </c>
      <c r="W598" s="19">
        <v>1080</v>
      </c>
      <c r="X598" s="19">
        <v>1920</v>
      </c>
      <c r="Y598" s="18" t="s">
        <v>147</v>
      </c>
      <c r="Z598" s="69">
        <v>9565</v>
      </c>
      <c r="AA598" s="19">
        <v>2.0739999999999998</v>
      </c>
      <c r="AB598" s="21">
        <v>250</v>
      </c>
      <c r="AC598" s="19">
        <v>13.5</v>
      </c>
      <c r="AD598" s="19">
        <v>274</v>
      </c>
      <c r="AE598" s="19">
        <v>250</v>
      </c>
      <c r="AF598" s="19">
        <v>245</v>
      </c>
      <c r="AG598" s="8">
        <f>AF598/AD598</f>
        <v>0.8941605839416058</v>
      </c>
      <c r="AH598" s="19">
        <v>200</v>
      </c>
      <c r="AI598" s="85">
        <f>(AF598*V598)/1000000</f>
        <v>4.8603099999999996E-2</v>
      </c>
      <c r="AJ598" s="18" t="s">
        <v>78</v>
      </c>
      <c r="AK598" s="18" t="s">
        <v>250</v>
      </c>
      <c r="AL598" s="18" t="s">
        <v>115</v>
      </c>
      <c r="AM598" s="18" t="s">
        <v>204</v>
      </c>
      <c r="AN598" s="18" t="s">
        <v>81</v>
      </c>
      <c r="AO598" s="18" t="s">
        <v>71</v>
      </c>
      <c r="AP598" s="18" t="s">
        <v>94</v>
      </c>
      <c r="AQ598" s="18" t="s">
        <v>71</v>
      </c>
      <c r="AR598" s="19">
        <v>0</v>
      </c>
      <c r="AS598" s="18"/>
      <c r="AT598" s="72">
        <v>60</v>
      </c>
      <c r="AU598" s="19">
        <v>170</v>
      </c>
      <c r="AV598" s="19">
        <v>160</v>
      </c>
      <c r="AW598" s="18" t="s">
        <v>77</v>
      </c>
      <c r="AX598" s="18" t="s">
        <v>98</v>
      </c>
      <c r="AY598" s="18"/>
      <c r="AZ598" s="18"/>
      <c r="BA598" s="19">
        <v>0</v>
      </c>
      <c r="BB598" s="20" t="s">
        <v>81</v>
      </c>
      <c r="BC598" s="18" t="s">
        <v>81</v>
      </c>
      <c r="BD598" s="18" t="s">
        <v>71</v>
      </c>
      <c r="BE598" s="18" t="s">
        <v>84</v>
      </c>
      <c r="BF598" s="18" t="s">
        <v>71</v>
      </c>
      <c r="BG598" s="18"/>
      <c r="BH598" s="21">
        <v>0</v>
      </c>
      <c r="BI598" s="19">
        <v>0.22</v>
      </c>
      <c r="BJ598" s="18"/>
      <c r="BK598" s="19">
        <v>0.14000000000000001</v>
      </c>
      <c r="BL598" s="18"/>
      <c r="BM598" s="18"/>
      <c r="BN598" s="19">
        <v>18.5</v>
      </c>
      <c r="BO598" s="21">
        <v>0.4</v>
      </c>
      <c r="BP598" s="20"/>
      <c r="BQ598" s="21">
        <v>0.23</v>
      </c>
      <c r="BR598" s="20"/>
      <c r="BS598" s="21">
        <v>0.15</v>
      </c>
      <c r="BT598" s="20"/>
      <c r="BU598" s="20"/>
      <c r="BV598" s="21">
        <v>18.600000000000001</v>
      </c>
      <c r="BW598" s="9">
        <f>IF(BA598=1,BN598-(Monitors!$B$17*Data!BZ598),Data!BN598)</f>
        <v>18.5</v>
      </c>
      <c r="BX598" s="32">
        <f>IF($AR598=1,$BW598-(Monitors!$C$17*BZ598),Data!$BW598)</f>
        <v>18.5</v>
      </c>
      <c r="BY598" s="32">
        <f>BX598-(AA598*Monitors!$C$13)</f>
        <v>14.352</v>
      </c>
      <c r="BZ598" s="86">
        <f>(Monitors!$C$13*Data!AA598)+(Monitors!$C$6*TANH(Monitors!$C$7*(Data!V598+Monitors!$C$8)+Monitors!$C$9)+Monitors!$C$10)</f>
        <v>15.425710936986567</v>
      </c>
      <c r="CA598" s="9">
        <f>BN598-(Signage!$C$13*AI598)</f>
        <v>14.854767500000001</v>
      </c>
      <c r="CB598" s="86">
        <f>(Signage!$C$13*Data!AI598)+(Signage!$C$6*TANH(Signage!$C$7*(Data!V598+Signage!$C$8)+Signage!$C$9)+Signage!$C$10)</f>
        <v>17.686466529264298</v>
      </c>
    </row>
    <row r="599" spans="1:80" s="4" customFormat="1" ht="12" customHeight="1">
      <c r="A599" s="83">
        <v>598</v>
      </c>
      <c r="B599" s="15" t="s">
        <v>2056</v>
      </c>
      <c r="C599" s="83" t="s">
        <v>1529</v>
      </c>
      <c r="D599" s="16">
        <v>41771</v>
      </c>
      <c r="E599" s="18" t="s">
        <v>77</v>
      </c>
      <c r="F599" s="15" t="s">
        <v>70</v>
      </c>
      <c r="G599" s="17">
        <v>6</v>
      </c>
      <c r="H599" s="15" t="s">
        <v>72</v>
      </c>
      <c r="I599" s="15" t="s">
        <v>73</v>
      </c>
      <c r="J599" s="18" t="s">
        <v>73</v>
      </c>
      <c r="K599" s="18" t="s">
        <v>74</v>
      </c>
      <c r="L599" s="18" t="s">
        <v>71</v>
      </c>
      <c r="M599" s="18" t="s">
        <v>78</v>
      </c>
      <c r="N599" s="18" t="s">
        <v>78</v>
      </c>
      <c r="O599" s="18" t="s">
        <v>82</v>
      </c>
      <c r="P599" s="18" t="s">
        <v>81</v>
      </c>
      <c r="Q599" s="18" t="s">
        <v>78</v>
      </c>
      <c r="R599" s="19">
        <v>1.78</v>
      </c>
      <c r="S599" s="19">
        <v>11.5</v>
      </c>
      <c r="T599" s="19">
        <v>20.5</v>
      </c>
      <c r="U599" s="19">
        <v>23.6</v>
      </c>
      <c r="V599" s="19">
        <v>236.91</v>
      </c>
      <c r="W599" s="19">
        <v>1080</v>
      </c>
      <c r="X599" s="19">
        <v>1920</v>
      </c>
      <c r="Y599" s="18" t="s">
        <v>147</v>
      </c>
      <c r="Z599" s="69">
        <v>8753</v>
      </c>
      <c r="AA599" s="19">
        <v>2.0739999999999998</v>
      </c>
      <c r="AB599" s="21">
        <v>300</v>
      </c>
      <c r="AC599" s="19">
        <v>4</v>
      </c>
      <c r="AD599" s="19">
        <v>250</v>
      </c>
      <c r="AE599" s="19">
        <v>300</v>
      </c>
      <c r="AF599" s="19">
        <v>245</v>
      </c>
      <c r="AG599" s="8">
        <f>AF599/AD599</f>
        <v>0.98</v>
      </c>
      <c r="AH599" s="19">
        <v>200</v>
      </c>
      <c r="AI599" s="85">
        <f>(AF599*V599)/1000000</f>
        <v>5.8042949999999996E-2</v>
      </c>
      <c r="AJ599" s="18" t="s">
        <v>78</v>
      </c>
      <c r="AK599" s="18" t="s">
        <v>388</v>
      </c>
      <c r="AL599" s="18" t="s">
        <v>127</v>
      </c>
      <c r="AM599" s="18" t="s">
        <v>81</v>
      </c>
      <c r="AN599" s="18" t="s">
        <v>81</v>
      </c>
      <c r="AO599" s="18" t="s">
        <v>81</v>
      </c>
      <c r="AP599" s="18" t="s">
        <v>94</v>
      </c>
      <c r="AQ599" s="18" t="s">
        <v>81</v>
      </c>
      <c r="AR599" s="19">
        <v>0</v>
      </c>
      <c r="AS599" s="18"/>
      <c r="AT599" s="72">
        <v>60</v>
      </c>
      <c r="AU599" s="19">
        <v>170</v>
      </c>
      <c r="AV599" s="19">
        <v>160</v>
      </c>
      <c r="AW599" s="18" t="s">
        <v>77</v>
      </c>
      <c r="AX599" s="18" t="s">
        <v>98</v>
      </c>
      <c r="AY599" s="18" t="s">
        <v>71</v>
      </c>
      <c r="AZ599" s="18" t="s">
        <v>71</v>
      </c>
      <c r="BA599" s="19">
        <v>0</v>
      </c>
      <c r="BB599" s="20" t="s">
        <v>81</v>
      </c>
      <c r="BC599" s="18" t="s">
        <v>81</v>
      </c>
      <c r="BD599" s="18" t="s">
        <v>81</v>
      </c>
      <c r="BE599" s="18" t="s">
        <v>84</v>
      </c>
      <c r="BF599" s="18" t="s">
        <v>81</v>
      </c>
      <c r="BG599" s="18"/>
      <c r="BH599" s="21">
        <v>0</v>
      </c>
      <c r="BI599" s="19">
        <v>0.17</v>
      </c>
      <c r="BJ599" s="18"/>
      <c r="BK599" s="19">
        <v>0.12</v>
      </c>
      <c r="BL599" s="18"/>
      <c r="BM599" s="18"/>
      <c r="BN599" s="19">
        <v>20.75</v>
      </c>
      <c r="BO599" s="21">
        <v>0.5</v>
      </c>
      <c r="BP599" s="20"/>
      <c r="BQ599" s="21">
        <v>0.15</v>
      </c>
      <c r="BR599" s="20"/>
      <c r="BS599" s="21">
        <v>0.11</v>
      </c>
      <c r="BT599" s="20"/>
      <c r="BU599" s="20"/>
      <c r="BV599" s="21">
        <v>20.8</v>
      </c>
      <c r="BW599" s="9">
        <f>IF(BA599=1,BN599-(Monitors!$B$17*Data!BZ599),Data!BN599)</f>
        <v>20.75</v>
      </c>
      <c r="BX599" s="32">
        <f>IF($AR599=1,$BW599-(Monitors!$C$17*BZ599),Data!$BW599)</f>
        <v>20.75</v>
      </c>
      <c r="BY599" s="32">
        <f>BX599-(AA599*Monitors!$C$13)</f>
        <v>16.602</v>
      </c>
      <c r="BZ599" s="86">
        <f>(Monitors!$C$13*Data!AA599)+(Monitors!$C$6*TANH(Monitors!$C$7*(Data!V599+Monitors!$C$8)+Monitors!$C$9)+Monitors!$C$10)</f>
        <v>16.825463610249002</v>
      </c>
      <c r="CA599" s="9">
        <f>BN599-(Signage!$C$13*AI599)</f>
        <v>16.396778749999999</v>
      </c>
      <c r="CB599" s="86">
        <f>(Signage!$C$13*Data!AI599)+(Signage!$C$6*TANH(Signage!$C$7*(Data!V599+Signage!$C$8)+Signage!$C$9)+Signage!$C$10)</f>
        <v>21.510217996025371</v>
      </c>
    </row>
    <row r="600" spans="1:80" s="4" customFormat="1" ht="12" customHeight="1">
      <c r="A600" s="82">
        <v>599</v>
      </c>
      <c r="B600" s="15" t="s">
        <v>2096</v>
      </c>
      <c r="C600" s="82" t="s">
        <v>1530</v>
      </c>
      <c r="D600" s="16">
        <v>41426</v>
      </c>
      <c r="E600" s="18" t="s">
        <v>78</v>
      </c>
      <c r="F600" s="15" t="s">
        <v>70</v>
      </c>
      <c r="G600" s="17">
        <v>6</v>
      </c>
      <c r="H600" s="15" t="s">
        <v>72</v>
      </c>
      <c r="I600" s="15" t="s">
        <v>90</v>
      </c>
      <c r="J600" s="18"/>
      <c r="K600" s="18" t="s">
        <v>74</v>
      </c>
      <c r="L600" s="18"/>
      <c r="M600" s="18" t="s">
        <v>78</v>
      </c>
      <c r="N600" s="18" t="s">
        <v>78</v>
      </c>
      <c r="O600" s="18" t="s">
        <v>82</v>
      </c>
      <c r="P600" s="18"/>
      <c r="Q600" s="18" t="s">
        <v>78</v>
      </c>
      <c r="R600" s="19">
        <v>1.78</v>
      </c>
      <c r="S600" s="19">
        <v>10.5</v>
      </c>
      <c r="T600" s="19">
        <v>18.7</v>
      </c>
      <c r="U600" s="19">
        <v>21.5</v>
      </c>
      <c r="V600" s="19">
        <v>197.7</v>
      </c>
      <c r="W600" s="19">
        <v>1080</v>
      </c>
      <c r="X600" s="19">
        <v>1920</v>
      </c>
      <c r="Y600" s="18" t="s">
        <v>147</v>
      </c>
      <c r="Z600" s="69">
        <v>10490</v>
      </c>
      <c r="AA600" s="19">
        <v>2.0739999999999998</v>
      </c>
      <c r="AB600" s="21">
        <v>250</v>
      </c>
      <c r="AC600" s="19">
        <v>3.1</v>
      </c>
      <c r="AD600" s="19">
        <v>262.60000000000002</v>
      </c>
      <c r="AE600" s="19">
        <v>250</v>
      </c>
      <c r="AF600" s="19">
        <v>245.9</v>
      </c>
      <c r="AG600" s="8">
        <f>AF600/AD600</f>
        <v>0.93640517897943631</v>
      </c>
      <c r="AH600" s="19">
        <v>200.5</v>
      </c>
      <c r="AI600" s="85">
        <f>(AF600*V600)/1000000</f>
        <v>4.861443E-2</v>
      </c>
      <c r="AJ600" s="18" t="s">
        <v>78</v>
      </c>
      <c r="AK600" s="18" t="s">
        <v>328</v>
      </c>
      <c r="AL600" s="18" t="s">
        <v>127</v>
      </c>
      <c r="AM600" s="18"/>
      <c r="AN600" s="18" t="s">
        <v>81</v>
      </c>
      <c r="AO600" s="18"/>
      <c r="AP600" s="18" t="s">
        <v>94</v>
      </c>
      <c r="AQ600" s="18"/>
      <c r="AR600" s="19">
        <v>0</v>
      </c>
      <c r="AS600" s="18"/>
      <c r="AT600" s="72">
        <v>60</v>
      </c>
      <c r="AU600" s="19">
        <v>178</v>
      </c>
      <c r="AV600" s="19">
        <v>178</v>
      </c>
      <c r="AW600" s="18" t="s">
        <v>78</v>
      </c>
      <c r="AX600" s="19">
        <v>0.75</v>
      </c>
      <c r="AY600" s="18"/>
      <c r="AZ600" s="18"/>
      <c r="BA600" s="19">
        <v>0</v>
      </c>
      <c r="BB600" s="20" t="s">
        <v>81</v>
      </c>
      <c r="BC600" s="18" t="s">
        <v>81</v>
      </c>
      <c r="BD600" s="18"/>
      <c r="BE600" s="18" t="s">
        <v>84</v>
      </c>
      <c r="BF600" s="18"/>
      <c r="BG600" s="19">
        <v>1</v>
      </c>
      <c r="BH600" s="21">
        <v>0</v>
      </c>
      <c r="BI600" s="19">
        <v>0.28000000000000003</v>
      </c>
      <c r="BJ600" s="18"/>
      <c r="BK600" s="19">
        <v>0.2</v>
      </c>
      <c r="BL600" s="18"/>
      <c r="BM600" s="18"/>
      <c r="BN600" s="19">
        <v>20.66</v>
      </c>
      <c r="BO600" s="21">
        <v>0.52</v>
      </c>
      <c r="BP600" s="20"/>
      <c r="BQ600" s="21">
        <v>0.36</v>
      </c>
      <c r="BR600" s="20"/>
      <c r="BS600" s="21">
        <v>0.27</v>
      </c>
      <c r="BT600" s="20"/>
      <c r="BU600" s="20"/>
      <c r="BV600" s="21">
        <v>20.75</v>
      </c>
      <c r="BW600" s="9">
        <f>IF(BA600=1,BN600-(Monitors!$B$17*Data!BZ600),Data!BN600)</f>
        <v>20.66</v>
      </c>
      <c r="BX600" s="32">
        <f>IF($AR600=1,$BW600-(Monitors!$C$17*BZ600),Data!$BW600)</f>
        <v>20.66</v>
      </c>
      <c r="BY600" s="32">
        <f>BX600-(AA600*Monitors!$C$13)</f>
        <v>16.512</v>
      </c>
      <c r="BZ600" s="86">
        <f>(Monitors!$C$13*Data!AA600)+(Monitors!$C$6*TANH(Monitors!$C$7*(Data!V600+Monitors!$C$8)+Monitors!$C$9)+Monitors!$C$10)</f>
        <v>15.398320039549457</v>
      </c>
      <c r="CA600" s="9">
        <f>BN600-(Signage!$C$13*AI600)</f>
        <v>17.013917750000001</v>
      </c>
      <c r="CB600" s="86">
        <f>(Signage!$C$13*Data!AI600)+(Signage!$C$6*TANH(Signage!$C$7*(Data!V600+Signage!$C$8)+Signage!$C$9)+Signage!$C$10)</f>
        <v>17.63208882188043</v>
      </c>
    </row>
    <row r="601" spans="1:80" s="4" customFormat="1" ht="12" customHeight="1">
      <c r="A601" s="83">
        <v>600</v>
      </c>
      <c r="B601" s="15" t="s">
        <v>2079</v>
      </c>
      <c r="C601" s="83" t="s">
        <v>1531</v>
      </c>
      <c r="D601" s="16">
        <v>41445</v>
      </c>
      <c r="E601" s="18" t="s">
        <v>77</v>
      </c>
      <c r="F601" s="15" t="s">
        <v>70</v>
      </c>
      <c r="G601" s="17">
        <v>6</v>
      </c>
      <c r="H601" s="15" t="s">
        <v>72</v>
      </c>
      <c r="I601" s="15" t="s">
        <v>73</v>
      </c>
      <c r="J601" s="18" t="s">
        <v>73</v>
      </c>
      <c r="K601" s="18" t="s">
        <v>74</v>
      </c>
      <c r="L601" s="18" t="s">
        <v>71</v>
      </c>
      <c r="M601" s="18" t="s">
        <v>78</v>
      </c>
      <c r="N601" s="18" t="s">
        <v>78</v>
      </c>
      <c r="O601" s="18" t="s">
        <v>82</v>
      </c>
      <c r="P601" s="18" t="s">
        <v>81</v>
      </c>
      <c r="Q601" s="18" t="s">
        <v>78</v>
      </c>
      <c r="R601" s="19">
        <v>1.78</v>
      </c>
      <c r="S601" s="19">
        <v>11.8</v>
      </c>
      <c r="T601" s="19">
        <v>20.9</v>
      </c>
      <c r="U601" s="19">
        <v>24</v>
      </c>
      <c r="V601" s="19">
        <v>246.17</v>
      </c>
      <c r="W601" s="19">
        <v>1080</v>
      </c>
      <c r="X601" s="19">
        <v>1920</v>
      </c>
      <c r="Y601" s="18" t="s">
        <v>147</v>
      </c>
      <c r="Z601" s="69">
        <v>8423</v>
      </c>
      <c r="AA601" s="19">
        <v>2.0739999999999998</v>
      </c>
      <c r="AB601" s="21">
        <v>264</v>
      </c>
      <c r="AC601" s="19">
        <v>49.5</v>
      </c>
      <c r="AD601" s="19">
        <v>264</v>
      </c>
      <c r="AE601" s="19">
        <v>264</v>
      </c>
      <c r="AF601" s="19">
        <v>246</v>
      </c>
      <c r="AG601" s="8">
        <f>AF601/AD601</f>
        <v>0.93181818181818177</v>
      </c>
      <c r="AH601" s="19">
        <v>200</v>
      </c>
      <c r="AI601" s="85">
        <f>(AF601*V601)/1000000</f>
        <v>6.0557819999999998E-2</v>
      </c>
      <c r="AJ601" s="18" t="s">
        <v>78</v>
      </c>
      <c r="AK601" s="18" t="s">
        <v>189</v>
      </c>
      <c r="AL601" s="18" t="s">
        <v>127</v>
      </c>
      <c r="AM601" s="18" t="s">
        <v>71</v>
      </c>
      <c r="AN601" s="18" t="s">
        <v>81</v>
      </c>
      <c r="AO601" s="18" t="s">
        <v>81</v>
      </c>
      <c r="AP601" s="18" t="s">
        <v>81</v>
      </c>
      <c r="AQ601" s="18" t="s">
        <v>81</v>
      </c>
      <c r="AR601" s="19">
        <v>0</v>
      </c>
      <c r="AS601" s="18"/>
      <c r="AT601" s="72">
        <v>60</v>
      </c>
      <c r="AU601" s="19">
        <v>170</v>
      </c>
      <c r="AV601" s="19">
        <v>160</v>
      </c>
      <c r="AW601" s="18" t="s">
        <v>77</v>
      </c>
      <c r="AX601" s="18" t="s">
        <v>126</v>
      </c>
      <c r="AY601" s="18" t="s">
        <v>71</v>
      </c>
      <c r="AZ601" s="18" t="s">
        <v>71</v>
      </c>
      <c r="BA601" s="19">
        <v>0</v>
      </c>
      <c r="BB601" s="20" t="s">
        <v>81</v>
      </c>
      <c r="BC601" s="18" t="s">
        <v>81</v>
      </c>
      <c r="BD601" s="18" t="s">
        <v>81</v>
      </c>
      <c r="BE601" s="18" t="s">
        <v>84</v>
      </c>
      <c r="BF601" s="18" t="s">
        <v>81</v>
      </c>
      <c r="BG601" s="18"/>
      <c r="BH601" s="21">
        <v>0</v>
      </c>
      <c r="BI601" s="19">
        <v>0.16</v>
      </c>
      <c r="BJ601" s="18"/>
      <c r="BK601" s="19">
        <v>0.15</v>
      </c>
      <c r="BL601" s="18"/>
      <c r="BM601" s="18"/>
      <c r="BN601" s="19">
        <v>17.13</v>
      </c>
      <c r="BO601" s="21">
        <v>0.5</v>
      </c>
      <c r="BP601" s="20"/>
      <c r="BQ601" s="21">
        <v>0.23</v>
      </c>
      <c r="BR601" s="20"/>
      <c r="BS601" s="21">
        <v>0.21</v>
      </c>
      <c r="BT601" s="20"/>
      <c r="BU601" s="20"/>
      <c r="BV601" s="21">
        <v>17.010000000000002</v>
      </c>
      <c r="BW601" s="9">
        <f>IF(BA601=1,BN601-(Monitors!$B$17*Data!BZ601),Data!BN601)</f>
        <v>17.13</v>
      </c>
      <c r="BX601" s="32">
        <f>IF($AR601=1,$BW601-(Monitors!$C$17*BZ601),Data!$BW601)</f>
        <v>17.13</v>
      </c>
      <c r="BY601" s="32">
        <f>BX601-(AA601*Monitors!$C$13)</f>
        <v>12.981999999999999</v>
      </c>
      <c r="BZ601" s="86">
        <f>(Monitors!$C$13*Data!AA601)+(Monitors!$C$6*TANH(Monitors!$C$7*(Data!V601+Monitors!$C$8)+Monitors!$C$9)+Monitors!$C$10)</f>
        <v>17.118996374405853</v>
      </c>
      <c r="CA601" s="9">
        <f>BN601-(Signage!$C$13*AI601)</f>
        <v>12.5881635</v>
      </c>
      <c r="CB601" s="86">
        <f>(Signage!$C$13*Data!AI601)+(Signage!$C$6*TANH(Signage!$C$7*(Data!V601+Signage!$C$8)+Signage!$C$9)+Signage!$C$10)</f>
        <v>22.443137234452966</v>
      </c>
    </row>
    <row r="602" spans="1:80" s="4" customFormat="1" ht="12" customHeight="1">
      <c r="A602" s="82">
        <v>601</v>
      </c>
      <c r="B602" s="15" t="s">
        <v>2079</v>
      </c>
      <c r="C602" s="82" t="s">
        <v>1532</v>
      </c>
      <c r="D602" s="16">
        <v>41445</v>
      </c>
      <c r="E602" s="18" t="s">
        <v>77</v>
      </c>
      <c r="F602" s="15" t="s">
        <v>70</v>
      </c>
      <c r="G602" s="17">
        <v>6</v>
      </c>
      <c r="H602" s="15" t="s">
        <v>72</v>
      </c>
      <c r="I602" s="15" t="s">
        <v>73</v>
      </c>
      <c r="J602" s="18" t="s">
        <v>73</v>
      </c>
      <c r="K602" s="18" t="s">
        <v>74</v>
      </c>
      <c r="L602" s="18" t="s">
        <v>71</v>
      </c>
      <c r="M602" s="18" t="s">
        <v>78</v>
      </c>
      <c r="N602" s="18" t="s">
        <v>78</v>
      </c>
      <c r="O602" s="18" t="s">
        <v>82</v>
      </c>
      <c r="P602" s="18" t="s">
        <v>81</v>
      </c>
      <c r="Q602" s="18" t="s">
        <v>78</v>
      </c>
      <c r="R602" s="19">
        <v>1.78</v>
      </c>
      <c r="S602" s="19">
        <v>11.8</v>
      </c>
      <c r="T602" s="19">
        <v>20.9</v>
      </c>
      <c r="U602" s="19">
        <v>24</v>
      </c>
      <c r="V602" s="19">
        <v>246.17</v>
      </c>
      <c r="W602" s="19">
        <v>1080</v>
      </c>
      <c r="X602" s="19">
        <v>1920</v>
      </c>
      <c r="Y602" s="18" t="s">
        <v>147</v>
      </c>
      <c r="Z602" s="69">
        <v>8423</v>
      </c>
      <c r="AA602" s="19">
        <v>2.0739999999999998</v>
      </c>
      <c r="AB602" s="21">
        <v>264</v>
      </c>
      <c r="AC602" s="19">
        <v>49.5</v>
      </c>
      <c r="AD602" s="19">
        <v>264</v>
      </c>
      <c r="AE602" s="19">
        <v>264</v>
      </c>
      <c r="AF602" s="19">
        <v>246</v>
      </c>
      <c r="AG602" s="8">
        <f>AF602/AD602</f>
        <v>0.93181818181818177</v>
      </c>
      <c r="AH602" s="19">
        <v>200</v>
      </c>
      <c r="AI602" s="85">
        <f>(AF602*V602)/1000000</f>
        <v>6.0557819999999998E-2</v>
      </c>
      <c r="AJ602" s="18" t="s">
        <v>78</v>
      </c>
      <c r="AK602" s="18" t="s">
        <v>189</v>
      </c>
      <c r="AL602" s="18" t="s">
        <v>134</v>
      </c>
      <c r="AM602" s="18" t="s">
        <v>315</v>
      </c>
      <c r="AN602" s="18" t="s">
        <v>121</v>
      </c>
      <c r="AO602" s="18" t="s">
        <v>81</v>
      </c>
      <c r="AP602" s="18" t="s">
        <v>94</v>
      </c>
      <c r="AQ602" s="18" t="s">
        <v>81</v>
      </c>
      <c r="AR602" s="19">
        <v>0</v>
      </c>
      <c r="AS602" s="18"/>
      <c r="AT602" s="72">
        <v>60</v>
      </c>
      <c r="AU602" s="19">
        <v>170</v>
      </c>
      <c r="AV602" s="19">
        <v>160</v>
      </c>
      <c r="AW602" s="18" t="s">
        <v>77</v>
      </c>
      <c r="AX602" s="18" t="s">
        <v>126</v>
      </c>
      <c r="AY602" s="18" t="s">
        <v>71</v>
      </c>
      <c r="AZ602" s="18" t="s">
        <v>71</v>
      </c>
      <c r="BA602" s="19">
        <v>0</v>
      </c>
      <c r="BB602" s="20" t="s">
        <v>121</v>
      </c>
      <c r="BC602" s="18" t="s">
        <v>144</v>
      </c>
      <c r="BD602" s="18" t="s">
        <v>81</v>
      </c>
      <c r="BE602" s="18" t="s">
        <v>263</v>
      </c>
      <c r="BF602" s="18" t="s">
        <v>81</v>
      </c>
      <c r="BG602" s="18"/>
      <c r="BH602" s="21">
        <v>0</v>
      </c>
      <c r="BI602" s="19">
        <v>0.24</v>
      </c>
      <c r="BJ602" s="18"/>
      <c r="BK602" s="19">
        <v>0.18</v>
      </c>
      <c r="BL602" s="18"/>
      <c r="BM602" s="18"/>
      <c r="BN602" s="19">
        <v>18</v>
      </c>
      <c r="BO602" s="21">
        <v>0.5</v>
      </c>
      <c r="BP602" s="20"/>
      <c r="BQ602" s="21">
        <v>0.28000000000000003</v>
      </c>
      <c r="BR602" s="20"/>
      <c r="BS602" s="21">
        <v>0.22</v>
      </c>
      <c r="BT602" s="20"/>
      <c r="BU602" s="20"/>
      <c r="BV602" s="21">
        <v>18.16</v>
      </c>
      <c r="BW602" s="9">
        <f>IF(BA602=1,BN602-(Monitors!$B$17*Data!BZ602),Data!BN602)</f>
        <v>18</v>
      </c>
      <c r="BX602" s="32">
        <f>IF($AR602=1,$BW602-(Monitors!$C$17*BZ602),Data!$BW602)</f>
        <v>18</v>
      </c>
      <c r="BY602" s="32">
        <f>BX602-(AA602*Monitors!$C$13)</f>
        <v>13.852</v>
      </c>
      <c r="BZ602" s="86">
        <f>(Monitors!$C$13*Data!AA602)+(Monitors!$C$6*TANH(Monitors!$C$7*(Data!V602+Monitors!$C$8)+Monitors!$C$9)+Monitors!$C$10)</f>
        <v>17.118996374405853</v>
      </c>
      <c r="CA602" s="9">
        <f>BN602-(Signage!$C$13*AI602)</f>
        <v>13.458163500000001</v>
      </c>
      <c r="CB602" s="86">
        <f>(Signage!$C$13*Data!AI602)+(Signage!$C$6*TANH(Signage!$C$7*(Data!V602+Signage!$C$8)+Signage!$C$9)+Signage!$C$10)</f>
        <v>22.443137234452966</v>
      </c>
    </row>
    <row r="603" spans="1:80" s="4" customFormat="1" ht="12" customHeight="1">
      <c r="A603" s="83">
        <v>602</v>
      </c>
      <c r="B603" s="15" t="s">
        <v>2079</v>
      </c>
      <c r="C603" s="83" t="s">
        <v>1533</v>
      </c>
      <c r="D603" s="16">
        <v>41440</v>
      </c>
      <c r="E603" s="18" t="s">
        <v>77</v>
      </c>
      <c r="F603" s="15" t="s">
        <v>70</v>
      </c>
      <c r="G603" s="17">
        <v>6</v>
      </c>
      <c r="H603" s="15" t="s">
        <v>72</v>
      </c>
      <c r="I603" s="15" t="s">
        <v>73</v>
      </c>
      <c r="J603" s="18" t="s">
        <v>73</v>
      </c>
      <c r="K603" s="18" t="s">
        <v>74</v>
      </c>
      <c r="L603" s="18" t="s">
        <v>71</v>
      </c>
      <c r="M603" s="18" t="s">
        <v>78</v>
      </c>
      <c r="N603" s="18" t="s">
        <v>78</v>
      </c>
      <c r="O603" s="18" t="s">
        <v>82</v>
      </c>
      <c r="P603" s="18" t="s">
        <v>81</v>
      </c>
      <c r="Q603" s="18" t="s">
        <v>78</v>
      </c>
      <c r="R603" s="19">
        <v>1.78</v>
      </c>
      <c r="S603" s="19">
        <v>11.8</v>
      </c>
      <c r="T603" s="19">
        <v>20.9</v>
      </c>
      <c r="U603" s="19">
        <v>24</v>
      </c>
      <c r="V603" s="19">
        <v>246.17</v>
      </c>
      <c r="W603" s="19">
        <v>1080</v>
      </c>
      <c r="X603" s="19">
        <v>1920</v>
      </c>
      <c r="Y603" s="18" t="s">
        <v>147</v>
      </c>
      <c r="Z603" s="69">
        <v>8423</v>
      </c>
      <c r="AA603" s="19">
        <v>2.0739999999999998</v>
      </c>
      <c r="AB603" s="21">
        <v>264</v>
      </c>
      <c r="AC603" s="19">
        <v>49.5</v>
      </c>
      <c r="AD603" s="19">
        <v>264</v>
      </c>
      <c r="AE603" s="19">
        <v>264</v>
      </c>
      <c r="AF603" s="19">
        <v>246</v>
      </c>
      <c r="AG603" s="8">
        <f>AF603/AD603</f>
        <v>0.93181818181818177</v>
      </c>
      <c r="AH603" s="19">
        <v>200</v>
      </c>
      <c r="AI603" s="85">
        <f>(AF603*V603)/1000000</f>
        <v>6.0557819999999998E-2</v>
      </c>
      <c r="AJ603" s="18" t="s">
        <v>78</v>
      </c>
      <c r="AK603" s="18" t="s">
        <v>599</v>
      </c>
      <c r="AL603" s="18" t="s">
        <v>134</v>
      </c>
      <c r="AM603" s="18" t="s">
        <v>427</v>
      </c>
      <c r="AN603" s="18" t="s">
        <v>121</v>
      </c>
      <c r="AO603" s="18" t="s">
        <v>81</v>
      </c>
      <c r="AP603" s="18" t="s">
        <v>598</v>
      </c>
      <c r="AQ603" s="18" t="s">
        <v>81</v>
      </c>
      <c r="AR603" s="19">
        <v>0</v>
      </c>
      <c r="AS603" s="18"/>
      <c r="AT603" s="72">
        <v>60</v>
      </c>
      <c r="AU603" s="19">
        <v>178</v>
      </c>
      <c r="AV603" s="19">
        <v>178</v>
      </c>
      <c r="AW603" s="18" t="s">
        <v>77</v>
      </c>
      <c r="AX603" s="18" t="s">
        <v>126</v>
      </c>
      <c r="AY603" s="18" t="s">
        <v>71</v>
      </c>
      <c r="AZ603" s="18" t="s">
        <v>71</v>
      </c>
      <c r="BA603" s="19">
        <v>0</v>
      </c>
      <c r="BB603" s="20" t="s">
        <v>121</v>
      </c>
      <c r="BC603" s="18" t="s">
        <v>144</v>
      </c>
      <c r="BD603" s="18" t="s">
        <v>81</v>
      </c>
      <c r="BE603" s="18" t="s">
        <v>263</v>
      </c>
      <c r="BF603" s="18" t="s">
        <v>81</v>
      </c>
      <c r="BG603" s="18"/>
      <c r="BH603" s="21">
        <v>0</v>
      </c>
      <c r="BI603" s="19">
        <v>0.79</v>
      </c>
      <c r="BJ603" s="18"/>
      <c r="BK603" s="19">
        <v>0.14000000000000001</v>
      </c>
      <c r="BL603" s="18"/>
      <c r="BM603" s="18"/>
      <c r="BN603" s="19">
        <v>22</v>
      </c>
      <c r="BO603" s="21">
        <v>0.5</v>
      </c>
      <c r="BP603" s="20"/>
      <c r="BQ603" s="21">
        <v>0.87</v>
      </c>
      <c r="BR603" s="20"/>
      <c r="BS603" s="21">
        <v>0.19</v>
      </c>
      <c r="BT603" s="20"/>
      <c r="BU603" s="20"/>
      <c r="BV603" s="21">
        <v>22.05</v>
      </c>
      <c r="BW603" s="9">
        <f>IF(BA603=1,BN603-(Monitors!$B$17*Data!BZ603),Data!BN603)</f>
        <v>22</v>
      </c>
      <c r="BX603" s="32">
        <f>IF($AR603=1,$BW603-(Monitors!$C$17*BZ603),Data!$BW603)</f>
        <v>22</v>
      </c>
      <c r="BY603" s="32">
        <f>BX603-(AA603*Monitors!$C$13)</f>
        <v>17.852</v>
      </c>
      <c r="BZ603" s="86">
        <f>(Monitors!$C$13*Data!AA603)+(Monitors!$C$6*TANH(Monitors!$C$7*(Data!V603+Monitors!$C$8)+Monitors!$C$9)+Monitors!$C$10)</f>
        <v>17.118996374405853</v>
      </c>
      <c r="CA603" s="9">
        <f>BN603-(Signage!$C$13*AI603)</f>
        <v>17.458163500000001</v>
      </c>
      <c r="CB603" s="86">
        <f>(Signage!$C$13*Data!AI603)+(Signage!$C$6*TANH(Signage!$C$7*(Data!V603+Signage!$C$8)+Signage!$C$9)+Signage!$C$10)</f>
        <v>22.443137234452966</v>
      </c>
    </row>
    <row r="604" spans="1:80" s="4" customFormat="1" ht="12" customHeight="1">
      <c r="A604" s="82">
        <v>603</v>
      </c>
      <c r="B604" s="15" t="s">
        <v>2056</v>
      </c>
      <c r="C604" s="82" t="s">
        <v>1534</v>
      </c>
      <c r="D604" s="16">
        <v>41515</v>
      </c>
      <c r="E604" s="18" t="s">
        <v>78</v>
      </c>
      <c r="F604" s="15" t="s">
        <v>70</v>
      </c>
      <c r="G604" s="17">
        <v>6</v>
      </c>
      <c r="H604" s="15" t="s">
        <v>72</v>
      </c>
      <c r="I604" s="15" t="s">
        <v>90</v>
      </c>
      <c r="J604" s="18"/>
      <c r="K604" s="18" t="s">
        <v>74</v>
      </c>
      <c r="L604" s="18"/>
      <c r="M604" s="18" t="s">
        <v>78</v>
      </c>
      <c r="N604" s="18" t="s">
        <v>78</v>
      </c>
      <c r="O604" s="18" t="s">
        <v>82</v>
      </c>
      <c r="P604" s="18"/>
      <c r="Q604" s="18" t="s">
        <v>77</v>
      </c>
      <c r="R604" s="19">
        <v>1.78</v>
      </c>
      <c r="S604" s="19">
        <v>11.8</v>
      </c>
      <c r="T604" s="19">
        <v>20.9</v>
      </c>
      <c r="U604" s="19">
        <v>24</v>
      </c>
      <c r="V604" s="19">
        <v>246.17</v>
      </c>
      <c r="W604" s="19">
        <v>1080</v>
      </c>
      <c r="X604" s="19">
        <v>1920</v>
      </c>
      <c r="Y604" s="18" t="s">
        <v>147</v>
      </c>
      <c r="Z604" s="69">
        <v>8423</v>
      </c>
      <c r="AA604" s="19">
        <v>2.0739999999999998</v>
      </c>
      <c r="AB604" s="21">
        <v>250</v>
      </c>
      <c r="AC604" s="19">
        <v>0.4</v>
      </c>
      <c r="AD604" s="19">
        <v>288.8</v>
      </c>
      <c r="AE604" s="19">
        <v>250</v>
      </c>
      <c r="AF604" s="19">
        <v>246.2</v>
      </c>
      <c r="AG604" s="8">
        <f>AF604/AD604</f>
        <v>0.85249307479224368</v>
      </c>
      <c r="AH604" s="19">
        <v>202.7</v>
      </c>
      <c r="AI604" s="85">
        <f>(AF604*V604)/1000000</f>
        <v>6.0607053999999994E-2</v>
      </c>
      <c r="AJ604" s="18" t="s">
        <v>78</v>
      </c>
      <c r="AK604" s="18" t="s">
        <v>312</v>
      </c>
      <c r="AL604" s="18" t="s">
        <v>88</v>
      </c>
      <c r="AM604" s="18"/>
      <c r="AN604" s="18" t="s">
        <v>81</v>
      </c>
      <c r="AO604" s="18"/>
      <c r="AP604" s="18" t="s">
        <v>81</v>
      </c>
      <c r="AQ604" s="18"/>
      <c r="AR604" s="19">
        <v>0</v>
      </c>
      <c r="AS604" s="18"/>
      <c r="AT604" s="72">
        <v>60</v>
      </c>
      <c r="AU604" s="19">
        <v>170</v>
      </c>
      <c r="AV604" s="19">
        <v>160</v>
      </c>
      <c r="AW604" s="18" t="s">
        <v>78</v>
      </c>
      <c r="AX604" s="18" t="s">
        <v>264</v>
      </c>
      <c r="AY604" s="18"/>
      <c r="AZ604" s="18"/>
      <c r="BA604" s="19">
        <v>0</v>
      </c>
      <c r="BB604" s="20" t="s">
        <v>81</v>
      </c>
      <c r="BC604" s="18" t="s">
        <v>81</v>
      </c>
      <c r="BD604" s="18"/>
      <c r="BE604" s="18" t="s">
        <v>84</v>
      </c>
      <c r="BF604" s="18"/>
      <c r="BG604" s="18"/>
      <c r="BH604" s="21">
        <v>0</v>
      </c>
      <c r="BI604" s="19">
        <v>0.22</v>
      </c>
      <c r="BJ604" s="18"/>
      <c r="BK604" s="19">
        <v>0.19</v>
      </c>
      <c r="BL604" s="18"/>
      <c r="BM604" s="18"/>
      <c r="BN604" s="19">
        <v>17.62</v>
      </c>
      <c r="BO604" s="21">
        <v>0.42</v>
      </c>
      <c r="BP604" s="20"/>
      <c r="BQ604" s="21">
        <v>0.26</v>
      </c>
      <c r="BR604" s="20"/>
      <c r="BS604" s="21">
        <v>0.23</v>
      </c>
      <c r="BT604" s="20"/>
      <c r="BU604" s="20"/>
      <c r="BV604" s="21">
        <v>17.86</v>
      </c>
      <c r="BW604" s="9">
        <f>IF(BA604=1,BN604-(Monitors!$B$17*Data!BZ604),Data!BN604)</f>
        <v>17.62</v>
      </c>
      <c r="BX604" s="32">
        <f>IF($AR604=1,$BW604-(Monitors!$C$17*BZ604),Data!$BW604)</f>
        <v>17.62</v>
      </c>
      <c r="BY604" s="32">
        <f>BX604-(AA604*Monitors!$C$13)</f>
        <v>13.472000000000001</v>
      </c>
      <c r="BZ604" s="86">
        <f>(Monitors!$C$13*Data!AA604)+(Monitors!$C$6*TANH(Monitors!$C$7*(Data!V604+Monitors!$C$8)+Monitors!$C$9)+Monitors!$C$10)</f>
        <v>17.118996374405853</v>
      </c>
      <c r="CA604" s="9">
        <f>BN604-(Signage!$C$13*AI604)</f>
        <v>13.074470950000002</v>
      </c>
      <c r="CB604" s="86">
        <f>(Signage!$C$13*Data!AI604)+(Signage!$C$6*TANH(Signage!$C$7*(Data!V604+Signage!$C$8)+Signage!$C$9)+Signage!$C$10)</f>
        <v>22.446829784452966</v>
      </c>
    </row>
    <row r="605" spans="1:80" s="4" customFormat="1" ht="12" customHeight="1">
      <c r="A605" s="83">
        <v>604</v>
      </c>
      <c r="B605" s="15" t="s">
        <v>2070</v>
      </c>
      <c r="C605" s="83" t="s">
        <v>1535</v>
      </c>
      <c r="D605" s="16">
        <v>41562</v>
      </c>
      <c r="E605" s="18" t="s">
        <v>77</v>
      </c>
      <c r="F605" s="15" t="s">
        <v>70</v>
      </c>
      <c r="G605" s="17">
        <v>6</v>
      </c>
      <c r="H605" s="15" t="s">
        <v>72</v>
      </c>
      <c r="I605" s="15" t="s">
        <v>73</v>
      </c>
      <c r="J605" s="18" t="s">
        <v>73</v>
      </c>
      <c r="K605" s="18" t="s">
        <v>74</v>
      </c>
      <c r="L605" s="18" t="s">
        <v>71</v>
      </c>
      <c r="M605" s="18" t="s">
        <v>78</v>
      </c>
      <c r="N605" s="18" t="s">
        <v>78</v>
      </c>
      <c r="O605" s="18" t="s">
        <v>82</v>
      </c>
      <c r="P605" s="18" t="s">
        <v>71</v>
      </c>
      <c r="Q605" s="18" t="s">
        <v>78</v>
      </c>
      <c r="R605" s="19">
        <v>1.78</v>
      </c>
      <c r="S605" s="19">
        <v>10.5</v>
      </c>
      <c r="T605" s="19">
        <v>18.7</v>
      </c>
      <c r="U605" s="19">
        <v>21.5</v>
      </c>
      <c r="V605" s="19">
        <v>197.52</v>
      </c>
      <c r="W605" s="19">
        <v>1080</v>
      </c>
      <c r="X605" s="19">
        <v>1920</v>
      </c>
      <c r="Y605" s="18" t="s">
        <v>147</v>
      </c>
      <c r="Z605" s="69">
        <v>10498</v>
      </c>
      <c r="AA605" s="19">
        <v>2.0739999999999998</v>
      </c>
      <c r="AB605" s="21">
        <v>250</v>
      </c>
      <c r="AC605" s="19">
        <v>9.3000000000000007</v>
      </c>
      <c r="AD605" s="19">
        <v>255.9</v>
      </c>
      <c r="AE605" s="19">
        <v>250</v>
      </c>
      <c r="AF605" s="19">
        <v>247.9</v>
      </c>
      <c r="AG605" s="8">
        <f>AF605/AD605</f>
        <v>0.96873778819851508</v>
      </c>
      <c r="AH605" s="19">
        <v>200.7</v>
      </c>
      <c r="AI605" s="85">
        <f>(AF605*V605)/1000000</f>
        <v>4.8965208000000003E-2</v>
      </c>
      <c r="AJ605" s="18" t="s">
        <v>78</v>
      </c>
      <c r="AK605" s="18" t="s">
        <v>418</v>
      </c>
      <c r="AL605" s="18" t="s">
        <v>88</v>
      </c>
      <c r="AM605" s="18" t="s">
        <v>576</v>
      </c>
      <c r="AN605" s="18" t="s">
        <v>81</v>
      </c>
      <c r="AO605" s="18" t="s">
        <v>71</v>
      </c>
      <c r="AP605" s="18" t="s">
        <v>94</v>
      </c>
      <c r="AQ605" s="18" t="s">
        <v>71</v>
      </c>
      <c r="AR605" s="19">
        <v>0</v>
      </c>
      <c r="AS605" s="18"/>
      <c r="AT605" s="72">
        <v>60</v>
      </c>
      <c r="AU605" s="19">
        <v>170</v>
      </c>
      <c r="AV605" s="19">
        <v>160</v>
      </c>
      <c r="AW605" s="18" t="s">
        <v>77</v>
      </c>
      <c r="AX605" s="18" t="s">
        <v>98</v>
      </c>
      <c r="AY605" s="18"/>
      <c r="AZ605" s="18"/>
      <c r="BA605" s="19">
        <v>0</v>
      </c>
      <c r="BB605" s="20" t="s">
        <v>81</v>
      </c>
      <c r="BC605" s="18" t="s">
        <v>81</v>
      </c>
      <c r="BD605" s="18" t="s">
        <v>71</v>
      </c>
      <c r="BE605" s="18" t="s">
        <v>84</v>
      </c>
      <c r="BF605" s="18" t="s">
        <v>71</v>
      </c>
      <c r="BG605" s="18"/>
      <c r="BH605" s="21">
        <v>0</v>
      </c>
      <c r="BI605" s="19">
        <v>0.26</v>
      </c>
      <c r="BJ605" s="18"/>
      <c r="BK605" s="19">
        <v>0.23</v>
      </c>
      <c r="BL605" s="18"/>
      <c r="BM605" s="18"/>
      <c r="BN605" s="19">
        <v>18.86</v>
      </c>
      <c r="BO605" s="21">
        <v>0.5</v>
      </c>
      <c r="BP605" s="20"/>
      <c r="BQ605" s="21">
        <v>0.33</v>
      </c>
      <c r="BR605" s="20"/>
      <c r="BS605" s="21">
        <v>0.31</v>
      </c>
      <c r="BT605" s="20"/>
      <c r="BU605" s="20"/>
      <c r="BV605" s="21">
        <v>18.82</v>
      </c>
      <c r="BW605" s="9">
        <f>IF(BA605=1,BN605-(Monitors!$B$17*Data!BZ605),Data!BN605)</f>
        <v>18.86</v>
      </c>
      <c r="BX605" s="32">
        <f>IF($AR605=1,$BW605-(Monitors!$C$17*BZ605),Data!$BW605)</f>
        <v>18.86</v>
      </c>
      <c r="BY605" s="32">
        <f>BX605-(AA605*Monitors!$C$13)</f>
        <v>14.712</v>
      </c>
      <c r="BZ605" s="86">
        <f>(Monitors!$C$13*Data!AA605)+(Monitors!$C$6*TANH(Monitors!$C$7*(Data!V605+Monitors!$C$8)+Monitors!$C$9)+Monitors!$C$10)</f>
        <v>15.391053511885746</v>
      </c>
      <c r="CA605" s="9">
        <f>BN605-(Signage!$C$13*AI605)</f>
        <v>15.187609399999999</v>
      </c>
      <c r="CB605" s="86">
        <f>(Signage!$C$13*Data!AI605)+(Signage!$C$6*TANH(Signage!$C$7*(Data!V605+Signage!$C$8)+Signage!$C$9)+Signage!$C$10)</f>
        <v>17.643776912499622</v>
      </c>
    </row>
    <row r="606" spans="1:80" s="4" customFormat="1" ht="12" customHeight="1">
      <c r="A606" s="82">
        <v>605</v>
      </c>
      <c r="B606" s="15" t="s">
        <v>2056</v>
      </c>
      <c r="C606" s="82" t="s">
        <v>1536</v>
      </c>
      <c r="D606" s="16">
        <v>41230</v>
      </c>
      <c r="E606" s="18" t="s">
        <v>77</v>
      </c>
      <c r="F606" s="15" t="s">
        <v>70</v>
      </c>
      <c r="G606" s="17">
        <v>6</v>
      </c>
      <c r="H606" s="15" t="s">
        <v>72</v>
      </c>
      <c r="I606" s="15" t="s">
        <v>73</v>
      </c>
      <c r="J606" s="18" t="s">
        <v>73</v>
      </c>
      <c r="K606" s="18" t="s">
        <v>74</v>
      </c>
      <c r="L606" s="18" t="s">
        <v>71</v>
      </c>
      <c r="M606" s="18" t="s">
        <v>78</v>
      </c>
      <c r="N606" s="18" t="s">
        <v>78</v>
      </c>
      <c r="O606" s="18" t="s">
        <v>82</v>
      </c>
      <c r="P606" s="18" t="s">
        <v>71</v>
      </c>
      <c r="Q606" s="18" t="s">
        <v>78</v>
      </c>
      <c r="R606" s="19">
        <v>1.78</v>
      </c>
      <c r="S606" s="19">
        <v>11.3</v>
      </c>
      <c r="T606" s="19">
        <v>20</v>
      </c>
      <c r="U606" s="19">
        <v>23</v>
      </c>
      <c r="V606" s="19">
        <v>226</v>
      </c>
      <c r="W606" s="19">
        <v>1080</v>
      </c>
      <c r="X606" s="19">
        <v>1920</v>
      </c>
      <c r="Y606" s="18" t="s">
        <v>147</v>
      </c>
      <c r="Z606" s="69">
        <v>9176</v>
      </c>
      <c r="AA606" s="19">
        <v>2.0739999999999998</v>
      </c>
      <c r="AB606" s="21">
        <v>252</v>
      </c>
      <c r="AC606" s="19">
        <v>5.6</v>
      </c>
      <c r="AD606" s="19">
        <v>252</v>
      </c>
      <c r="AE606" s="19">
        <v>252</v>
      </c>
      <c r="AF606" s="19">
        <v>248</v>
      </c>
      <c r="AG606" s="8">
        <f>AF606/AD606</f>
        <v>0.98412698412698407</v>
      </c>
      <c r="AH606" s="19">
        <v>200</v>
      </c>
      <c r="AI606" s="85">
        <f>(AF606*V606)/1000000</f>
        <v>5.6048000000000001E-2</v>
      </c>
      <c r="AJ606" s="18" t="s">
        <v>78</v>
      </c>
      <c r="AK606" s="18" t="s">
        <v>424</v>
      </c>
      <c r="AL606" s="18" t="s">
        <v>159</v>
      </c>
      <c r="AM606" s="18" t="s">
        <v>193</v>
      </c>
      <c r="AN606" s="18" t="s">
        <v>81</v>
      </c>
      <c r="AO606" s="18" t="s">
        <v>81</v>
      </c>
      <c r="AP606" s="18" t="s">
        <v>94</v>
      </c>
      <c r="AQ606" s="18" t="s">
        <v>81</v>
      </c>
      <c r="AR606" s="19">
        <v>0</v>
      </c>
      <c r="AS606" s="18"/>
      <c r="AT606" s="72">
        <v>60</v>
      </c>
      <c r="AU606" s="19">
        <v>178</v>
      </c>
      <c r="AV606" s="19">
        <v>178</v>
      </c>
      <c r="AW606" s="18" t="s">
        <v>77</v>
      </c>
      <c r="AX606" s="18" t="s">
        <v>126</v>
      </c>
      <c r="AY606" s="18" t="s">
        <v>71</v>
      </c>
      <c r="AZ606" s="18" t="s">
        <v>71</v>
      </c>
      <c r="BA606" s="19">
        <v>0</v>
      </c>
      <c r="BB606" s="20" t="s">
        <v>81</v>
      </c>
      <c r="BC606" s="18" t="s">
        <v>81</v>
      </c>
      <c r="BD606" s="18" t="s">
        <v>71</v>
      </c>
      <c r="BE606" s="18" t="s">
        <v>84</v>
      </c>
      <c r="BF606" s="18" t="s">
        <v>81</v>
      </c>
      <c r="BG606" s="18"/>
      <c r="BH606" s="21">
        <v>0</v>
      </c>
      <c r="BI606" s="19">
        <v>0.37</v>
      </c>
      <c r="BJ606" s="18"/>
      <c r="BK606" s="19">
        <v>0.25</v>
      </c>
      <c r="BL606" s="18"/>
      <c r="BM606" s="18"/>
      <c r="BN606" s="19">
        <v>18.079999999999998</v>
      </c>
      <c r="BO606" s="21">
        <v>0.5</v>
      </c>
      <c r="BP606" s="20"/>
      <c r="BQ606" s="21">
        <v>0.42</v>
      </c>
      <c r="BR606" s="20"/>
      <c r="BS606" s="21">
        <v>0.31</v>
      </c>
      <c r="BT606" s="20"/>
      <c r="BU606" s="20"/>
      <c r="BV606" s="21">
        <v>18.010000000000002</v>
      </c>
      <c r="BW606" s="9">
        <f>IF(BA606=1,BN606-(Monitors!$B$17*Data!BZ606),Data!BN606)</f>
        <v>18.079999999999998</v>
      </c>
      <c r="BX606" s="32">
        <f>IF($AR606=1,$BW606-(Monitors!$C$17*BZ606),Data!$BW606)</f>
        <v>18.079999999999998</v>
      </c>
      <c r="BY606" s="32">
        <f>BX606-(AA606*Monitors!$C$13)</f>
        <v>13.931999999999999</v>
      </c>
      <c r="BZ606" s="86">
        <f>(Monitors!$C$13*Data!AA606)+(Monitors!$C$6*TANH(Monitors!$C$7*(Data!V606+Monitors!$C$8)+Monitors!$C$9)+Monitors!$C$10)</f>
        <v>16.458849417765016</v>
      </c>
      <c r="CA606" s="9">
        <f>BN606-(Signage!$C$13*AI606)</f>
        <v>13.876399999999999</v>
      </c>
      <c r="CB606" s="86">
        <f>(Signage!$C$13*Data!AI606)+(Signage!$C$6*TANH(Signage!$C$7*(Data!V606+Signage!$C$8)+Signage!$C$9)+Signage!$C$10)</f>
        <v>20.481268059489182</v>
      </c>
    </row>
    <row r="607" spans="1:80" s="4" customFormat="1" ht="12" customHeight="1">
      <c r="A607" s="83">
        <v>606</v>
      </c>
      <c r="B607" s="15" t="s">
        <v>2088</v>
      </c>
      <c r="C607" s="83" t="s">
        <v>1537</v>
      </c>
      <c r="D607" s="16">
        <v>41281</v>
      </c>
      <c r="E607" s="18" t="s">
        <v>77</v>
      </c>
      <c r="F607" s="15" t="s">
        <v>70</v>
      </c>
      <c r="G607" s="17">
        <v>6</v>
      </c>
      <c r="H607" s="15" t="s">
        <v>72</v>
      </c>
      <c r="I607" s="15" t="s">
        <v>90</v>
      </c>
      <c r="J607" s="18"/>
      <c r="K607" s="18" t="s">
        <v>74</v>
      </c>
      <c r="L607" s="18"/>
      <c r="M607" s="18" t="s">
        <v>78</v>
      </c>
      <c r="N607" s="18" t="s">
        <v>78</v>
      </c>
      <c r="O607" s="18" t="s">
        <v>82</v>
      </c>
      <c r="P607" s="18"/>
      <c r="Q607" s="18" t="s">
        <v>77</v>
      </c>
      <c r="R607" s="19">
        <v>1.78</v>
      </c>
      <c r="S607" s="19">
        <v>11.3</v>
      </c>
      <c r="T607" s="19">
        <v>20.100000000000001</v>
      </c>
      <c r="U607" s="19">
        <v>23.1</v>
      </c>
      <c r="V607" s="19">
        <v>227.4</v>
      </c>
      <c r="W607" s="19">
        <v>1920</v>
      </c>
      <c r="X607" s="19">
        <v>1080</v>
      </c>
      <c r="Y607" s="18" t="s">
        <v>167</v>
      </c>
      <c r="Z607" s="69">
        <v>9118</v>
      </c>
      <c r="AA607" s="19">
        <v>2.0739999999999998</v>
      </c>
      <c r="AB607" s="21">
        <v>250</v>
      </c>
      <c r="AC607" s="19">
        <v>7.7</v>
      </c>
      <c r="AD607" s="19">
        <v>261</v>
      </c>
      <c r="AE607" s="19">
        <v>250</v>
      </c>
      <c r="AF607" s="19">
        <v>248</v>
      </c>
      <c r="AG607" s="8">
        <f>AF607/AD607</f>
        <v>0.95019157088122608</v>
      </c>
      <c r="AH607" s="19">
        <v>200</v>
      </c>
      <c r="AI607" s="85">
        <f>(AF607*V607)/1000000</f>
        <v>5.6395200000000006E-2</v>
      </c>
      <c r="AJ607" s="18" t="s">
        <v>78</v>
      </c>
      <c r="AK607" s="18" t="s">
        <v>570</v>
      </c>
      <c r="AL607" s="18" t="s">
        <v>181</v>
      </c>
      <c r="AM607" s="18"/>
      <c r="AN607" s="18" t="s">
        <v>81</v>
      </c>
      <c r="AO607" s="18"/>
      <c r="AP607" s="18" t="s">
        <v>81</v>
      </c>
      <c r="AQ607" s="18"/>
      <c r="AR607" s="19">
        <v>0</v>
      </c>
      <c r="AS607" s="18"/>
      <c r="AT607" s="72">
        <v>60</v>
      </c>
      <c r="AU607" s="19">
        <v>170</v>
      </c>
      <c r="AV607" s="19">
        <v>160</v>
      </c>
      <c r="AW607" s="18" t="s">
        <v>78</v>
      </c>
      <c r="AX607" s="18" t="s">
        <v>109</v>
      </c>
      <c r="AY607" s="18"/>
      <c r="AZ607" s="18"/>
      <c r="BA607" s="19">
        <v>0</v>
      </c>
      <c r="BB607" s="20" t="s">
        <v>81</v>
      </c>
      <c r="BC607" s="18" t="s">
        <v>81</v>
      </c>
      <c r="BD607" s="18"/>
      <c r="BE607" s="18" t="s">
        <v>84</v>
      </c>
      <c r="BF607" s="18"/>
      <c r="BG607" s="19">
        <v>5</v>
      </c>
      <c r="BH607" s="21">
        <v>0</v>
      </c>
      <c r="BI607" s="19">
        <v>0.23</v>
      </c>
      <c r="BJ607" s="18"/>
      <c r="BK607" s="19">
        <v>0.16</v>
      </c>
      <c r="BL607" s="18"/>
      <c r="BM607" s="18"/>
      <c r="BN607" s="19">
        <v>20.43</v>
      </c>
      <c r="BO607" s="21">
        <v>0.49</v>
      </c>
      <c r="BP607" s="20"/>
      <c r="BQ607" s="21">
        <v>0.27</v>
      </c>
      <c r="BR607" s="20"/>
      <c r="BS607" s="21">
        <v>0.18</v>
      </c>
      <c r="BT607" s="20"/>
      <c r="BU607" s="20"/>
      <c r="BV607" s="21">
        <v>20.49</v>
      </c>
      <c r="BW607" s="9">
        <f>IF(BA607=1,BN607-(Monitors!$B$17*Data!BZ607),Data!BN607)</f>
        <v>20.43</v>
      </c>
      <c r="BX607" s="32">
        <f>IF($AR607=1,$BW607-(Monitors!$C$17*BZ607),Data!$BW607)</f>
        <v>20.43</v>
      </c>
      <c r="BY607" s="32">
        <f>BX607-(AA607*Monitors!$C$13)</f>
        <v>16.282</v>
      </c>
      <c r="BZ607" s="86">
        <f>(Monitors!$C$13*Data!AA607)+(Monitors!$C$6*TANH(Monitors!$C$7*(Data!V607+Monitors!$C$8)+Monitors!$C$9)+Monitors!$C$10)</f>
        <v>16.50717562148764</v>
      </c>
      <c r="CA607" s="9">
        <f>BN607-(Signage!$C$13*AI607)</f>
        <v>16.20036</v>
      </c>
      <c r="CB607" s="86">
        <f>(Signage!$C$13*Data!AI607)+(Signage!$C$6*TANH(Signage!$C$7*(Data!V607+Signage!$C$8)+Signage!$C$9)+Signage!$C$10)</f>
        <v>20.620284714504361</v>
      </c>
    </row>
    <row r="608" spans="1:80" s="4" customFormat="1" ht="12" customHeight="1">
      <c r="A608" s="82">
        <v>607</v>
      </c>
      <c r="B608" s="15" t="s">
        <v>2088</v>
      </c>
      <c r="C608" s="82" t="s">
        <v>1538</v>
      </c>
      <c r="D608" s="16">
        <v>41365</v>
      </c>
      <c r="E608" s="18" t="s">
        <v>77</v>
      </c>
      <c r="F608" s="15" t="s">
        <v>70</v>
      </c>
      <c r="G608" s="17">
        <v>6</v>
      </c>
      <c r="H608" s="15" t="s">
        <v>72</v>
      </c>
      <c r="I608" s="15" t="s">
        <v>90</v>
      </c>
      <c r="J608" s="18"/>
      <c r="K608" s="18" t="s">
        <v>74</v>
      </c>
      <c r="L608" s="18"/>
      <c r="M608" s="18" t="s">
        <v>78</v>
      </c>
      <c r="N608" s="18" t="s">
        <v>78</v>
      </c>
      <c r="O608" s="18" t="s">
        <v>82</v>
      </c>
      <c r="P608" s="18"/>
      <c r="Q608" s="18" t="s">
        <v>77</v>
      </c>
      <c r="R608" s="19">
        <v>1.78</v>
      </c>
      <c r="S608" s="19">
        <v>13.2</v>
      </c>
      <c r="T608" s="19">
        <v>23.5</v>
      </c>
      <c r="U608" s="19">
        <v>27</v>
      </c>
      <c r="V608" s="19">
        <v>310.89999999999998</v>
      </c>
      <c r="W608" s="19">
        <v>1080</v>
      </c>
      <c r="X608" s="19">
        <v>1920</v>
      </c>
      <c r="Y608" s="18" t="s">
        <v>147</v>
      </c>
      <c r="Z608" s="69">
        <v>6670</v>
      </c>
      <c r="AA608" s="19">
        <v>2.0739999999999998</v>
      </c>
      <c r="AB608" s="21">
        <v>300</v>
      </c>
      <c r="AC608" s="19">
        <v>7.8</v>
      </c>
      <c r="AD608" s="19">
        <v>249.7</v>
      </c>
      <c r="AE608" s="19">
        <v>300</v>
      </c>
      <c r="AF608" s="19">
        <v>248.2</v>
      </c>
      <c r="AG608" s="8">
        <f>AF608/AD608</f>
        <v>0.9939927913496196</v>
      </c>
      <c r="AH608" s="19">
        <v>200</v>
      </c>
      <c r="AI608" s="85">
        <f>(AF608*V608)/1000000</f>
        <v>7.7165379999999992E-2</v>
      </c>
      <c r="AJ608" s="18" t="s">
        <v>78</v>
      </c>
      <c r="AK608" s="18" t="s">
        <v>191</v>
      </c>
      <c r="AL608" s="18" t="s">
        <v>159</v>
      </c>
      <c r="AM608" s="18"/>
      <c r="AN608" s="18" t="s">
        <v>81</v>
      </c>
      <c r="AO608" s="18"/>
      <c r="AP608" s="18" t="s">
        <v>81</v>
      </c>
      <c r="AQ608" s="18"/>
      <c r="AR608" s="19">
        <v>0</v>
      </c>
      <c r="AS608" s="18"/>
      <c r="AT608" s="72">
        <v>60</v>
      </c>
      <c r="AU608" s="19">
        <v>178</v>
      </c>
      <c r="AV608" s="19">
        <v>178</v>
      </c>
      <c r="AW608" s="18" t="s">
        <v>78</v>
      </c>
      <c r="AX608" s="18" t="s">
        <v>109</v>
      </c>
      <c r="AY608" s="18"/>
      <c r="AZ608" s="18"/>
      <c r="BA608" s="19">
        <v>0</v>
      </c>
      <c r="BB608" s="20" t="s">
        <v>81</v>
      </c>
      <c r="BC608" s="18" t="s">
        <v>81</v>
      </c>
      <c r="BD608" s="18"/>
      <c r="BE608" s="18" t="s">
        <v>84</v>
      </c>
      <c r="BF608" s="18"/>
      <c r="BG608" s="19">
        <v>5</v>
      </c>
      <c r="BH608" s="21">
        <v>0</v>
      </c>
      <c r="BI608" s="19">
        <v>0.28000000000000003</v>
      </c>
      <c r="BJ608" s="18"/>
      <c r="BK608" s="19">
        <v>0.22</v>
      </c>
      <c r="BL608" s="18"/>
      <c r="BM608" s="18"/>
      <c r="BN608" s="19">
        <v>21.56</v>
      </c>
      <c r="BO608" s="21">
        <v>0.52</v>
      </c>
      <c r="BP608" s="20"/>
      <c r="BQ608" s="21">
        <v>0.31</v>
      </c>
      <c r="BR608" s="20"/>
      <c r="BS608" s="21">
        <v>0.26</v>
      </c>
      <c r="BT608" s="20"/>
      <c r="BU608" s="20"/>
      <c r="BV608" s="21">
        <v>21.62</v>
      </c>
      <c r="BW608" s="9">
        <f>IF(BA608=1,BN608-(Monitors!$B$17*Data!BZ608),Data!BN608)</f>
        <v>21.56</v>
      </c>
      <c r="BX608" s="32">
        <f>IF($AR608=1,$BW608-(Monitors!$C$17*BZ608),Data!$BW608)</f>
        <v>21.56</v>
      </c>
      <c r="BY608" s="32">
        <f>BX608-(AA608*Monitors!$C$13)</f>
        <v>17.411999999999999</v>
      </c>
      <c r="BZ608" s="86">
        <f>(Monitors!$C$13*Data!AA608)+(Monitors!$C$6*TANH(Monitors!$C$7*(Data!V608+Monitors!$C$8)+Monitors!$C$9)+Monitors!$C$10)</f>
        <v>18.763415393120173</v>
      </c>
      <c r="CA608" s="9">
        <f>BN608-(Signage!$C$13*AI608)</f>
        <v>15.772596499999999</v>
      </c>
      <c r="CB608" s="86">
        <f>(Signage!$C$13*Data!AI608)+(Signage!$C$6*TANH(Signage!$C$7*(Data!V608+Signage!$C$8)+Signage!$C$9)+Signage!$C$10)</f>
        <v>28.82928207058529</v>
      </c>
    </row>
    <row r="609" spans="1:80" s="4" customFormat="1" ht="12" customHeight="1">
      <c r="A609" s="83">
        <v>608</v>
      </c>
      <c r="B609" s="15" t="s">
        <v>2056</v>
      </c>
      <c r="C609" s="83" t="s">
        <v>1539</v>
      </c>
      <c r="D609" s="16">
        <v>41445</v>
      </c>
      <c r="E609" s="18" t="s">
        <v>78</v>
      </c>
      <c r="F609" s="15" t="s">
        <v>70</v>
      </c>
      <c r="G609" s="17">
        <v>6</v>
      </c>
      <c r="H609" s="15" t="s">
        <v>72</v>
      </c>
      <c r="I609" s="15" t="s">
        <v>142</v>
      </c>
      <c r="J609" s="18"/>
      <c r="K609" s="18" t="s">
        <v>74</v>
      </c>
      <c r="L609" s="18"/>
      <c r="M609" s="18" t="s">
        <v>78</v>
      </c>
      <c r="N609" s="18" t="s">
        <v>78</v>
      </c>
      <c r="O609" s="18" t="s">
        <v>82</v>
      </c>
      <c r="P609" s="18"/>
      <c r="Q609" s="18" t="s">
        <v>77</v>
      </c>
      <c r="R609" s="19">
        <v>1.78</v>
      </c>
      <c r="S609" s="19">
        <v>10.5</v>
      </c>
      <c r="T609" s="19">
        <v>18.7</v>
      </c>
      <c r="U609" s="19">
        <v>21.5</v>
      </c>
      <c r="V609" s="19">
        <v>197.6</v>
      </c>
      <c r="W609" s="19">
        <v>1080</v>
      </c>
      <c r="X609" s="19">
        <v>1920</v>
      </c>
      <c r="Y609" s="18" t="s">
        <v>147</v>
      </c>
      <c r="Z609" s="69">
        <v>10496</v>
      </c>
      <c r="AA609" s="19">
        <v>2.0739999999999998</v>
      </c>
      <c r="AB609" s="21">
        <v>240</v>
      </c>
      <c r="AC609" s="19">
        <v>12.3</v>
      </c>
      <c r="AD609" s="19">
        <v>248.7</v>
      </c>
      <c r="AE609" s="19">
        <v>240</v>
      </c>
      <c r="AF609" s="19">
        <v>248.6</v>
      </c>
      <c r="AG609" s="8">
        <f>AF609/AD609</f>
        <v>0.99959790912746282</v>
      </c>
      <c r="AH609" s="19">
        <v>201.1</v>
      </c>
      <c r="AI609" s="85">
        <f>(AF609*V609)/1000000</f>
        <v>4.9123359999999998E-2</v>
      </c>
      <c r="AJ609" s="18" t="s">
        <v>78</v>
      </c>
      <c r="AK609" s="18" t="s">
        <v>81</v>
      </c>
      <c r="AL609" s="18" t="s">
        <v>159</v>
      </c>
      <c r="AM609" s="18"/>
      <c r="AN609" s="18" t="s">
        <v>81</v>
      </c>
      <c r="AO609" s="18"/>
      <c r="AP609" s="18" t="s">
        <v>94</v>
      </c>
      <c r="AQ609" s="18"/>
      <c r="AR609" s="19">
        <v>0</v>
      </c>
      <c r="AS609" s="18"/>
      <c r="AT609" s="72">
        <v>60</v>
      </c>
      <c r="AU609" s="19">
        <v>178</v>
      </c>
      <c r="AV609" s="19">
        <v>178</v>
      </c>
      <c r="AW609" s="18" t="s">
        <v>78</v>
      </c>
      <c r="AX609" s="18" t="s">
        <v>323</v>
      </c>
      <c r="AY609" s="18"/>
      <c r="AZ609" s="18"/>
      <c r="BA609" s="19">
        <v>0</v>
      </c>
      <c r="BB609" s="20" t="s">
        <v>81</v>
      </c>
      <c r="BC609" s="18" t="s">
        <v>81</v>
      </c>
      <c r="BD609" s="18"/>
      <c r="BE609" s="18" t="s">
        <v>84</v>
      </c>
      <c r="BF609" s="18"/>
      <c r="BG609" s="19">
        <v>1</v>
      </c>
      <c r="BH609" s="21">
        <v>0</v>
      </c>
      <c r="BI609" s="19">
        <v>0.27</v>
      </c>
      <c r="BJ609" s="18"/>
      <c r="BK609" s="19">
        <v>0.23</v>
      </c>
      <c r="BL609" s="18"/>
      <c r="BM609" s="18"/>
      <c r="BN609" s="19">
        <v>18.98</v>
      </c>
      <c r="BO609" s="21">
        <v>0.35</v>
      </c>
      <c r="BP609" s="20"/>
      <c r="BQ609" s="21">
        <v>0.31</v>
      </c>
      <c r="BR609" s="20"/>
      <c r="BS609" s="21">
        <v>0.27</v>
      </c>
      <c r="BT609" s="20"/>
      <c r="BU609" s="20"/>
      <c r="BV609" s="21">
        <v>19.100000000000001</v>
      </c>
      <c r="BW609" s="9">
        <f>IF(BA609=1,BN609-(Monitors!$B$17*Data!BZ609),Data!BN609)</f>
        <v>18.98</v>
      </c>
      <c r="BX609" s="32">
        <f>IF($AR609=1,$BW609-(Monitors!$C$17*BZ609),Data!$BW609)</f>
        <v>18.98</v>
      </c>
      <c r="BY609" s="32">
        <f>BX609-(AA609*Monitors!$C$13)</f>
        <v>14.832000000000001</v>
      </c>
      <c r="BZ609" s="86">
        <f>(Monitors!$C$13*Data!AA609)+(Monitors!$C$6*TANH(Monitors!$C$7*(Data!V609+Monitors!$C$8)+Monitors!$C$9)+Monitors!$C$10)</f>
        <v>15.394283906712607</v>
      </c>
      <c r="CA609" s="9">
        <f>BN609-(Signage!$C$13*AI609)</f>
        <v>15.295748</v>
      </c>
      <c r="CB609" s="86">
        <f>(Signage!$C$13*Data!AI609)+(Signage!$C$6*TANH(Signage!$C$7*(Data!V609+Signage!$C$8)+Signage!$C$9)+Signage!$C$10)</f>
        <v>17.66213626878092</v>
      </c>
    </row>
    <row r="610" spans="1:80" s="4" customFormat="1" ht="12" customHeight="1">
      <c r="A610" s="82">
        <v>609</v>
      </c>
      <c r="B610" s="15" t="s">
        <v>2079</v>
      </c>
      <c r="C610" s="82" t="s">
        <v>1540</v>
      </c>
      <c r="D610" s="16">
        <v>41074</v>
      </c>
      <c r="E610" s="18" t="s">
        <v>77</v>
      </c>
      <c r="F610" s="15" t="s">
        <v>70</v>
      </c>
      <c r="G610" s="17">
        <v>6</v>
      </c>
      <c r="H610" s="15" t="s">
        <v>72</v>
      </c>
      <c r="I610" s="15" t="s">
        <v>73</v>
      </c>
      <c r="J610" s="18" t="s">
        <v>73</v>
      </c>
      <c r="K610" s="18" t="s">
        <v>74</v>
      </c>
      <c r="L610" s="18" t="s">
        <v>71</v>
      </c>
      <c r="M610" s="18" t="s">
        <v>78</v>
      </c>
      <c r="N610" s="18" t="s">
        <v>78</v>
      </c>
      <c r="O610" s="18" t="s">
        <v>82</v>
      </c>
      <c r="P610" s="18" t="s">
        <v>81</v>
      </c>
      <c r="Q610" s="18" t="s">
        <v>77</v>
      </c>
      <c r="R610" s="19">
        <v>1.78</v>
      </c>
      <c r="S610" s="19">
        <v>10.6</v>
      </c>
      <c r="T610" s="19">
        <v>18.8</v>
      </c>
      <c r="U610" s="19">
        <v>21.5</v>
      </c>
      <c r="V610" s="19">
        <v>198.2</v>
      </c>
      <c r="W610" s="19">
        <v>1080</v>
      </c>
      <c r="X610" s="19">
        <v>1920</v>
      </c>
      <c r="Y610" s="18" t="s">
        <v>147</v>
      </c>
      <c r="Z610" s="69">
        <v>10405</v>
      </c>
      <c r="AA610" s="19">
        <v>2.0739999999999998</v>
      </c>
      <c r="AB610" s="21">
        <v>300</v>
      </c>
      <c r="AC610" s="19">
        <v>12</v>
      </c>
      <c r="AD610" s="19">
        <v>256</v>
      </c>
      <c r="AE610" s="19">
        <v>300</v>
      </c>
      <c r="AF610" s="19">
        <v>249</v>
      </c>
      <c r="AG610" s="8">
        <f>AF610/AD610</f>
        <v>0.97265625</v>
      </c>
      <c r="AH610" s="19">
        <v>200</v>
      </c>
      <c r="AI610" s="85">
        <f>(AF610*V610)/1000000</f>
        <v>4.9351799999999994E-2</v>
      </c>
      <c r="AJ610" s="18" t="s">
        <v>78</v>
      </c>
      <c r="AK610" s="18" t="s">
        <v>611</v>
      </c>
      <c r="AL610" s="18" t="s">
        <v>181</v>
      </c>
      <c r="AM610" s="18" t="s">
        <v>81</v>
      </c>
      <c r="AN610" s="18" t="s">
        <v>81</v>
      </c>
      <c r="AO610" s="18" t="s">
        <v>81</v>
      </c>
      <c r="AP610" s="18" t="s">
        <v>81</v>
      </c>
      <c r="AQ610" s="18" t="s">
        <v>81</v>
      </c>
      <c r="AR610" s="19">
        <v>0</v>
      </c>
      <c r="AS610" s="18"/>
      <c r="AT610" s="72">
        <v>60</v>
      </c>
      <c r="AU610" s="19">
        <v>178</v>
      </c>
      <c r="AV610" s="19">
        <v>178</v>
      </c>
      <c r="AW610" s="18" t="s">
        <v>77</v>
      </c>
      <c r="AX610" s="18" t="s">
        <v>126</v>
      </c>
      <c r="AY610" s="18" t="s">
        <v>71</v>
      </c>
      <c r="AZ610" s="18" t="s">
        <v>71</v>
      </c>
      <c r="BA610" s="19">
        <v>0</v>
      </c>
      <c r="BB610" s="20" t="s">
        <v>81</v>
      </c>
      <c r="BC610" s="18" t="s">
        <v>81</v>
      </c>
      <c r="BD610" s="18" t="s">
        <v>81</v>
      </c>
      <c r="BE610" s="18" t="s">
        <v>84</v>
      </c>
      <c r="BF610" s="18" t="s">
        <v>81</v>
      </c>
      <c r="BG610" s="18"/>
      <c r="BH610" s="21">
        <v>0</v>
      </c>
      <c r="BI610" s="19">
        <v>0.3</v>
      </c>
      <c r="BJ610" s="18"/>
      <c r="BK610" s="19">
        <v>0.2</v>
      </c>
      <c r="BL610" s="18"/>
      <c r="BM610" s="18"/>
      <c r="BN610" s="19">
        <v>20.6</v>
      </c>
      <c r="BO610" s="21">
        <v>0.5</v>
      </c>
      <c r="BP610" s="20"/>
      <c r="BQ610" s="21">
        <v>0.3</v>
      </c>
      <c r="BR610" s="20"/>
      <c r="BS610" s="21">
        <v>0.3</v>
      </c>
      <c r="BT610" s="20"/>
      <c r="BU610" s="20"/>
      <c r="BV610" s="21">
        <v>20.7</v>
      </c>
      <c r="BW610" s="9">
        <f>IF(BA610=1,BN610-(Monitors!$B$17*Data!BZ610),Data!BN610)</f>
        <v>20.6</v>
      </c>
      <c r="BX610" s="32">
        <f>IF($AR610=1,$BW610-(Monitors!$C$17*BZ610),Data!$BW610)</f>
        <v>20.6</v>
      </c>
      <c r="BY610" s="32">
        <f>BX610-(AA610*Monitors!$C$13)</f>
        <v>16.452000000000002</v>
      </c>
      <c r="BZ610" s="86">
        <f>(Monitors!$C$13*Data!AA610)+(Monitors!$C$6*TANH(Monitors!$C$7*(Data!V610+Monitors!$C$8)+Monitors!$C$9)+Monitors!$C$10)</f>
        <v>15.418469702247712</v>
      </c>
      <c r="CA610" s="9">
        <f>BN610-(Signage!$C$13*AI610)</f>
        <v>16.898615000000003</v>
      </c>
      <c r="CB610" s="86">
        <f>(Signage!$C$13*Data!AI610)+(Signage!$C$6*TANH(Signage!$C$7*(Data!V610+Signage!$C$8)+Signage!$C$9)+Signage!$C$10)</f>
        <v>17.728000711143778</v>
      </c>
    </row>
    <row r="611" spans="1:80" s="4" customFormat="1" ht="12" customHeight="1">
      <c r="A611" s="83">
        <v>610</v>
      </c>
      <c r="B611" s="15" t="s">
        <v>2067</v>
      </c>
      <c r="C611" s="83" t="s">
        <v>1541</v>
      </c>
      <c r="D611" s="16">
        <v>41166</v>
      </c>
      <c r="E611" s="18" t="s">
        <v>77</v>
      </c>
      <c r="F611" s="15" t="s">
        <v>70</v>
      </c>
      <c r="G611" s="17">
        <v>6</v>
      </c>
      <c r="H611" s="15" t="s">
        <v>72</v>
      </c>
      <c r="I611" s="15" t="s">
        <v>142</v>
      </c>
      <c r="J611" s="18"/>
      <c r="K611" s="18" t="s">
        <v>74</v>
      </c>
      <c r="L611" s="18"/>
      <c r="M611" s="18" t="s">
        <v>78</v>
      </c>
      <c r="N611" s="18" t="s">
        <v>77</v>
      </c>
      <c r="O611" s="18" t="s">
        <v>82</v>
      </c>
      <c r="P611" s="18"/>
      <c r="Q611" s="18" t="s">
        <v>78</v>
      </c>
      <c r="R611" s="19">
        <v>1.78</v>
      </c>
      <c r="S611" s="19">
        <v>20.100000000000001</v>
      </c>
      <c r="T611" s="19">
        <v>11.3</v>
      </c>
      <c r="U611" s="19">
        <v>23</v>
      </c>
      <c r="V611" s="19">
        <v>227.1</v>
      </c>
      <c r="W611" s="19">
        <v>1080</v>
      </c>
      <c r="X611" s="19">
        <v>1920</v>
      </c>
      <c r="Y611" s="18" t="s">
        <v>147</v>
      </c>
      <c r="Z611" s="69">
        <v>9133</v>
      </c>
      <c r="AA611" s="19">
        <v>2.0739999999999998</v>
      </c>
      <c r="AB611" s="21">
        <v>300</v>
      </c>
      <c r="AC611" s="19">
        <v>3</v>
      </c>
      <c r="AD611" s="19">
        <v>249.2</v>
      </c>
      <c r="AE611" s="19">
        <v>300</v>
      </c>
      <c r="AF611" s="19">
        <v>249.2</v>
      </c>
      <c r="AG611" s="8">
        <f>AF611/AD611</f>
        <v>1</v>
      </c>
      <c r="AH611" s="19">
        <v>200</v>
      </c>
      <c r="AI611" s="85">
        <f>(AF611*V611)/1000000</f>
        <v>5.6593319999999996E-2</v>
      </c>
      <c r="AJ611" s="18" t="s">
        <v>78</v>
      </c>
      <c r="AK611" s="18" t="s">
        <v>569</v>
      </c>
      <c r="AL611" s="18" t="s">
        <v>120</v>
      </c>
      <c r="AM611" s="18"/>
      <c r="AN611" s="18" t="s">
        <v>121</v>
      </c>
      <c r="AO611" s="18"/>
      <c r="AP611" s="18" t="s">
        <v>94</v>
      </c>
      <c r="AQ611" s="18"/>
      <c r="AR611" s="19">
        <v>1</v>
      </c>
      <c r="AS611" s="18" t="s">
        <v>117</v>
      </c>
      <c r="AT611" s="72">
        <v>60</v>
      </c>
      <c r="AU611" s="19">
        <v>178</v>
      </c>
      <c r="AV611" s="19">
        <v>178</v>
      </c>
      <c r="AW611" s="18" t="s">
        <v>77</v>
      </c>
      <c r="AX611" s="18" t="s">
        <v>114</v>
      </c>
      <c r="AY611" s="18"/>
      <c r="AZ611" s="18"/>
      <c r="BA611" s="19">
        <v>0</v>
      </c>
      <c r="BB611" s="20" t="s">
        <v>121</v>
      </c>
      <c r="BC611" s="18" t="s">
        <v>144</v>
      </c>
      <c r="BD611" s="18"/>
      <c r="BE611" s="18" t="s">
        <v>84</v>
      </c>
      <c r="BF611" s="18"/>
      <c r="BG611" s="18"/>
      <c r="BH611" s="21">
        <v>0</v>
      </c>
      <c r="BI611" s="19">
        <v>0.22</v>
      </c>
      <c r="BJ611" s="19">
        <v>0.15</v>
      </c>
      <c r="BK611" s="19">
        <v>0.19</v>
      </c>
      <c r="BL611" s="19">
        <v>9.59</v>
      </c>
      <c r="BM611" s="19">
        <v>21.07</v>
      </c>
      <c r="BN611" s="19">
        <v>20.420000000000002</v>
      </c>
      <c r="BO611" s="21">
        <v>0.53</v>
      </c>
      <c r="BP611" s="20"/>
      <c r="BQ611" s="21">
        <v>0.27</v>
      </c>
      <c r="BR611" s="21">
        <v>0.2</v>
      </c>
      <c r="BS611" s="21">
        <v>0.25</v>
      </c>
      <c r="BT611" s="21">
        <v>10.01</v>
      </c>
      <c r="BU611" s="21">
        <v>20.99</v>
      </c>
      <c r="BV611" s="21">
        <v>20.48</v>
      </c>
      <c r="BW611" s="9">
        <f>IF(BA611=1,BN611-(Monitors!$B$17*Data!BZ611),Data!BN611)</f>
        <v>20.420000000000002</v>
      </c>
      <c r="BX611" s="32">
        <f>IF($AR611=1,$BW611-(Monitors!$C$17*BZ611),Data!$BW611)</f>
        <v>19.595157396842531</v>
      </c>
      <c r="BY611" s="32">
        <f>BX611-(AA611*Monitors!$C$13)</f>
        <v>15.447157396842531</v>
      </c>
      <c r="BZ611" s="86">
        <f>(Monitors!$C$13*Data!AA611)+(Monitors!$C$6*TANH(Monitors!$C$7*(Data!V611+Monitors!$C$8)+Monitors!$C$9)+Monitors!$C$10)</f>
        <v>16.496852063149397</v>
      </c>
      <c r="CA611" s="9">
        <f>BN611-(Signage!$C$13*AI611)</f>
        <v>16.175501000000004</v>
      </c>
      <c r="CB611" s="86">
        <f>(Signage!$C$13*Data!AI611)+(Signage!$C$6*TANH(Signage!$C$7*(Data!V611+Signage!$C$8)+Signage!$C$9)+Signage!$C$10)</f>
        <v>20.610937790776013</v>
      </c>
    </row>
    <row r="612" spans="1:80" s="4" customFormat="1" ht="12" customHeight="1">
      <c r="A612" s="82">
        <v>611</v>
      </c>
      <c r="B612" s="15" t="s">
        <v>2060</v>
      </c>
      <c r="C612" s="82" t="s">
        <v>1542</v>
      </c>
      <c r="D612" s="16">
        <v>41521</v>
      </c>
      <c r="E612" s="18" t="s">
        <v>77</v>
      </c>
      <c r="F612" s="15" t="s">
        <v>70</v>
      </c>
      <c r="G612" s="17">
        <v>6</v>
      </c>
      <c r="H612" s="15" t="s">
        <v>72</v>
      </c>
      <c r="I612" s="15" t="s">
        <v>142</v>
      </c>
      <c r="J612" s="18" t="s">
        <v>71</v>
      </c>
      <c r="K612" s="18" t="s">
        <v>74</v>
      </c>
      <c r="L612" s="18" t="s">
        <v>71</v>
      </c>
      <c r="M612" s="18" t="s">
        <v>78</v>
      </c>
      <c r="N612" s="18" t="s">
        <v>78</v>
      </c>
      <c r="O612" s="18" t="s">
        <v>82</v>
      </c>
      <c r="P612" s="18" t="s">
        <v>81</v>
      </c>
      <c r="Q612" s="18" t="s">
        <v>78</v>
      </c>
      <c r="R612" s="19">
        <v>1.78</v>
      </c>
      <c r="S612" s="19">
        <v>11.3</v>
      </c>
      <c r="T612" s="19">
        <v>20</v>
      </c>
      <c r="U612" s="19">
        <v>23</v>
      </c>
      <c r="V612" s="19">
        <v>226.53</v>
      </c>
      <c r="W612" s="19">
        <v>1080</v>
      </c>
      <c r="X612" s="19">
        <v>1920</v>
      </c>
      <c r="Y612" s="18" t="s">
        <v>147</v>
      </c>
      <c r="Z612" s="69">
        <v>9175</v>
      </c>
      <c r="AA612" s="19">
        <v>2.0739999999999998</v>
      </c>
      <c r="AB612" s="21">
        <v>240</v>
      </c>
      <c r="AC612" s="19">
        <v>0</v>
      </c>
      <c r="AD612" s="19">
        <v>275</v>
      </c>
      <c r="AE612" s="19">
        <v>240</v>
      </c>
      <c r="AF612" s="19">
        <v>250</v>
      </c>
      <c r="AG612" s="8">
        <f>AF612/AD612</f>
        <v>0.90909090909090906</v>
      </c>
      <c r="AH612" s="19">
        <v>200</v>
      </c>
      <c r="AI612" s="85">
        <f>(AF612*V612)/1000000</f>
        <v>5.6632500000000002E-2</v>
      </c>
      <c r="AJ612" s="18" t="s">
        <v>78</v>
      </c>
      <c r="AK612" s="18" t="s">
        <v>171</v>
      </c>
      <c r="AL612" s="18" t="s">
        <v>127</v>
      </c>
      <c r="AM612" s="18" t="s">
        <v>81</v>
      </c>
      <c r="AN612" s="18" t="s">
        <v>81</v>
      </c>
      <c r="AO612" s="18" t="s">
        <v>81</v>
      </c>
      <c r="AP612" s="18" t="s">
        <v>81</v>
      </c>
      <c r="AQ612" s="18" t="s">
        <v>81</v>
      </c>
      <c r="AR612" s="19">
        <v>0</v>
      </c>
      <c r="AS612" s="18"/>
      <c r="AT612" s="72">
        <v>60</v>
      </c>
      <c r="AU612" s="19">
        <v>160</v>
      </c>
      <c r="AV612" s="19">
        <v>160</v>
      </c>
      <c r="AW612" s="18" t="s">
        <v>78</v>
      </c>
      <c r="AX612" s="18" t="s">
        <v>170</v>
      </c>
      <c r="AY612" s="18" t="s">
        <v>71</v>
      </c>
      <c r="AZ612" s="18" t="s">
        <v>71</v>
      </c>
      <c r="BA612" s="19">
        <v>0</v>
      </c>
      <c r="BB612" s="20" t="s">
        <v>81</v>
      </c>
      <c r="BC612" s="18" t="s">
        <v>81</v>
      </c>
      <c r="BD612" s="18" t="s">
        <v>81</v>
      </c>
      <c r="BE612" s="18" t="s">
        <v>84</v>
      </c>
      <c r="BF612" s="18" t="s">
        <v>71</v>
      </c>
      <c r="BG612" s="18"/>
      <c r="BH612" s="21">
        <v>0</v>
      </c>
      <c r="BI612" s="19">
        <v>0.26</v>
      </c>
      <c r="BJ612" s="18"/>
      <c r="BK612" s="19">
        <v>0.25</v>
      </c>
      <c r="BL612" s="18"/>
      <c r="BM612" s="18"/>
      <c r="BN612" s="19">
        <v>14.81</v>
      </c>
      <c r="BO612" s="21">
        <v>0.5</v>
      </c>
      <c r="BP612" s="20"/>
      <c r="BQ612" s="21">
        <v>0.26</v>
      </c>
      <c r="BR612" s="20"/>
      <c r="BS612" s="21">
        <v>0.24</v>
      </c>
      <c r="BT612" s="20"/>
      <c r="BU612" s="20"/>
      <c r="BV612" s="21">
        <v>14.84</v>
      </c>
      <c r="BW612" s="9">
        <f>IF(BA612=1,BN612-(Monitors!$B$17*Data!BZ612),Data!BN612)</f>
        <v>14.81</v>
      </c>
      <c r="BX612" s="32">
        <f>IF($AR612=1,$BW612-(Monitors!$C$17*BZ612),Data!$BW612)</f>
        <v>14.81</v>
      </c>
      <c r="BY612" s="32">
        <f>BX612-(AA612*Monitors!$C$13)</f>
        <v>10.662000000000001</v>
      </c>
      <c r="BZ612" s="86">
        <f>(Monitors!$C$13*Data!AA612)+(Monitors!$C$6*TANH(Monitors!$C$7*(Data!V612+Monitors!$C$8)+Monitors!$C$9)+Monitors!$C$10)</f>
        <v>16.477189153294297</v>
      </c>
      <c r="CA612" s="9">
        <f>BN612-(Signage!$C$13*AI612)</f>
        <v>10.5625625</v>
      </c>
      <c r="CB612" s="86">
        <f>(Signage!$C$13*Data!AI612)+(Signage!$C$6*TANH(Signage!$C$7*(Data!V612+Signage!$C$8)+Signage!$C$9)+Signage!$C$10)</f>
        <v>20.56787998056355</v>
      </c>
    </row>
    <row r="613" spans="1:80" s="4" customFormat="1" ht="12" customHeight="1">
      <c r="A613" s="83">
        <v>612</v>
      </c>
      <c r="B613" s="15" t="s">
        <v>2100</v>
      </c>
      <c r="C613" s="83" t="s">
        <v>1543</v>
      </c>
      <c r="D613" s="16">
        <v>41654</v>
      </c>
      <c r="E613" s="18" t="s">
        <v>78</v>
      </c>
      <c r="F613" s="15" t="s">
        <v>322</v>
      </c>
      <c r="G613" s="17">
        <v>6</v>
      </c>
      <c r="H613" s="15" t="s">
        <v>72</v>
      </c>
      <c r="I613" s="15" t="s">
        <v>142</v>
      </c>
      <c r="J613" s="18"/>
      <c r="K613" s="18" t="s">
        <v>74</v>
      </c>
      <c r="L613" s="18"/>
      <c r="M613" s="18" t="s">
        <v>78</v>
      </c>
      <c r="N613" s="18" t="s">
        <v>78</v>
      </c>
      <c r="O613" s="18" t="s">
        <v>82</v>
      </c>
      <c r="P613" s="18"/>
      <c r="Q613" s="18" t="s">
        <v>77</v>
      </c>
      <c r="R613" s="19">
        <v>1.78</v>
      </c>
      <c r="S613" s="19">
        <v>10.5</v>
      </c>
      <c r="T613" s="19">
        <v>18.7</v>
      </c>
      <c r="U613" s="19">
        <v>21.5</v>
      </c>
      <c r="V613" s="19">
        <v>197.6</v>
      </c>
      <c r="W613" s="19">
        <v>1080</v>
      </c>
      <c r="X613" s="19">
        <v>1920</v>
      </c>
      <c r="Y613" s="18" t="s">
        <v>147</v>
      </c>
      <c r="Z613" s="69">
        <v>10496</v>
      </c>
      <c r="AA613" s="19">
        <v>2.0739999999999998</v>
      </c>
      <c r="AB613" s="21">
        <v>260</v>
      </c>
      <c r="AC613" s="19">
        <v>12.2</v>
      </c>
      <c r="AD613" s="19">
        <v>267.10000000000002</v>
      </c>
      <c r="AE613" s="19">
        <v>260</v>
      </c>
      <c r="AF613" s="19">
        <v>250</v>
      </c>
      <c r="AG613" s="8">
        <f>AF613/AD613</f>
        <v>0.93597903406963678</v>
      </c>
      <c r="AH613" s="19">
        <v>201.5</v>
      </c>
      <c r="AI613" s="85">
        <f>(AF613*V613)/1000000</f>
        <v>4.9399999999999999E-2</v>
      </c>
      <c r="AJ613" s="18" t="s">
        <v>78</v>
      </c>
      <c r="AK613" s="18" t="s">
        <v>109</v>
      </c>
      <c r="AL613" s="18" t="s">
        <v>159</v>
      </c>
      <c r="AM613" s="18"/>
      <c r="AN613" s="18" t="s">
        <v>81</v>
      </c>
      <c r="AO613" s="18"/>
      <c r="AP613" s="18" t="s">
        <v>94</v>
      </c>
      <c r="AQ613" s="18"/>
      <c r="AR613" s="19">
        <v>0</v>
      </c>
      <c r="AS613" s="18"/>
      <c r="AT613" s="72">
        <v>60</v>
      </c>
      <c r="AU613" s="19">
        <v>178</v>
      </c>
      <c r="AV613" s="19">
        <v>178</v>
      </c>
      <c r="AW613" s="18" t="s">
        <v>78</v>
      </c>
      <c r="AX613" s="18" t="s">
        <v>323</v>
      </c>
      <c r="AY613" s="18"/>
      <c r="AZ613" s="18"/>
      <c r="BA613" s="19">
        <v>0</v>
      </c>
      <c r="BB613" s="20" t="s">
        <v>81</v>
      </c>
      <c r="BC613" s="18" t="s">
        <v>81</v>
      </c>
      <c r="BD613" s="18"/>
      <c r="BE613" s="18" t="s">
        <v>84</v>
      </c>
      <c r="BF613" s="18"/>
      <c r="BG613" s="19">
        <v>1</v>
      </c>
      <c r="BH613" s="21">
        <v>0</v>
      </c>
      <c r="BI613" s="19">
        <v>0.26</v>
      </c>
      <c r="BJ613" s="18"/>
      <c r="BK613" s="19">
        <v>0.22</v>
      </c>
      <c r="BL613" s="18"/>
      <c r="BM613" s="18"/>
      <c r="BN613" s="19">
        <v>16.41</v>
      </c>
      <c r="BO613" s="21">
        <v>0.35</v>
      </c>
      <c r="BP613" s="20"/>
      <c r="BQ613" s="21">
        <v>0.27</v>
      </c>
      <c r="BR613" s="20"/>
      <c r="BS613" s="21">
        <v>0.23</v>
      </c>
      <c r="BT613" s="20"/>
      <c r="BU613" s="20"/>
      <c r="BV613" s="21">
        <v>16.559999999999999</v>
      </c>
      <c r="BW613" s="9">
        <f>IF(BA613=1,BN613-(Monitors!$B$17*Data!BZ613),Data!BN613)</f>
        <v>16.41</v>
      </c>
      <c r="BX613" s="32">
        <f>IF($AR613=1,$BW613-(Monitors!$C$17*BZ613),Data!$BW613)</f>
        <v>16.41</v>
      </c>
      <c r="BY613" s="32">
        <f>BX613-(AA613*Monitors!$C$13)</f>
        <v>12.262</v>
      </c>
      <c r="BZ613" s="86">
        <f>(Monitors!$C$13*Data!AA613)+(Monitors!$C$6*TANH(Monitors!$C$7*(Data!V613+Monitors!$C$8)+Monitors!$C$9)+Monitors!$C$10)</f>
        <v>15.394283906712607</v>
      </c>
      <c r="CA613" s="9">
        <f>BN613-(Signage!$C$13*AI613)</f>
        <v>12.705</v>
      </c>
      <c r="CB613" s="86">
        <f>(Signage!$C$13*Data!AI613)+(Signage!$C$6*TANH(Signage!$C$7*(Data!V613+Signage!$C$8)+Signage!$C$9)+Signage!$C$10)</f>
        <v>17.682884268780917</v>
      </c>
    </row>
    <row r="614" spans="1:80" s="4" customFormat="1" ht="12" customHeight="1">
      <c r="A614" s="82">
        <v>613</v>
      </c>
      <c r="B614" s="15" t="s">
        <v>2079</v>
      </c>
      <c r="C614" s="82" t="s">
        <v>1544</v>
      </c>
      <c r="D614" s="16">
        <v>41180</v>
      </c>
      <c r="E614" s="18" t="s">
        <v>77</v>
      </c>
      <c r="F614" s="15" t="s">
        <v>70</v>
      </c>
      <c r="G614" s="17">
        <v>6</v>
      </c>
      <c r="H614" s="15" t="s">
        <v>72</v>
      </c>
      <c r="I614" s="15" t="s">
        <v>73</v>
      </c>
      <c r="J614" s="18" t="s">
        <v>73</v>
      </c>
      <c r="K614" s="18" t="s">
        <v>74</v>
      </c>
      <c r="L614" s="18" t="s">
        <v>71</v>
      </c>
      <c r="M614" s="18" t="s">
        <v>78</v>
      </c>
      <c r="N614" s="18" t="s">
        <v>78</v>
      </c>
      <c r="O614" s="18" t="s">
        <v>82</v>
      </c>
      <c r="P614" s="18" t="s">
        <v>71</v>
      </c>
      <c r="Q614" s="18" t="s">
        <v>77</v>
      </c>
      <c r="R614" s="19">
        <v>1.78</v>
      </c>
      <c r="S614" s="19">
        <v>11.3</v>
      </c>
      <c r="T614" s="19">
        <v>20.100000000000001</v>
      </c>
      <c r="U614" s="19">
        <v>23</v>
      </c>
      <c r="V614" s="19">
        <v>226.2</v>
      </c>
      <c r="W614" s="19">
        <v>1080</v>
      </c>
      <c r="X614" s="19">
        <v>1920</v>
      </c>
      <c r="Y614" s="18" t="s">
        <v>147</v>
      </c>
      <c r="Z614" s="69">
        <v>9176</v>
      </c>
      <c r="AA614" s="19">
        <v>2.0739999999999998</v>
      </c>
      <c r="AB614" s="21">
        <v>290</v>
      </c>
      <c r="AC614" s="19">
        <v>6.9</v>
      </c>
      <c r="AD614" s="19">
        <v>290</v>
      </c>
      <c r="AE614" s="19">
        <v>290</v>
      </c>
      <c r="AF614" s="19">
        <v>250</v>
      </c>
      <c r="AG614" s="8">
        <f>AF614/AD614</f>
        <v>0.86206896551724133</v>
      </c>
      <c r="AH614" s="19">
        <v>200</v>
      </c>
      <c r="AI614" s="85">
        <f>(AF614*V614)/1000000</f>
        <v>5.6550000000000003E-2</v>
      </c>
      <c r="AJ614" s="18" t="s">
        <v>78</v>
      </c>
      <c r="AK614" s="18" t="s">
        <v>424</v>
      </c>
      <c r="AL614" s="18" t="s">
        <v>159</v>
      </c>
      <c r="AM614" s="18" t="s">
        <v>193</v>
      </c>
      <c r="AN614" s="18" t="s">
        <v>81</v>
      </c>
      <c r="AO614" s="18" t="s">
        <v>71</v>
      </c>
      <c r="AP614" s="18" t="s">
        <v>94</v>
      </c>
      <c r="AQ614" s="18" t="s">
        <v>71</v>
      </c>
      <c r="AR614" s="19">
        <v>0</v>
      </c>
      <c r="AS614" s="18"/>
      <c r="AT614" s="72">
        <v>60</v>
      </c>
      <c r="AU614" s="19">
        <v>178</v>
      </c>
      <c r="AV614" s="19">
        <v>178</v>
      </c>
      <c r="AW614" s="18" t="s">
        <v>77</v>
      </c>
      <c r="AX614" s="18" t="s">
        <v>126</v>
      </c>
      <c r="AY614" s="18" t="s">
        <v>71</v>
      </c>
      <c r="AZ614" s="18" t="s">
        <v>71</v>
      </c>
      <c r="BA614" s="19">
        <v>0</v>
      </c>
      <c r="BB614" s="20" t="s">
        <v>81</v>
      </c>
      <c r="BC614" s="18" t="s">
        <v>81</v>
      </c>
      <c r="BD614" s="18" t="s">
        <v>71</v>
      </c>
      <c r="BE614" s="18" t="s">
        <v>84</v>
      </c>
      <c r="BF614" s="18" t="s">
        <v>71</v>
      </c>
      <c r="BG614" s="18"/>
      <c r="BH614" s="21">
        <v>0</v>
      </c>
      <c r="BI614" s="19">
        <v>0.33</v>
      </c>
      <c r="BJ614" s="18"/>
      <c r="BK614" s="19">
        <v>0.21</v>
      </c>
      <c r="BL614" s="18"/>
      <c r="BM614" s="18"/>
      <c r="BN614" s="19">
        <v>19.09</v>
      </c>
      <c r="BO614" s="21">
        <v>0.5</v>
      </c>
      <c r="BP614" s="20"/>
      <c r="BQ614" s="21">
        <v>0.33</v>
      </c>
      <c r="BR614" s="20"/>
      <c r="BS614" s="21">
        <v>0.22</v>
      </c>
      <c r="BT614" s="20"/>
      <c r="BU614" s="20"/>
      <c r="BV614" s="21">
        <v>19.22</v>
      </c>
      <c r="BW614" s="9">
        <f>IF(BA614=1,BN614-(Monitors!$B$17*Data!BZ614),Data!BN614)</f>
        <v>19.09</v>
      </c>
      <c r="BX614" s="32">
        <f>IF($AR614=1,$BW614-(Monitors!$C$17*BZ614),Data!$BW614)</f>
        <v>19.09</v>
      </c>
      <c r="BY614" s="32">
        <f>BX614-(AA614*Monitors!$C$13)</f>
        <v>14.942</v>
      </c>
      <c r="BZ614" s="86">
        <f>(Monitors!$C$13*Data!AA614)+(Monitors!$C$6*TANH(Monitors!$C$7*(Data!V614+Monitors!$C$8)+Monitors!$C$9)+Monitors!$C$10)</f>
        <v>16.465776494471498</v>
      </c>
      <c r="CA614" s="9">
        <f>BN614-(Signage!$C$13*AI614)</f>
        <v>14.848749999999999</v>
      </c>
      <c r="CB614" s="86">
        <f>(Signage!$C$13*Data!AI614)+(Signage!$C$6*TANH(Signage!$C$7*(Data!V614+Signage!$C$8)+Signage!$C$9)+Signage!$C$10)</f>
        <v>20.535060019365545</v>
      </c>
    </row>
    <row r="615" spans="1:80" s="4" customFormat="1" ht="12" customHeight="1">
      <c r="A615" s="83">
        <v>614</v>
      </c>
      <c r="B615" s="15" t="s">
        <v>2079</v>
      </c>
      <c r="C615" s="83" t="s">
        <v>1545</v>
      </c>
      <c r="D615" s="16">
        <v>41180</v>
      </c>
      <c r="E615" s="18" t="s">
        <v>77</v>
      </c>
      <c r="F615" s="15" t="s">
        <v>70</v>
      </c>
      <c r="G615" s="17">
        <v>6</v>
      </c>
      <c r="H615" s="15" t="s">
        <v>72</v>
      </c>
      <c r="I615" s="15" t="s">
        <v>73</v>
      </c>
      <c r="J615" s="18" t="s">
        <v>73</v>
      </c>
      <c r="K615" s="18" t="s">
        <v>74</v>
      </c>
      <c r="L615" s="18" t="s">
        <v>71</v>
      </c>
      <c r="M615" s="18" t="s">
        <v>78</v>
      </c>
      <c r="N615" s="18" t="s">
        <v>78</v>
      </c>
      <c r="O615" s="18" t="s">
        <v>82</v>
      </c>
      <c r="P615" s="18" t="s">
        <v>71</v>
      </c>
      <c r="Q615" s="18" t="s">
        <v>77</v>
      </c>
      <c r="R615" s="19">
        <v>1.78</v>
      </c>
      <c r="S615" s="19">
        <v>11.3</v>
      </c>
      <c r="T615" s="19">
        <v>20.100000000000001</v>
      </c>
      <c r="U615" s="19">
        <v>23</v>
      </c>
      <c r="V615" s="19">
        <v>226.2</v>
      </c>
      <c r="W615" s="19">
        <v>1080</v>
      </c>
      <c r="X615" s="19">
        <v>1920</v>
      </c>
      <c r="Y615" s="18" t="s">
        <v>147</v>
      </c>
      <c r="Z615" s="69">
        <v>9176</v>
      </c>
      <c r="AA615" s="19">
        <v>2.0739999999999998</v>
      </c>
      <c r="AB615" s="21">
        <v>290</v>
      </c>
      <c r="AC615" s="19">
        <v>6.9</v>
      </c>
      <c r="AD615" s="19">
        <v>290</v>
      </c>
      <c r="AE615" s="19">
        <v>290</v>
      </c>
      <c r="AF615" s="19">
        <v>250</v>
      </c>
      <c r="AG615" s="8">
        <f>AF615/AD615</f>
        <v>0.86206896551724133</v>
      </c>
      <c r="AH615" s="19">
        <v>200</v>
      </c>
      <c r="AI615" s="85">
        <f>(AF615*V615)/1000000</f>
        <v>5.6550000000000003E-2</v>
      </c>
      <c r="AJ615" s="18" t="s">
        <v>78</v>
      </c>
      <c r="AK615" s="18" t="s">
        <v>424</v>
      </c>
      <c r="AL615" s="18" t="s">
        <v>159</v>
      </c>
      <c r="AM615" s="18" t="s">
        <v>193</v>
      </c>
      <c r="AN615" s="18" t="s">
        <v>81</v>
      </c>
      <c r="AO615" s="18" t="s">
        <v>71</v>
      </c>
      <c r="AP615" s="18" t="s">
        <v>94</v>
      </c>
      <c r="AQ615" s="18" t="s">
        <v>71</v>
      </c>
      <c r="AR615" s="19">
        <v>0</v>
      </c>
      <c r="AS615" s="18"/>
      <c r="AT615" s="72">
        <v>60</v>
      </c>
      <c r="AU615" s="19">
        <v>178</v>
      </c>
      <c r="AV615" s="19">
        <v>178</v>
      </c>
      <c r="AW615" s="18" t="s">
        <v>77</v>
      </c>
      <c r="AX615" s="18" t="s">
        <v>126</v>
      </c>
      <c r="AY615" s="18" t="s">
        <v>71</v>
      </c>
      <c r="AZ615" s="18" t="s">
        <v>71</v>
      </c>
      <c r="BA615" s="19">
        <v>0</v>
      </c>
      <c r="BB615" s="20" t="s">
        <v>81</v>
      </c>
      <c r="BC615" s="18" t="s">
        <v>81</v>
      </c>
      <c r="BD615" s="18" t="s">
        <v>71</v>
      </c>
      <c r="BE615" s="18" t="s">
        <v>84</v>
      </c>
      <c r="BF615" s="18" t="s">
        <v>71</v>
      </c>
      <c r="BG615" s="18"/>
      <c r="BH615" s="21">
        <v>0</v>
      </c>
      <c r="BI615" s="19">
        <v>0.31</v>
      </c>
      <c r="BJ615" s="18"/>
      <c r="BK615" s="19">
        <v>0.2</v>
      </c>
      <c r="BL615" s="18"/>
      <c r="BM615" s="18"/>
      <c r="BN615" s="19">
        <v>20.07</v>
      </c>
      <c r="BO615" s="21">
        <v>0.5</v>
      </c>
      <c r="BP615" s="20"/>
      <c r="BQ615" s="21">
        <v>0.32</v>
      </c>
      <c r="BR615" s="20"/>
      <c r="BS615" s="21">
        <v>0.2</v>
      </c>
      <c r="BT615" s="20"/>
      <c r="BU615" s="20"/>
      <c r="BV615" s="21">
        <v>20.32</v>
      </c>
      <c r="BW615" s="9">
        <f>IF(BA615=1,BN615-(Monitors!$B$17*Data!BZ615),Data!BN615)</f>
        <v>20.07</v>
      </c>
      <c r="BX615" s="32">
        <f>IF($AR615=1,$BW615-(Monitors!$C$17*BZ615),Data!$BW615)</f>
        <v>20.07</v>
      </c>
      <c r="BY615" s="32">
        <f>BX615-(AA615*Monitors!$C$13)</f>
        <v>15.922000000000001</v>
      </c>
      <c r="BZ615" s="86">
        <f>(Monitors!$C$13*Data!AA615)+(Monitors!$C$6*TANH(Monitors!$C$7*(Data!V615+Monitors!$C$8)+Monitors!$C$9)+Monitors!$C$10)</f>
        <v>16.465776494471498</v>
      </c>
      <c r="CA615" s="9">
        <f>BN615-(Signage!$C$13*AI615)</f>
        <v>15.828749999999999</v>
      </c>
      <c r="CB615" s="86">
        <f>(Signage!$C$13*Data!AI615)+(Signage!$C$6*TANH(Signage!$C$7*(Data!V615+Signage!$C$8)+Signage!$C$9)+Signage!$C$10)</f>
        <v>20.535060019365545</v>
      </c>
    </row>
    <row r="616" spans="1:80" s="4" customFormat="1" ht="12" customHeight="1">
      <c r="A616" s="82">
        <v>615</v>
      </c>
      <c r="B616" s="15" t="s">
        <v>2090</v>
      </c>
      <c r="C616" s="82" t="s">
        <v>1546</v>
      </c>
      <c r="D616" s="16">
        <v>41381</v>
      </c>
      <c r="E616" s="18" t="s">
        <v>77</v>
      </c>
      <c r="F616" s="15"/>
      <c r="G616" s="17">
        <v>6</v>
      </c>
      <c r="H616" s="15" t="s">
        <v>72</v>
      </c>
      <c r="I616" s="15" t="s">
        <v>113</v>
      </c>
      <c r="J616" s="18"/>
      <c r="K616" s="18" t="s">
        <v>74</v>
      </c>
      <c r="L616" s="18"/>
      <c r="M616" s="18" t="s">
        <v>78</v>
      </c>
      <c r="N616" s="18" t="s">
        <v>78</v>
      </c>
      <c r="O616" s="18" t="s">
        <v>82</v>
      </c>
      <c r="P616" s="18"/>
      <c r="Q616" s="18" t="s">
        <v>77</v>
      </c>
      <c r="R616" s="19">
        <v>1.78</v>
      </c>
      <c r="S616" s="19">
        <v>17</v>
      </c>
      <c r="T616" s="19">
        <v>9.6</v>
      </c>
      <c r="U616" s="19">
        <v>19.5</v>
      </c>
      <c r="V616" s="19">
        <v>162.71</v>
      </c>
      <c r="W616" s="19">
        <v>1920</v>
      </c>
      <c r="X616" s="19">
        <v>1080</v>
      </c>
      <c r="Y616" s="18" t="s">
        <v>167</v>
      </c>
      <c r="Z616" s="69">
        <v>12745</v>
      </c>
      <c r="AA616" s="19">
        <v>2.0739999999999998</v>
      </c>
      <c r="AB616" s="21">
        <v>250</v>
      </c>
      <c r="AC616" s="19">
        <v>62</v>
      </c>
      <c r="AD616" s="19">
        <v>260.89999999999998</v>
      </c>
      <c r="AE616" s="19">
        <v>250</v>
      </c>
      <c r="AF616" s="19">
        <v>250</v>
      </c>
      <c r="AG616" s="8">
        <f>AF616/AD616</f>
        <v>0.95822154082023769</v>
      </c>
      <c r="AH616" s="19">
        <v>200.2</v>
      </c>
      <c r="AI616" s="85">
        <f>(AF616*V616)/1000000</f>
        <v>4.0677499999999998E-2</v>
      </c>
      <c r="AJ616" s="18" t="s">
        <v>78</v>
      </c>
      <c r="AK616" s="18" t="s">
        <v>352</v>
      </c>
      <c r="AL616" s="18" t="s">
        <v>317</v>
      </c>
      <c r="AM616" s="18"/>
      <c r="AN616" s="18" t="s">
        <v>135</v>
      </c>
      <c r="AO616" s="18"/>
      <c r="AP616" s="18" t="s">
        <v>283</v>
      </c>
      <c r="AQ616" s="18"/>
      <c r="AR616" s="19">
        <v>0</v>
      </c>
      <c r="AS616" s="18"/>
      <c r="AT616" s="72">
        <v>60</v>
      </c>
      <c r="AU616" s="19">
        <v>178</v>
      </c>
      <c r="AV616" s="19">
        <v>178</v>
      </c>
      <c r="AW616" s="18" t="s">
        <v>78</v>
      </c>
      <c r="AX616" s="18" t="s">
        <v>605</v>
      </c>
      <c r="AY616" s="18"/>
      <c r="AZ616" s="18"/>
      <c r="BA616" s="19">
        <v>0</v>
      </c>
      <c r="BB616" s="20" t="s">
        <v>135</v>
      </c>
      <c r="BC616" s="18" t="s">
        <v>81</v>
      </c>
      <c r="BD616" s="18"/>
      <c r="BE616" s="18" t="s">
        <v>84</v>
      </c>
      <c r="BF616" s="18"/>
      <c r="BG616" s="19">
        <v>0</v>
      </c>
      <c r="BH616" s="21">
        <v>0</v>
      </c>
      <c r="BI616" s="19">
        <v>0.43</v>
      </c>
      <c r="BJ616" s="18"/>
      <c r="BK616" s="19">
        <v>0.26</v>
      </c>
      <c r="BL616" s="18"/>
      <c r="BM616" s="18"/>
      <c r="BN616" s="19">
        <v>20.11</v>
      </c>
      <c r="BO616" s="21">
        <v>0.42</v>
      </c>
      <c r="BP616" s="20"/>
      <c r="BQ616" s="20"/>
      <c r="BR616" s="20"/>
      <c r="BS616" s="20"/>
      <c r="BT616" s="20"/>
      <c r="BU616" s="20"/>
      <c r="BV616" s="20"/>
      <c r="BW616" s="9">
        <f>IF(BA616=1,BN616-(Monitors!$B$17*Data!BZ616),Data!BN616)</f>
        <v>20.11</v>
      </c>
      <c r="BX616" s="32">
        <f>IF($AR616=1,$BW616-(Monitors!$C$17*BZ616),Data!$BW616)</f>
        <v>20.11</v>
      </c>
      <c r="BY616" s="32">
        <f>BX616-(AA616*Monitors!$C$13)</f>
        <v>15.962</v>
      </c>
      <c r="BZ616" s="86">
        <f>(Monitors!$C$13*Data!AA616)+(Monitors!$C$6*TANH(Monitors!$C$7*(Data!V616+Monitors!$C$8)+Monitors!$C$9)+Monitors!$C$10)</f>
        <v>13.858469487456594</v>
      </c>
      <c r="CA616" s="9">
        <f>BN616-(Signage!$C$13*AI616)</f>
        <v>17.0591875</v>
      </c>
      <c r="CB616" s="86">
        <f>(Signage!$C$13*Data!AI616)+(Signage!$C$6*TANH(Signage!$C$7*(Data!V616+Signage!$C$8)+Signage!$C$9)+Signage!$C$10)</f>
        <v>14.18630241736652</v>
      </c>
    </row>
    <row r="617" spans="1:80" s="4" customFormat="1" ht="12" customHeight="1">
      <c r="A617" s="83">
        <v>616</v>
      </c>
      <c r="B617" s="15" t="s">
        <v>2079</v>
      </c>
      <c r="C617" s="83" t="s">
        <v>1547</v>
      </c>
      <c r="D617" s="16">
        <v>40907</v>
      </c>
      <c r="E617" s="18" t="s">
        <v>77</v>
      </c>
      <c r="F617" s="15" t="s">
        <v>70</v>
      </c>
      <c r="G617" s="17">
        <v>6</v>
      </c>
      <c r="H617" s="15" t="s">
        <v>72</v>
      </c>
      <c r="I617" s="15" t="s">
        <v>73</v>
      </c>
      <c r="J617" s="18" t="s">
        <v>73</v>
      </c>
      <c r="K617" s="18" t="s">
        <v>74</v>
      </c>
      <c r="L617" s="18" t="s">
        <v>71</v>
      </c>
      <c r="M617" s="18" t="s">
        <v>78</v>
      </c>
      <c r="N617" s="18" t="s">
        <v>78</v>
      </c>
      <c r="O617" s="18" t="s">
        <v>82</v>
      </c>
      <c r="P617" s="18" t="s">
        <v>81</v>
      </c>
      <c r="Q617" s="18" t="s">
        <v>77</v>
      </c>
      <c r="R617" s="19">
        <v>1.78</v>
      </c>
      <c r="S617" s="19">
        <v>11.3</v>
      </c>
      <c r="T617" s="19">
        <v>20.100000000000001</v>
      </c>
      <c r="U617" s="19">
        <v>23</v>
      </c>
      <c r="V617" s="19">
        <v>226.2</v>
      </c>
      <c r="W617" s="19">
        <v>1080</v>
      </c>
      <c r="X617" s="19">
        <v>1920</v>
      </c>
      <c r="Y617" s="18" t="s">
        <v>147</v>
      </c>
      <c r="Z617" s="69">
        <v>9130</v>
      </c>
      <c r="AA617" s="19">
        <v>2.0739999999999998</v>
      </c>
      <c r="AB617" s="21">
        <v>290</v>
      </c>
      <c r="AC617" s="19">
        <v>6.9</v>
      </c>
      <c r="AD617" s="19">
        <v>290</v>
      </c>
      <c r="AE617" s="19">
        <v>290</v>
      </c>
      <c r="AF617" s="19">
        <v>250</v>
      </c>
      <c r="AG617" s="8">
        <f>AF617/AD617</f>
        <v>0.86206896551724133</v>
      </c>
      <c r="AH617" s="19">
        <v>200</v>
      </c>
      <c r="AI617" s="85">
        <f>(AF617*V617)/1000000</f>
        <v>5.6550000000000003E-2</v>
      </c>
      <c r="AJ617" s="18" t="s">
        <v>78</v>
      </c>
      <c r="AK617" s="18" t="s">
        <v>594</v>
      </c>
      <c r="AL617" s="18" t="s">
        <v>181</v>
      </c>
      <c r="AM617" s="18" t="s">
        <v>81</v>
      </c>
      <c r="AN617" s="18" t="s">
        <v>81</v>
      </c>
      <c r="AO617" s="18" t="s">
        <v>81</v>
      </c>
      <c r="AP617" s="18" t="s">
        <v>81</v>
      </c>
      <c r="AQ617" s="18" t="s">
        <v>81</v>
      </c>
      <c r="AR617" s="19">
        <v>0</v>
      </c>
      <c r="AS617" s="18"/>
      <c r="AT617" s="72">
        <v>60</v>
      </c>
      <c r="AU617" s="19">
        <v>178</v>
      </c>
      <c r="AV617" s="19">
        <v>178</v>
      </c>
      <c r="AW617" s="18" t="s">
        <v>77</v>
      </c>
      <c r="AX617" s="18" t="s">
        <v>126</v>
      </c>
      <c r="AY617" s="18" t="s">
        <v>71</v>
      </c>
      <c r="AZ617" s="18" t="s">
        <v>71</v>
      </c>
      <c r="BA617" s="19">
        <v>0</v>
      </c>
      <c r="BB617" s="20" t="s">
        <v>81</v>
      </c>
      <c r="BC617" s="18" t="s">
        <v>81</v>
      </c>
      <c r="BD617" s="18" t="s">
        <v>81</v>
      </c>
      <c r="BE617" s="18" t="s">
        <v>84</v>
      </c>
      <c r="BF617" s="18" t="s">
        <v>81</v>
      </c>
      <c r="BG617" s="18"/>
      <c r="BH617" s="21">
        <v>0</v>
      </c>
      <c r="BI617" s="19">
        <v>0.26</v>
      </c>
      <c r="BJ617" s="18"/>
      <c r="BK617" s="19">
        <v>0.22</v>
      </c>
      <c r="BL617" s="18"/>
      <c r="BM617" s="18"/>
      <c r="BN617" s="19">
        <v>20.8</v>
      </c>
      <c r="BO617" s="21">
        <v>0.5</v>
      </c>
      <c r="BP617" s="20"/>
      <c r="BQ617" s="21">
        <v>0.26</v>
      </c>
      <c r="BR617" s="20"/>
      <c r="BS617" s="21">
        <v>0.23</v>
      </c>
      <c r="BT617" s="20"/>
      <c r="BU617" s="20"/>
      <c r="BV617" s="21">
        <v>20.6</v>
      </c>
      <c r="BW617" s="9">
        <f>IF(BA617=1,BN617-(Monitors!$B$17*Data!BZ617),Data!BN617)</f>
        <v>20.8</v>
      </c>
      <c r="BX617" s="32">
        <f>IF($AR617=1,$BW617-(Monitors!$C$17*BZ617),Data!$BW617)</f>
        <v>20.8</v>
      </c>
      <c r="BY617" s="32">
        <f>BX617-(AA617*Monitors!$C$13)</f>
        <v>16.652000000000001</v>
      </c>
      <c r="BZ617" s="86">
        <f>(Monitors!$C$13*Data!AA617)+(Monitors!$C$6*TANH(Monitors!$C$7*(Data!V617+Monitors!$C$8)+Monitors!$C$9)+Monitors!$C$10)</f>
        <v>16.465776494471498</v>
      </c>
      <c r="CA617" s="9">
        <f>BN617-(Signage!$C$13*AI617)</f>
        <v>16.55875</v>
      </c>
      <c r="CB617" s="86">
        <f>(Signage!$C$13*Data!AI617)+(Signage!$C$6*TANH(Signage!$C$7*(Data!V617+Signage!$C$8)+Signage!$C$9)+Signage!$C$10)</f>
        <v>20.535060019365545</v>
      </c>
    </row>
    <row r="618" spans="1:80" s="4" customFormat="1" ht="12" customHeight="1">
      <c r="A618" s="82">
        <v>617</v>
      </c>
      <c r="B618" s="15" t="s">
        <v>2100</v>
      </c>
      <c r="C618" s="82" t="s">
        <v>1548</v>
      </c>
      <c r="D618" s="16">
        <v>41055</v>
      </c>
      <c r="E618" s="18" t="s">
        <v>77</v>
      </c>
      <c r="F618" s="15" t="s">
        <v>70</v>
      </c>
      <c r="G618" s="17">
        <v>6</v>
      </c>
      <c r="H618" s="15" t="s">
        <v>72</v>
      </c>
      <c r="I618" s="15" t="s">
        <v>73</v>
      </c>
      <c r="J618" s="18" t="s">
        <v>73</v>
      </c>
      <c r="K618" s="18" t="s">
        <v>74</v>
      </c>
      <c r="L618" s="18" t="s">
        <v>71</v>
      </c>
      <c r="M618" s="18" t="s">
        <v>78</v>
      </c>
      <c r="N618" s="18" t="s">
        <v>78</v>
      </c>
      <c r="O618" s="18" t="s">
        <v>82</v>
      </c>
      <c r="P618" s="18" t="s">
        <v>71</v>
      </c>
      <c r="Q618" s="18" t="s">
        <v>78</v>
      </c>
      <c r="R618" s="19">
        <v>1.78</v>
      </c>
      <c r="S618" s="19">
        <v>11.3</v>
      </c>
      <c r="T618" s="19">
        <v>20</v>
      </c>
      <c r="U618" s="19">
        <v>23</v>
      </c>
      <c r="V618" s="19">
        <v>226</v>
      </c>
      <c r="W618" s="19">
        <v>1080</v>
      </c>
      <c r="X618" s="19">
        <v>1920</v>
      </c>
      <c r="Y618" s="18" t="s">
        <v>147</v>
      </c>
      <c r="Z618" s="69">
        <v>9177</v>
      </c>
      <c r="AA618" s="19">
        <v>2.0739999999999998</v>
      </c>
      <c r="AB618" s="21">
        <v>265</v>
      </c>
      <c r="AC618" s="19">
        <v>5.7</v>
      </c>
      <c r="AD618" s="19">
        <v>265</v>
      </c>
      <c r="AE618" s="19">
        <v>265</v>
      </c>
      <c r="AF618" s="19">
        <v>250</v>
      </c>
      <c r="AG618" s="8">
        <f>AF618/AD618</f>
        <v>0.94339622641509435</v>
      </c>
      <c r="AH618" s="19">
        <v>200</v>
      </c>
      <c r="AI618" s="85">
        <f>(AF618*V618)/1000000</f>
        <v>5.6500000000000002E-2</v>
      </c>
      <c r="AJ618" s="18" t="s">
        <v>78</v>
      </c>
      <c r="AK618" s="18" t="s">
        <v>252</v>
      </c>
      <c r="AL618" s="18" t="s">
        <v>115</v>
      </c>
      <c r="AM618" s="18" t="s">
        <v>71</v>
      </c>
      <c r="AN618" s="18" t="s">
        <v>81</v>
      </c>
      <c r="AO618" s="18" t="s">
        <v>71</v>
      </c>
      <c r="AP618" s="18" t="s">
        <v>81</v>
      </c>
      <c r="AQ618" s="18" t="s">
        <v>71</v>
      </c>
      <c r="AR618" s="19">
        <v>0</v>
      </c>
      <c r="AS618" s="18"/>
      <c r="AT618" s="72">
        <v>60</v>
      </c>
      <c r="AU618" s="19">
        <v>170</v>
      </c>
      <c r="AV618" s="19">
        <v>160</v>
      </c>
      <c r="AW618" s="18" t="s">
        <v>77</v>
      </c>
      <c r="AX618" s="18" t="s">
        <v>98</v>
      </c>
      <c r="AY618" s="18"/>
      <c r="AZ618" s="18"/>
      <c r="BA618" s="19">
        <v>0</v>
      </c>
      <c r="BB618" s="20" t="s">
        <v>81</v>
      </c>
      <c r="BC618" s="18" t="s">
        <v>81</v>
      </c>
      <c r="BD618" s="18" t="s">
        <v>71</v>
      </c>
      <c r="BE618" s="18" t="s">
        <v>84</v>
      </c>
      <c r="BF618" s="18" t="s">
        <v>71</v>
      </c>
      <c r="BG618" s="18"/>
      <c r="BH618" s="21">
        <v>0</v>
      </c>
      <c r="BI618" s="19">
        <v>0.26</v>
      </c>
      <c r="BJ618" s="18"/>
      <c r="BK618" s="19">
        <v>0.17</v>
      </c>
      <c r="BL618" s="18"/>
      <c r="BM618" s="18"/>
      <c r="BN618" s="19">
        <v>20.88</v>
      </c>
      <c r="BO618" s="21">
        <v>0.4</v>
      </c>
      <c r="BP618" s="20"/>
      <c r="BQ618" s="21">
        <v>0.28999999999999998</v>
      </c>
      <c r="BR618" s="20"/>
      <c r="BS618" s="21">
        <v>0.2</v>
      </c>
      <c r="BT618" s="20"/>
      <c r="BU618" s="20"/>
      <c r="BV618" s="21">
        <v>20.86</v>
      </c>
      <c r="BW618" s="9">
        <f>IF(BA618=1,BN618-(Monitors!$B$17*Data!BZ618),Data!BN618)</f>
        <v>20.88</v>
      </c>
      <c r="BX618" s="32">
        <f>IF($AR618=1,$BW618-(Monitors!$C$17*BZ618),Data!$BW618)</f>
        <v>20.88</v>
      </c>
      <c r="BY618" s="32">
        <f>BX618-(AA618*Monitors!$C$13)</f>
        <v>16.731999999999999</v>
      </c>
      <c r="BZ618" s="86">
        <f>(Monitors!$C$13*Data!AA618)+(Monitors!$C$6*TANH(Monitors!$C$7*(Data!V618+Monitors!$C$8)+Monitors!$C$9)+Monitors!$C$10)</f>
        <v>16.458849417765016</v>
      </c>
      <c r="CA618" s="9">
        <f>BN618-(Signage!$C$13*AI618)</f>
        <v>16.642499999999998</v>
      </c>
      <c r="CB618" s="86">
        <f>(Signage!$C$13*Data!AI618)+(Signage!$C$6*TANH(Signage!$C$7*(Data!V618+Signage!$C$8)+Signage!$C$9)+Signage!$C$10)</f>
        <v>20.515168059489181</v>
      </c>
    </row>
    <row r="619" spans="1:80" s="4" customFormat="1" ht="12" customHeight="1">
      <c r="A619" s="83">
        <v>618</v>
      </c>
      <c r="B619" s="15" t="s">
        <v>2079</v>
      </c>
      <c r="C619" s="83" t="s">
        <v>1549</v>
      </c>
      <c r="D619" s="16">
        <v>41019</v>
      </c>
      <c r="E619" s="18" t="s">
        <v>77</v>
      </c>
      <c r="F619" s="15" t="s">
        <v>70</v>
      </c>
      <c r="G619" s="17">
        <v>6</v>
      </c>
      <c r="H619" s="15" t="s">
        <v>72</v>
      </c>
      <c r="I619" s="15" t="s">
        <v>73</v>
      </c>
      <c r="J619" s="18" t="s">
        <v>73</v>
      </c>
      <c r="K619" s="18" t="s">
        <v>74</v>
      </c>
      <c r="L619" s="18" t="s">
        <v>71</v>
      </c>
      <c r="M619" s="18" t="s">
        <v>78</v>
      </c>
      <c r="N619" s="18" t="s">
        <v>78</v>
      </c>
      <c r="O619" s="18" t="s">
        <v>82</v>
      </c>
      <c r="P619" s="18" t="s">
        <v>81</v>
      </c>
      <c r="Q619" s="18" t="s">
        <v>78</v>
      </c>
      <c r="R619" s="19">
        <v>1.78</v>
      </c>
      <c r="S619" s="19">
        <v>11.3</v>
      </c>
      <c r="T619" s="19">
        <v>20</v>
      </c>
      <c r="U619" s="19">
        <v>23</v>
      </c>
      <c r="V619" s="19">
        <v>226</v>
      </c>
      <c r="W619" s="19">
        <v>1080</v>
      </c>
      <c r="X619" s="19">
        <v>1920</v>
      </c>
      <c r="Y619" s="18" t="s">
        <v>147</v>
      </c>
      <c r="Z619" s="69">
        <v>9175</v>
      </c>
      <c r="AA619" s="19">
        <v>2.0739999999999998</v>
      </c>
      <c r="AB619" s="21">
        <v>290</v>
      </c>
      <c r="AC619" s="19">
        <v>6.9</v>
      </c>
      <c r="AD619" s="19">
        <v>290</v>
      </c>
      <c r="AE619" s="19">
        <v>290</v>
      </c>
      <c r="AF619" s="19">
        <v>250</v>
      </c>
      <c r="AG619" s="8">
        <f>AF619/AD619</f>
        <v>0.86206896551724133</v>
      </c>
      <c r="AH619" s="19">
        <v>200</v>
      </c>
      <c r="AI619" s="85">
        <f>(AF619*V619)/1000000</f>
        <v>5.6500000000000002E-2</v>
      </c>
      <c r="AJ619" s="18" t="s">
        <v>78</v>
      </c>
      <c r="AK619" s="18" t="s">
        <v>424</v>
      </c>
      <c r="AL619" s="18" t="s">
        <v>134</v>
      </c>
      <c r="AM619" s="18" t="s">
        <v>81</v>
      </c>
      <c r="AN619" s="18" t="s">
        <v>81</v>
      </c>
      <c r="AO619" s="18" t="s">
        <v>81</v>
      </c>
      <c r="AP619" s="18" t="s">
        <v>81</v>
      </c>
      <c r="AQ619" s="18" t="s">
        <v>81</v>
      </c>
      <c r="AR619" s="19">
        <v>0</v>
      </c>
      <c r="AS619" s="18"/>
      <c r="AT619" s="72">
        <v>60</v>
      </c>
      <c r="AU619" s="19">
        <v>170</v>
      </c>
      <c r="AV619" s="19">
        <v>160</v>
      </c>
      <c r="AW619" s="18" t="s">
        <v>77</v>
      </c>
      <c r="AX619" s="18" t="s">
        <v>87</v>
      </c>
      <c r="AY619" s="18" t="s">
        <v>71</v>
      </c>
      <c r="AZ619" s="18" t="s">
        <v>71</v>
      </c>
      <c r="BA619" s="19">
        <v>0</v>
      </c>
      <c r="BB619" s="20" t="s">
        <v>81</v>
      </c>
      <c r="BC619" s="18" t="s">
        <v>81</v>
      </c>
      <c r="BD619" s="18" t="s">
        <v>81</v>
      </c>
      <c r="BE619" s="18" t="s">
        <v>84</v>
      </c>
      <c r="BF619" s="18" t="s">
        <v>81</v>
      </c>
      <c r="BG619" s="18"/>
      <c r="BH619" s="21">
        <v>0</v>
      </c>
      <c r="BI619" s="19">
        <v>0.21</v>
      </c>
      <c r="BJ619" s="18"/>
      <c r="BK619" s="19">
        <v>0.18</v>
      </c>
      <c r="BL619" s="18"/>
      <c r="BM619" s="18"/>
      <c r="BN619" s="19">
        <v>20.99</v>
      </c>
      <c r="BO619" s="21">
        <v>0.5</v>
      </c>
      <c r="BP619" s="20"/>
      <c r="BQ619" s="21">
        <v>0.21</v>
      </c>
      <c r="BR619" s="20"/>
      <c r="BS619" s="21">
        <v>0.18</v>
      </c>
      <c r="BT619" s="20"/>
      <c r="BU619" s="20"/>
      <c r="BV619" s="21">
        <v>21.02</v>
      </c>
      <c r="BW619" s="9">
        <f>IF(BA619=1,BN619-(Monitors!$B$17*Data!BZ619),Data!BN619)</f>
        <v>20.99</v>
      </c>
      <c r="BX619" s="32">
        <f>IF($AR619=1,$BW619-(Monitors!$C$17*BZ619),Data!$BW619)</f>
        <v>20.99</v>
      </c>
      <c r="BY619" s="32">
        <f>BX619-(AA619*Monitors!$C$13)</f>
        <v>16.841999999999999</v>
      </c>
      <c r="BZ619" s="86">
        <f>(Monitors!$C$13*Data!AA619)+(Monitors!$C$6*TANH(Monitors!$C$7*(Data!V619+Monitors!$C$8)+Monitors!$C$9)+Monitors!$C$10)</f>
        <v>16.458849417765016</v>
      </c>
      <c r="CA619" s="9">
        <f>BN619-(Signage!$C$13*AI619)</f>
        <v>16.752499999999998</v>
      </c>
      <c r="CB619" s="86">
        <f>(Signage!$C$13*Data!AI619)+(Signage!$C$6*TANH(Signage!$C$7*(Data!V619+Signage!$C$8)+Signage!$C$9)+Signage!$C$10)</f>
        <v>20.515168059489181</v>
      </c>
    </row>
    <row r="620" spans="1:80" s="4" customFormat="1" ht="12" customHeight="1">
      <c r="A620" s="82">
        <v>619</v>
      </c>
      <c r="B620" s="15" t="s">
        <v>2056</v>
      </c>
      <c r="C620" s="82" t="s">
        <v>1550</v>
      </c>
      <c r="D620" s="16">
        <v>41068</v>
      </c>
      <c r="E620" s="18" t="s">
        <v>77</v>
      </c>
      <c r="F620" s="15" t="s">
        <v>70</v>
      </c>
      <c r="G620" s="17">
        <v>6</v>
      </c>
      <c r="H620" s="15" t="s">
        <v>72</v>
      </c>
      <c r="I620" s="15" t="s">
        <v>73</v>
      </c>
      <c r="J620" s="18" t="s">
        <v>73</v>
      </c>
      <c r="K620" s="18" t="s">
        <v>74</v>
      </c>
      <c r="L620" s="18" t="s">
        <v>71</v>
      </c>
      <c r="M620" s="18" t="s">
        <v>78</v>
      </c>
      <c r="N620" s="18" t="s">
        <v>78</v>
      </c>
      <c r="O620" s="18" t="s">
        <v>82</v>
      </c>
      <c r="P620" s="18" t="s">
        <v>71</v>
      </c>
      <c r="Q620" s="18" t="s">
        <v>77</v>
      </c>
      <c r="R620" s="19">
        <v>1.78</v>
      </c>
      <c r="S620" s="19">
        <v>11.3</v>
      </c>
      <c r="T620" s="19">
        <v>20</v>
      </c>
      <c r="U620" s="19">
        <v>23</v>
      </c>
      <c r="V620" s="19">
        <v>226</v>
      </c>
      <c r="W620" s="19">
        <v>1080</v>
      </c>
      <c r="X620" s="19">
        <v>1920</v>
      </c>
      <c r="Y620" s="18" t="s">
        <v>147</v>
      </c>
      <c r="Z620" s="69">
        <v>9175</v>
      </c>
      <c r="AA620" s="19">
        <v>2.0739999999999998</v>
      </c>
      <c r="AB620" s="21">
        <v>250</v>
      </c>
      <c r="AC620" s="19">
        <v>11.6</v>
      </c>
      <c r="AD620" s="19">
        <v>290</v>
      </c>
      <c r="AE620" s="19">
        <v>250</v>
      </c>
      <c r="AF620" s="19">
        <v>250</v>
      </c>
      <c r="AG620" s="8">
        <f>AF620/AD620</f>
        <v>0.86206896551724133</v>
      </c>
      <c r="AH620" s="19">
        <v>200</v>
      </c>
      <c r="AI620" s="85">
        <f>(AF620*V620)/1000000</f>
        <v>5.6500000000000002E-2</v>
      </c>
      <c r="AJ620" s="18" t="s">
        <v>78</v>
      </c>
      <c r="AK620" s="18" t="s">
        <v>612</v>
      </c>
      <c r="AL620" s="18" t="s">
        <v>326</v>
      </c>
      <c r="AM620" s="18" t="s">
        <v>193</v>
      </c>
      <c r="AN620" s="18" t="s">
        <v>121</v>
      </c>
      <c r="AO620" s="18" t="s">
        <v>81</v>
      </c>
      <c r="AP620" s="18" t="s">
        <v>94</v>
      </c>
      <c r="AQ620" s="18" t="s">
        <v>81</v>
      </c>
      <c r="AR620" s="19">
        <v>0</v>
      </c>
      <c r="AS620" s="18"/>
      <c r="AT620" s="72">
        <v>60</v>
      </c>
      <c r="AU620" s="19">
        <v>178</v>
      </c>
      <c r="AV620" s="19">
        <v>178</v>
      </c>
      <c r="AW620" s="18" t="s">
        <v>77</v>
      </c>
      <c r="AX620" s="18" t="s">
        <v>98</v>
      </c>
      <c r="AY620" s="18" t="s">
        <v>71</v>
      </c>
      <c r="AZ620" s="18" t="s">
        <v>71</v>
      </c>
      <c r="BA620" s="19">
        <v>0</v>
      </c>
      <c r="BB620" s="20" t="s">
        <v>121</v>
      </c>
      <c r="BC620" s="18" t="s">
        <v>144</v>
      </c>
      <c r="BD620" s="18" t="s">
        <v>71</v>
      </c>
      <c r="BE620" s="18" t="s">
        <v>84</v>
      </c>
      <c r="BF620" s="18" t="s">
        <v>81</v>
      </c>
      <c r="BG620" s="18"/>
      <c r="BH620" s="21">
        <v>0</v>
      </c>
      <c r="BI620" s="19">
        <v>0.37</v>
      </c>
      <c r="BJ620" s="18"/>
      <c r="BK620" s="19">
        <v>0.26</v>
      </c>
      <c r="BL620" s="18"/>
      <c r="BM620" s="18"/>
      <c r="BN620" s="19">
        <v>21.4</v>
      </c>
      <c r="BO620" s="21">
        <v>0.5</v>
      </c>
      <c r="BP620" s="20"/>
      <c r="BQ620" s="21">
        <v>0.43</v>
      </c>
      <c r="BR620" s="20"/>
      <c r="BS620" s="21">
        <v>0.3</v>
      </c>
      <c r="BT620" s="20"/>
      <c r="BU620" s="20"/>
      <c r="BV620" s="21">
        <v>21.5</v>
      </c>
      <c r="BW620" s="9">
        <f>IF(BA620=1,BN620-(Monitors!$B$17*Data!BZ620),Data!BN620)</f>
        <v>21.4</v>
      </c>
      <c r="BX620" s="32">
        <f>IF($AR620=1,$BW620-(Monitors!$C$17*BZ620),Data!$BW620)</f>
        <v>21.4</v>
      </c>
      <c r="BY620" s="32">
        <f>BX620-(AA620*Monitors!$C$13)</f>
        <v>17.251999999999999</v>
      </c>
      <c r="BZ620" s="86">
        <f>(Monitors!$C$13*Data!AA620)+(Monitors!$C$6*TANH(Monitors!$C$7*(Data!V620+Monitors!$C$8)+Monitors!$C$9)+Monitors!$C$10)</f>
        <v>16.458849417765016</v>
      </c>
      <c r="CA620" s="9">
        <f>BN620-(Signage!$C$13*AI620)</f>
        <v>17.162499999999998</v>
      </c>
      <c r="CB620" s="86">
        <f>(Signage!$C$13*Data!AI620)+(Signage!$C$6*TANH(Signage!$C$7*(Data!V620+Signage!$C$8)+Signage!$C$9)+Signage!$C$10)</f>
        <v>20.515168059489181</v>
      </c>
    </row>
    <row r="621" spans="1:80" s="4" customFormat="1" ht="12" customHeight="1">
      <c r="A621" s="83">
        <v>620</v>
      </c>
      <c r="B621" s="15" t="s">
        <v>2079</v>
      </c>
      <c r="C621" s="83" t="s">
        <v>1551</v>
      </c>
      <c r="D621" s="16">
        <v>41149</v>
      </c>
      <c r="E621" s="18" t="s">
        <v>77</v>
      </c>
      <c r="F621" s="15" t="s">
        <v>70</v>
      </c>
      <c r="G621" s="17">
        <v>6</v>
      </c>
      <c r="H621" s="15" t="s">
        <v>72</v>
      </c>
      <c r="I621" s="15" t="s">
        <v>73</v>
      </c>
      <c r="J621" s="18" t="s">
        <v>73</v>
      </c>
      <c r="K621" s="18" t="s">
        <v>74</v>
      </c>
      <c r="L621" s="18" t="s">
        <v>71</v>
      </c>
      <c r="M621" s="18" t="s">
        <v>78</v>
      </c>
      <c r="N621" s="18" t="s">
        <v>78</v>
      </c>
      <c r="O621" s="18" t="s">
        <v>82</v>
      </c>
      <c r="P621" s="18" t="s">
        <v>81</v>
      </c>
      <c r="Q621" s="18" t="s">
        <v>77</v>
      </c>
      <c r="R621" s="19">
        <v>1.78</v>
      </c>
      <c r="S621" s="19">
        <v>13.2</v>
      </c>
      <c r="T621" s="19">
        <v>23.5</v>
      </c>
      <c r="U621" s="19">
        <v>27</v>
      </c>
      <c r="V621" s="19">
        <v>311.7</v>
      </c>
      <c r="W621" s="19">
        <v>1080</v>
      </c>
      <c r="X621" s="19">
        <v>1920</v>
      </c>
      <c r="Y621" s="18" t="s">
        <v>147</v>
      </c>
      <c r="Z621" s="69">
        <v>6685</v>
      </c>
      <c r="AA621" s="19">
        <v>2.0739999999999998</v>
      </c>
      <c r="AB621" s="21">
        <v>290</v>
      </c>
      <c r="AC621" s="19">
        <v>6.9</v>
      </c>
      <c r="AD621" s="19">
        <v>290</v>
      </c>
      <c r="AE621" s="19">
        <v>290</v>
      </c>
      <c r="AF621" s="19">
        <v>250</v>
      </c>
      <c r="AG621" s="8">
        <f>AF621/AD621</f>
        <v>0.86206896551724133</v>
      </c>
      <c r="AH621" s="19">
        <v>200</v>
      </c>
      <c r="AI621" s="85">
        <f>(AF621*V621)/1000000</f>
        <v>7.7924999999999994E-2</v>
      </c>
      <c r="AJ621" s="18" t="s">
        <v>78</v>
      </c>
      <c r="AK621" s="18" t="s">
        <v>267</v>
      </c>
      <c r="AL621" s="18" t="s">
        <v>159</v>
      </c>
      <c r="AM621" s="18" t="s">
        <v>81</v>
      </c>
      <c r="AN621" s="18" t="s">
        <v>81</v>
      </c>
      <c r="AO621" s="18" t="s">
        <v>81</v>
      </c>
      <c r="AP621" s="18" t="s">
        <v>94</v>
      </c>
      <c r="AQ621" s="18" t="s">
        <v>81</v>
      </c>
      <c r="AR621" s="19">
        <v>0</v>
      </c>
      <c r="AS621" s="18"/>
      <c r="AT621" s="72">
        <v>60</v>
      </c>
      <c r="AU621" s="19">
        <v>160</v>
      </c>
      <c r="AV621" s="19">
        <v>160</v>
      </c>
      <c r="AW621" s="18" t="s">
        <v>77</v>
      </c>
      <c r="AX621" s="18" t="s">
        <v>87</v>
      </c>
      <c r="AY621" s="18" t="s">
        <v>71</v>
      </c>
      <c r="AZ621" s="18" t="s">
        <v>71</v>
      </c>
      <c r="BA621" s="19">
        <v>0</v>
      </c>
      <c r="BB621" s="20" t="s">
        <v>81</v>
      </c>
      <c r="BC621" s="18" t="s">
        <v>81</v>
      </c>
      <c r="BD621" s="18" t="s">
        <v>81</v>
      </c>
      <c r="BE621" s="18" t="s">
        <v>84</v>
      </c>
      <c r="BF621" s="18" t="s">
        <v>81</v>
      </c>
      <c r="BG621" s="18"/>
      <c r="BH621" s="21">
        <v>0</v>
      </c>
      <c r="BI621" s="19">
        <v>0.3</v>
      </c>
      <c r="BJ621" s="18"/>
      <c r="BK621" s="19">
        <v>0.17</v>
      </c>
      <c r="BL621" s="18"/>
      <c r="BM621" s="18"/>
      <c r="BN621" s="19">
        <v>23.4</v>
      </c>
      <c r="BO621" s="21">
        <v>0.5</v>
      </c>
      <c r="BP621" s="20"/>
      <c r="BQ621" s="21">
        <v>0.28999999999999998</v>
      </c>
      <c r="BR621" s="20"/>
      <c r="BS621" s="21">
        <v>0.28000000000000003</v>
      </c>
      <c r="BT621" s="20"/>
      <c r="BU621" s="20"/>
      <c r="BV621" s="21">
        <v>23.76</v>
      </c>
      <c r="BW621" s="9">
        <f>IF(BA621=1,BN621-(Monitors!$B$17*Data!BZ621),Data!BN621)</f>
        <v>23.4</v>
      </c>
      <c r="BX621" s="32">
        <f>IF($AR621=1,$BW621-(Monitors!$C$17*BZ621),Data!$BW621)</f>
        <v>23.4</v>
      </c>
      <c r="BY621" s="32">
        <f>BX621-(AA621*Monitors!$C$13)</f>
        <v>19.251999999999999</v>
      </c>
      <c r="BZ621" s="86">
        <f>(Monitors!$C$13*Data!AA621)+(Monitors!$C$6*TANH(Monitors!$C$7*(Data!V621+Monitors!$C$8)+Monitors!$C$9)+Monitors!$C$10)</f>
        <v>18.779741917256199</v>
      </c>
      <c r="CA621" s="9">
        <f>BN621-(Signage!$C$13*AI621)</f>
        <v>17.555624999999999</v>
      </c>
      <c r="CB621" s="86">
        <f>(Signage!$C$13*Data!AI621)+(Signage!$C$6*TANH(Signage!$C$7*(Data!V621+Signage!$C$8)+Signage!$C$9)+Signage!$C$10)</f>
        <v>28.949009702489082</v>
      </c>
    </row>
    <row r="622" spans="1:80" s="4" customFormat="1" ht="12" customHeight="1">
      <c r="A622" s="82">
        <v>621</v>
      </c>
      <c r="B622" s="15" t="s">
        <v>2079</v>
      </c>
      <c r="C622" s="82" t="s">
        <v>1552</v>
      </c>
      <c r="D622" s="16">
        <v>41149</v>
      </c>
      <c r="E622" s="18" t="s">
        <v>77</v>
      </c>
      <c r="F622" s="15" t="s">
        <v>70</v>
      </c>
      <c r="G622" s="17">
        <v>6</v>
      </c>
      <c r="H622" s="15" t="s">
        <v>72</v>
      </c>
      <c r="I622" s="15" t="s">
        <v>73</v>
      </c>
      <c r="J622" s="18" t="s">
        <v>73</v>
      </c>
      <c r="K622" s="18" t="s">
        <v>74</v>
      </c>
      <c r="L622" s="18" t="s">
        <v>71</v>
      </c>
      <c r="M622" s="18" t="s">
        <v>78</v>
      </c>
      <c r="N622" s="18" t="s">
        <v>78</v>
      </c>
      <c r="O622" s="18" t="s">
        <v>82</v>
      </c>
      <c r="P622" s="18" t="s">
        <v>81</v>
      </c>
      <c r="Q622" s="18" t="s">
        <v>77</v>
      </c>
      <c r="R622" s="19">
        <v>1.78</v>
      </c>
      <c r="S622" s="19">
        <v>13.2</v>
      </c>
      <c r="T622" s="19">
        <v>23.5</v>
      </c>
      <c r="U622" s="19">
        <v>27</v>
      </c>
      <c r="V622" s="19">
        <v>311.7</v>
      </c>
      <c r="W622" s="19">
        <v>1080</v>
      </c>
      <c r="X622" s="19">
        <v>1920</v>
      </c>
      <c r="Y622" s="18" t="s">
        <v>147</v>
      </c>
      <c r="Z622" s="69">
        <v>6685</v>
      </c>
      <c r="AA622" s="19">
        <v>2.0739999999999998</v>
      </c>
      <c r="AB622" s="21">
        <v>290</v>
      </c>
      <c r="AC622" s="19">
        <v>6.9</v>
      </c>
      <c r="AD622" s="19">
        <v>290</v>
      </c>
      <c r="AE622" s="19">
        <v>290</v>
      </c>
      <c r="AF622" s="19">
        <v>250</v>
      </c>
      <c r="AG622" s="8">
        <f>AF622/AD622</f>
        <v>0.86206896551724133</v>
      </c>
      <c r="AH622" s="19">
        <v>200</v>
      </c>
      <c r="AI622" s="85">
        <f>(AF622*V622)/1000000</f>
        <v>7.7924999999999994E-2</v>
      </c>
      <c r="AJ622" s="18" t="s">
        <v>78</v>
      </c>
      <c r="AK622" s="18" t="s">
        <v>267</v>
      </c>
      <c r="AL622" s="18" t="s">
        <v>159</v>
      </c>
      <c r="AM622" s="18" t="s">
        <v>81</v>
      </c>
      <c r="AN622" s="18" t="s">
        <v>121</v>
      </c>
      <c r="AO622" s="18" t="s">
        <v>81</v>
      </c>
      <c r="AP622" s="18" t="s">
        <v>94</v>
      </c>
      <c r="AQ622" s="18" t="s">
        <v>81</v>
      </c>
      <c r="AR622" s="19">
        <v>0</v>
      </c>
      <c r="AS622" s="18"/>
      <c r="AT622" s="72">
        <v>60</v>
      </c>
      <c r="AU622" s="19">
        <v>160</v>
      </c>
      <c r="AV622" s="19">
        <v>160</v>
      </c>
      <c r="AW622" s="18" t="s">
        <v>77</v>
      </c>
      <c r="AX622" s="18" t="s">
        <v>87</v>
      </c>
      <c r="AY622" s="18" t="s">
        <v>71</v>
      </c>
      <c r="AZ622" s="18" t="s">
        <v>71</v>
      </c>
      <c r="BA622" s="19">
        <v>0</v>
      </c>
      <c r="BB622" s="20" t="s">
        <v>121</v>
      </c>
      <c r="BC622" s="18" t="s">
        <v>144</v>
      </c>
      <c r="BD622" s="18" t="s">
        <v>81</v>
      </c>
      <c r="BE622" s="18" t="s">
        <v>84</v>
      </c>
      <c r="BF622" s="18" t="s">
        <v>81</v>
      </c>
      <c r="BG622" s="18"/>
      <c r="BH622" s="21">
        <v>0</v>
      </c>
      <c r="BI622" s="19">
        <v>0.27</v>
      </c>
      <c r="BJ622" s="18"/>
      <c r="BK622" s="19">
        <v>0.18</v>
      </c>
      <c r="BL622" s="18"/>
      <c r="BM622" s="18"/>
      <c r="BN622" s="19">
        <v>23.58</v>
      </c>
      <c r="BO622" s="21">
        <v>0.5</v>
      </c>
      <c r="BP622" s="20"/>
      <c r="BQ622" s="21">
        <v>0.28000000000000003</v>
      </c>
      <c r="BR622" s="20"/>
      <c r="BS622" s="21">
        <v>0.25</v>
      </c>
      <c r="BT622" s="20"/>
      <c r="BU622" s="20"/>
      <c r="BV622" s="21">
        <v>23.04</v>
      </c>
      <c r="BW622" s="9">
        <f>IF(BA622=1,BN622-(Monitors!$B$17*Data!BZ622),Data!BN622)</f>
        <v>23.58</v>
      </c>
      <c r="BX622" s="32">
        <f>IF($AR622=1,$BW622-(Monitors!$C$17*BZ622),Data!$BW622)</f>
        <v>23.58</v>
      </c>
      <c r="BY622" s="32">
        <f>BX622-(AA622*Monitors!$C$13)</f>
        <v>19.431999999999999</v>
      </c>
      <c r="BZ622" s="86">
        <f>(Monitors!$C$13*Data!AA622)+(Monitors!$C$6*TANH(Monitors!$C$7*(Data!V622+Monitors!$C$8)+Monitors!$C$9)+Monitors!$C$10)</f>
        <v>18.779741917256199</v>
      </c>
      <c r="CA622" s="9">
        <f>BN622-(Signage!$C$13*AI622)</f>
        <v>17.735624999999999</v>
      </c>
      <c r="CB622" s="86">
        <f>(Signage!$C$13*Data!AI622)+(Signage!$C$6*TANH(Signage!$C$7*(Data!V622+Signage!$C$8)+Signage!$C$9)+Signage!$C$10)</f>
        <v>28.949009702489082</v>
      </c>
    </row>
    <row r="623" spans="1:80" s="4" customFormat="1" ht="12" customHeight="1">
      <c r="A623" s="83">
        <v>622</v>
      </c>
      <c r="B623" s="15" t="s">
        <v>2079</v>
      </c>
      <c r="C623" s="83" t="s">
        <v>1553</v>
      </c>
      <c r="D623" s="16">
        <v>41301</v>
      </c>
      <c r="E623" s="18" t="s">
        <v>77</v>
      </c>
      <c r="F623" s="15" t="s">
        <v>70</v>
      </c>
      <c r="G623" s="17">
        <v>6</v>
      </c>
      <c r="H623" s="15" t="s">
        <v>72</v>
      </c>
      <c r="I623" s="15" t="s">
        <v>73</v>
      </c>
      <c r="J623" s="18" t="s">
        <v>73</v>
      </c>
      <c r="K623" s="18" t="s">
        <v>74</v>
      </c>
      <c r="L623" s="18" t="s">
        <v>71</v>
      </c>
      <c r="M623" s="18" t="s">
        <v>78</v>
      </c>
      <c r="N623" s="18" t="s">
        <v>78</v>
      </c>
      <c r="O623" s="18" t="s">
        <v>82</v>
      </c>
      <c r="P623" s="18" t="s">
        <v>71</v>
      </c>
      <c r="Q623" s="18" t="s">
        <v>77</v>
      </c>
      <c r="R623" s="19">
        <v>1.78</v>
      </c>
      <c r="S623" s="19">
        <v>13.2</v>
      </c>
      <c r="T623" s="19">
        <v>23.5</v>
      </c>
      <c r="U623" s="19">
        <v>27</v>
      </c>
      <c r="V623" s="19">
        <v>311.27</v>
      </c>
      <c r="W623" s="19">
        <v>1080</v>
      </c>
      <c r="X623" s="19">
        <v>1920</v>
      </c>
      <c r="Y623" s="18" t="s">
        <v>147</v>
      </c>
      <c r="Z623" s="69">
        <v>6685</v>
      </c>
      <c r="AA623" s="19">
        <v>2.0739999999999998</v>
      </c>
      <c r="AB623" s="21">
        <v>250</v>
      </c>
      <c r="AC623" s="19">
        <v>6.9</v>
      </c>
      <c r="AD623" s="19">
        <v>290</v>
      </c>
      <c r="AE623" s="19">
        <v>250</v>
      </c>
      <c r="AF623" s="19">
        <v>250</v>
      </c>
      <c r="AG623" s="8">
        <f>AF623/AD623</f>
        <v>0.86206896551724133</v>
      </c>
      <c r="AH623" s="19">
        <v>200</v>
      </c>
      <c r="AI623" s="85">
        <f>(AF623*V623)/1000000</f>
        <v>7.7817499999999998E-2</v>
      </c>
      <c r="AJ623" s="18" t="s">
        <v>78</v>
      </c>
      <c r="AK623" s="18" t="s">
        <v>601</v>
      </c>
      <c r="AL623" s="18" t="s">
        <v>88</v>
      </c>
      <c r="AM623" s="18" t="s">
        <v>71</v>
      </c>
      <c r="AN623" s="18" t="s">
        <v>81</v>
      </c>
      <c r="AO623" s="18" t="s">
        <v>71</v>
      </c>
      <c r="AP623" s="18" t="s">
        <v>600</v>
      </c>
      <c r="AQ623" s="18" t="s">
        <v>71</v>
      </c>
      <c r="AR623" s="19">
        <v>0</v>
      </c>
      <c r="AS623" s="18"/>
      <c r="AT623" s="72">
        <v>60</v>
      </c>
      <c r="AU623" s="19">
        <v>178</v>
      </c>
      <c r="AV623" s="19">
        <v>178</v>
      </c>
      <c r="AW623" s="18" t="s">
        <v>77</v>
      </c>
      <c r="AX623" s="18" t="s">
        <v>87</v>
      </c>
      <c r="AY623" s="18" t="s">
        <v>71</v>
      </c>
      <c r="AZ623" s="18" t="s">
        <v>71</v>
      </c>
      <c r="BA623" s="19">
        <v>0</v>
      </c>
      <c r="BB623" s="20" t="s">
        <v>81</v>
      </c>
      <c r="BC623" s="18" t="s">
        <v>81</v>
      </c>
      <c r="BD623" s="18" t="s">
        <v>71</v>
      </c>
      <c r="BE623" s="18" t="s">
        <v>84</v>
      </c>
      <c r="BF623" s="18" t="s">
        <v>71</v>
      </c>
      <c r="BG623" s="18"/>
      <c r="BH623" s="21">
        <v>0</v>
      </c>
      <c r="BI623" s="19">
        <v>0.34</v>
      </c>
      <c r="BJ623" s="18"/>
      <c r="BK623" s="19">
        <v>0.22</v>
      </c>
      <c r="BL623" s="18"/>
      <c r="BM623" s="18"/>
      <c r="BN623" s="19">
        <v>25.25</v>
      </c>
      <c r="BO623" s="21">
        <v>0.5</v>
      </c>
      <c r="BP623" s="20"/>
      <c r="BQ623" s="21">
        <v>0.35</v>
      </c>
      <c r="BR623" s="20"/>
      <c r="BS623" s="21">
        <v>0.25</v>
      </c>
      <c r="BT623" s="20"/>
      <c r="BU623" s="20"/>
      <c r="BV623" s="21">
        <v>25.37</v>
      </c>
      <c r="BW623" s="9">
        <f>IF(BA623=1,BN623-(Monitors!$B$17*Data!BZ623),Data!BN623)</f>
        <v>25.25</v>
      </c>
      <c r="BX623" s="32">
        <f>IF($AR623=1,$BW623-(Monitors!$C$17*BZ623),Data!$BW623)</f>
        <v>25.25</v>
      </c>
      <c r="BY623" s="32">
        <f>BX623-(AA623*Monitors!$C$13)</f>
        <v>21.102</v>
      </c>
      <c r="BZ623" s="86">
        <f>(Monitors!$C$13*Data!AA623)+(Monitors!$C$6*TANH(Monitors!$C$7*(Data!V623+Monitors!$C$8)+Monitors!$C$9)+Monitors!$C$10)</f>
        <v>18.770977290115365</v>
      </c>
      <c r="CA623" s="9">
        <f>BN623-(Signage!$C$13*AI623)</f>
        <v>19.413687500000002</v>
      </c>
      <c r="CB623" s="86">
        <f>(Signage!$C$13*Data!AI623)+(Signage!$C$6*TANH(Signage!$C$7*(Data!V623+Signage!$C$8)+Signage!$C$9)+Signage!$C$10)</f>
        <v>28.907218380079136</v>
      </c>
    </row>
    <row r="624" spans="1:80" s="4" customFormat="1" ht="12" customHeight="1">
      <c r="A624" s="82">
        <v>623</v>
      </c>
      <c r="B624" s="15" t="s">
        <v>2079</v>
      </c>
      <c r="C624" s="82" t="s">
        <v>1554</v>
      </c>
      <c r="D624" s="16">
        <v>41279</v>
      </c>
      <c r="E624" s="18" t="s">
        <v>77</v>
      </c>
      <c r="F624" s="15" t="s">
        <v>70</v>
      </c>
      <c r="G624" s="17">
        <v>6</v>
      </c>
      <c r="H624" s="15" t="s">
        <v>72</v>
      </c>
      <c r="I624" s="15" t="s">
        <v>73</v>
      </c>
      <c r="J624" s="18" t="s">
        <v>73</v>
      </c>
      <c r="K624" s="18" t="s">
        <v>74</v>
      </c>
      <c r="L624" s="18" t="s">
        <v>71</v>
      </c>
      <c r="M624" s="18" t="s">
        <v>78</v>
      </c>
      <c r="N624" s="18" t="s">
        <v>78</v>
      </c>
      <c r="O624" s="18" t="s">
        <v>82</v>
      </c>
      <c r="P624" s="18" t="s">
        <v>71</v>
      </c>
      <c r="Q624" s="18" t="s">
        <v>77</v>
      </c>
      <c r="R624" s="19">
        <v>1.78</v>
      </c>
      <c r="S624" s="19">
        <v>13.2</v>
      </c>
      <c r="T624" s="19">
        <v>23.6</v>
      </c>
      <c r="U624" s="19">
        <v>27</v>
      </c>
      <c r="V624" s="19">
        <v>311.7</v>
      </c>
      <c r="W624" s="19">
        <v>1080</v>
      </c>
      <c r="X624" s="19">
        <v>1920</v>
      </c>
      <c r="Y624" s="18" t="s">
        <v>147</v>
      </c>
      <c r="Z624" s="69">
        <v>6654</v>
      </c>
      <c r="AA624" s="19">
        <v>2.0739999999999998</v>
      </c>
      <c r="AB624" s="21">
        <v>250</v>
      </c>
      <c r="AC624" s="19">
        <v>6.9</v>
      </c>
      <c r="AD624" s="19">
        <v>290</v>
      </c>
      <c r="AE624" s="19">
        <v>250</v>
      </c>
      <c r="AF624" s="19">
        <v>250</v>
      </c>
      <c r="AG624" s="8">
        <f>AF624/AD624</f>
        <v>0.86206896551724133</v>
      </c>
      <c r="AH624" s="19">
        <v>200</v>
      </c>
      <c r="AI624" s="85">
        <f>(AF624*V624)/1000000</f>
        <v>7.7924999999999994E-2</v>
      </c>
      <c r="AJ624" s="18" t="s">
        <v>78</v>
      </c>
      <c r="AK624" s="18" t="s">
        <v>196</v>
      </c>
      <c r="AL624" s="18" t="s">
        <v>602</v>
      </c>
      <c r="AM624" s="18" t="s">
        <v>380</v>
      </c>
      <c r="AN624" s="18" t="s">
        <v>81</v>
      </c>
      <c r="AO624" s="18" t="s">
        <v>71</v>
      </c>
      <c r="AP624" s="18" t="s">
        <v>94</v>
      </c>
      <c r="AQ624" s="18" t="s">
        <v>71</v>
      </c>
      <c r="AR624" s="19">
        <v>0</v>
      </c>
      <c r="AS624" s="18"/>
      <c r="AT624" s="72">
        <v>60</v>
      </c>
      <c r="AU624" s="19">
        <v>178</v>
      </c>
      <c r="AV624" s="19">
        <v>178</v>
      </c>
      <c r="AW624" s="18" t="s">
        <v>77</v>
      </c>
      <c r="AX624" s="18" t="s">
        <v>98</v>
      </c>
      <c r="AY624" s="18" t="s">
        <v>71</v>
      </c>
      <c r="AZ624" s="18" t="s">
        <v>71</v>
      </c>
      <c r="BA624" s="19">
        <v>0</v>
      </c>
      <c r="BB624" s="20" t="s">
        <v>81</v>
      </c>
      <c r="BC624" s="18" t="s">
        <v>81</v>
      </c>
      <c r="BD624" s="18" t="s">
        <v>71</v>
      </c>
      <c r="BE624" s="18" t="s">
        <v>84</v>
      </c>
      <c r="BF624" s="18" t="s">
        <v>71</v>
      </c>
      <c r="BG624" s="18"/>
      <c r="BH624" s="21">
        <v>0</v>
      </c>
      <c r="BI624" s="19">
        <v>0.37</v>
      </c>
      <c r="BJ624" s="18"/>
      <c r="BK624" s="19">
        <v>0.23</v>
      </c>
      <c r="BL624" s="18"/>
      <c r="BM624" s="18"/>
      <c r="BN624" s="19">
        <v>25.85</v>
      </c>
      <c r="BO624" s="21">
        <v>0.4</v>
      </c>
      <c r="BP624" s="20"/>
      <c r="BQ624" s="21">
        <v>0.38</v>
      </c>
      <c r="BR624" s="20"/>
      <c r="BS624" s="21">
        <v>0.25</v>
      </c>
      <c r="BT624" s="20"/>
      <c r="BU624" s="20"/>
      <c r="BV624" s="21">
        <v>25.73</v>
      </c>
      <c r="BW624" s="9">
        <f>IF(BA624=1,BN624-(Monitors!$B$17*Data!BZ624),Data!BN624)</f>
        <v>25.85</v>
      </c>
      <c r="BX624" s="32">
        <f>IF($AR624=1,$BW624-(Monitors!$C$17*BZ624),Data!$BW624)</f>
        <v>25.85</v>
      </c>
      <c r="BY624" s="32">
        <f>BX624-(AA624*Monitors!$C$13)</f>
        <v>21.702000000000002</v>
      </c>
      <c r="BZ624" s="86">
        <f>(Monitors!$C$13*Data!AA624)+(Monitors!$C$6*TANH(Monitors!$C$7*(Data!V624+Monitors!$C$8)+Monitors!$C$9)+Monitors!$C$10)</f>
        <v>18.779741917256199</v>
      </c>
      <c r="CA624" s="9">
        <f>BN624-(Signage!$C$13*AI624)</f>
        <v>20.005625000000002</v>
      </c>
      <c r="CB624" s="86">
        <f>(Signage!$C$13*Data!AI624)+(Signage!$C$6*TANH(Signage!$C$7*(Data!V624+Signage!$C$8)+Signage!$C$9)+Signage!$C$10)</f>
        <v>28.949009702489082</v>
      </c>
    </row>
    <row r="625" spans="1:80" s="4" customFormat="1" ht="12" customHeight="1">
      <c r="A625" s="83">
        <v>624</v>
      </c>
      <c r="B625" s="15" t="s">
        <v>2100</v>
      </c>
      <c r="C625" s="83" t="s">
        <v>1555</v>
      </c>
      <c r="D625" s="16">
        <v>41203</v>
      </c>
      <c r="E625" s="18" t="s">
        <v>78</v>
      </c>
      <c r="F625" s="15" t="s">
        <v>100</v>
      </c>
      <c r="G625" s="17">
        <v>6</v>
      </c>
      <c r="H625" s="15" t="s">
        <v>72</v>
      </c>
      <c r="I625" s="15" t="s">
        <v>90</v>
      </c>
      <c r="J625" s="18"/>
      <c r="K625" s="18" t="s">
        <v>74</v>
      </c>
      <c r="L625" s="18"/>
      <c r="M625" s="18" t="s">
        <v>78</v>
      </c>
      <c r="N625" s="18" t="s">
        <v>78</v>
      </c>
      <c r="O625" s="18" t="s">
        <v>82</v>
      </c>
      <c r="P625" s="18"/>
      <c r="Q625" s="18" t="s">
        <v>78</v>
      </c>
      <c r="R625" s="19">
        <v>1.78</v>
      </c>
      <c r="S625" s="19">
        <v>11.5</v>
      </c>
      <c r="T625" s="19">
        <v>20.5</v>
      </c>
      <c r="U625" s="19">
        <v>23.6</v>
      </c>
      <c r="V625" s="19">
        <v>236.92</v>
      </c>
      <c r="W625" s="19">
        <v>1080</v>
      </c>
      <c r="X625" s="19">
        <v>1920</v>
      </c>
      <c r="Y625" s="18" t="s">
        <v>147</v>
      </c>
      <c r="Z625" s="69">
        <v>8752</v>
      </c>
      <c r="AA625" s="19">
        <v>2.0739999999999998</v>
      </c>
      <c r="AB625" s="21">
        <v>200</v>
      </c>
      <c r="AC625" s="19">
        <v>0.2</v>
      </c>
      <c r="AD625" s="19">
        <v>291.60000000000002</v>
      </c>
      <c r="AE625" s="19">
        <v>200</v>
      </c>
      <c r="AF625" s="19">
        <v>250.4</v>
      </c>
      <c r="AG625" s="8">
        <f>AF625/AD625</f>
        <v>0.85871056241426602</v>
      </c>
      <c r="AH625" s="19">
        <v>200.7</v>
      </c>
      <c r="AI625" s="85">
        <f>(AF625*V625)/1000000</f>
        <v>5.9324767999999993E-2</v>
      </c>
      <c r="AJ625" s="18" t="s">
        <v>77</v>
      </c>
      <c r="AK625" s="18" t="s">
        <v>180</v>
      </c>
      <c r="AL625" s="18" t="s">
        <v>115</v>
      </c>
      <c r="AM625" s="18"/>
      <c r="AN625" s="18" t="s">
        <v>81</v>
      </c>
      <c r="AO625" s="18"/>
      <c r="AP625" s="18" t="s">
        <v>81</v>
      </c>
      <c r="AQ625" s="18"/>
      <c r="AR625" s="19">
        <v>0</v>
      </c>
      <c r="AS625" s="18"/>
      <c r="AT625" s="72">
        <v>60</v>
      </c>
      <c r="AU625" s="19">
        <v>170</v>
      </c>
      <c r="AV625" s="19">
        <v>160</v>
      </c>
      <c r="AW625" s="18" t="s">
        <v>78</v>
      </c>
      <c r="AX625" s="18" t="s">
        <v>179</v>
      </c>
      <c r="AY625" s="18"/>
      <c r="AZ625" s="18"/>
      <c r="BA625" s="19">
        <v>0</v>
      </c>
      <c r="BB625" s="20" t="s">
        <v>81</v>
      </c>
      <c r="BC625" s="18" t="s">
        <v>81</v>
      </c>
      <c r="BD625" s="18"/>
      <c r="BE625" s="18" t="s">
        <v>84</v>
      </c>
      <c r="BF625" s="18"/>
      <c r="BG625" s="18"/>
      <c r="BH625" s="21">
        <v>0</v>
      </c>
      <c r="BI625" s="19">
        <v>0.35</v>
      </c>
      <c r="BJ625" s="18"/>
      <c r="BK625" s="19">
        <v>0.35</v>
      </c>
      <c r="BL625" s="18"/>
      <c r="BM625" s="18"/>
      <c r="BN625" s="19">
        <v>15.69</v>
      </c>
      <c r="BO625" s="21">
        <v>0.56000000000000005</v>
      </c>
      <c r="BP625" s="20"/>
      <c r="BQ625" s="20"/>
      <c r="BR625" s="20"/>
      <c r="BS625" s="20"/>
      <c r="BT625" s="20"/>
      <c r="BU625" s="20"/>
      <c r="BV625" s="20"/>
      <c r="BW625" s="9">
        <f>IF(BA625=1,BN625-(Monitors!$B$17*Data!BZ625),Data!BN625)</f>
        <v>15.69</v>
      </c>
      <c r="BX625" s="32">
        <f>IF($AR625=1,$BW625-(Monitors!$C$17*BZ625),Data!$BW625)</f>
        <v>15.69</v>
      </c>
      <c r="BY625" s="32">
        <f>BX625-(AA625*Monitors!$C$13)</f>
        <v>11.542</v>
      </c>
      <c r="BZ625" s="86">
        <f>(Monitors!$C$13*Data!AA625)+(Monitors!$C$6*TANH(Monitors!$C$7*(Data!V625+Monitors!$C$8)+Monitors!$C$9)+Monitors!$C$10)</f>
        <v>16.825789234492511</v>
      </c>
      <c r="CA625" s="9">
        <f>BN625-(Signage!$C$13*AI625)</f>
        <v>11.240642399999999</v>
      </c>
      <c r="CB625" s="86">
        <f>(Signage!$C$13*Data!AI625)+(Signage!$C$6*TANH(Signage!$C$7*(Data!V625+Signage!$C$8)+Signage!$C$9)+Signage!$C$10)</f>
        <v>21.607159164616107</v>
      </c>
    </row>
    <row r="626" spans="1:80" s="4" customFormat="1" ht="12" customHeight="1">
      <c r="A626" s="82">
        <v>625</v>
      </c>
      <c r="B626" s="15" t="s">
        <v>2071</v>
      </c>
      <c r="C626" s="82" t="s">
        <v>1556</v>
      </c>
      <c r="D626" s="16">
        <v>41446</v>
      </c>
      <c r="E626" s="18" t="s">
        <v>78</v>
      </c>
      <c r="F626" s="15" t="s">
        <v>70</v>
      </c>
      <c r="G626" s="17">
        <v>6</v>
      </c>
      <c r="H626" s="15" t="s">
        <v>72</v>
      </c>
      <c r="I626" s="15" t="s">
        <v>142</v>
      </c>
      <c r="J626" s="18"/>
      <c r="K626" s="18" t="s">
        <v>74</v>
      </c>
      <c r="L626" s="18"/>
      <c r="M626" s="18" t="s">
        <v>78</v>
      </c>
      <c r="N626" s="18" t="s">
        <v>78</v>
      </c>
      <c r="O626" s="18" t="s">
        <v>82</v>
      </c>
      <c r="P626" s="18"/>
      <c r="Q626" s="18" t="s">
        <v>77</v>
      </c>
      <c r="R626" s="19">
        <v>1.78</v>
      </c>
      <c r="S626" s="19">
        <v>11.3</v>
      </c>
      <c r="T626" s="19">
        <v>20</v>
      </c>
      <c r="U626" s="19">
        <v>23</v>
      </c>
      <c r="V626" s="19">
        <v>226.05</v>
      </c>
      <c r="W626" s="19">
        <v>1080</v>
      </c>
      <c r="X626" s="19">
        <v>1920</v>
      </c>
      <c r="Y626" s="18" t="s">
        <v>147</v>
      </c>
      <c r="Z626" s="69">
        <v>9175</v>
      </c>
      <c r="AA626" s="19">
        <v>2.0739999999999998</v>
      </c>
      <c r="AB626" s="21">
        <v>270</v>
      </c>
      <c r="AC626" s="19">
        <v>3.9</v>
      </c>
      <c r="AD626" s="19">
        <v>275.39999999999998</v>
      </c>
      <c r="AE626" s="19">
        <v>270</v>
      </c>
      <c r="AF626" s="19">
        <v>250.7</v>
      </c>
      <c r="AG626" s="8">
        <f>AF626/AD626</f>
        <v>0.91031227305737117</v>
      </c>
      <c r="AH626" s="19">
        <v>201.2</v>
      </c>
      <c r="AI626" s="85">
        <f>(AF626*V626)/1000000</f>
        <v>5.6670735E-2</v>
      </c>
      <c r="AJ626" s="18" t="s">
        <v>78</v>
      </c>
      <c r="AK626" s="18" t="s">
        <v>81</v>
      </c>
      <c r="AL626" s="18" t="s">
        <v>181</v>
      </c>
      <c r="AM626" s="18"/>
      <c r="AN626" s="18" t="s">
        <v>81</v>
      </c>
      <c r="AO626" s="18"/>
      <c r="AP626" s="18" t="s">
        <v>81</v>
      </c>
      <c r="AQ626" s="18"/>
      <c r="AR626" s="19">
        <v>0</v>
      </c>
      <c r="AS626" s="18"/>
      <c r="AT626" s="72">
        <v>60</v>
      </c>
      <c r="AU626" s="19">
        <v>178</v>
      </c>
      <c r="AV626" s="19">
        <v>178</v>
      </c>
      <c r="AW626" s="18" t="s">
        <v>78</v>
      </c>
      <c r="AX626" s="18" t="s">
        <v>323</v>
      </c>
      <c r="AY626" s="18"/>
      <c r="AZ626" s="18"/>
      <c r="BA626" s="19">
        <v>0</v>
      </c>
      <c r="BB626" s="20" t="s">
        <v>81</v>
      </c>
      <c r="BC626" s="18" t="s">
        <v>81</v>
      </c>
      <c r="BD626" s="18"/>
      <c r="BE626" s="18" t="s">
        <v>84</v>
      </c>
      <c r="BF626" s="18"/>
      <c r="BG626" s="19">
        <v>1</v>
      </c>
      <c r="BH626" s="21">
        <v>0</v>
      </c>
      <c r="BI626" s="19">
        <v>0.45</v>
      </c>
      <c r="BJ626" s="18"/>
      <c r="BK626" s="19">
        <v>0.4</v>
      </c>
      <c r="BL626" s="18"/>
      <c r="BM626" s="18"/>
      <c r="BN626" s="19">
        <v>19.05</v>
      </c>
      <c r="BO626" s="21">
        <v>0.39</v>
      </c>
      <c r="BP626" s="20"/>
      <c r="BQ626" s="21">
        <v>0.45</v>
      </c>
      <c r="BR626" s="20"/>
      <c r="BS626" s="21">
        <v>0.41</v>
      </c>
      <c r="BT626" s="20"/>
      <c r="BU626" s="20"/>
      <c r="BV626" s="21">
        <v>19.41</v>
      </c>
      <c r="BW626" s="9">
        <f>IF(BA626=1,BN626-(Monitors!$B$17*Data!BZ626),Data!BN626)</f>
        <v>19.05</v>
      </c>
      <c r="BX626" s="32">
        <f>IF($AR626=1,$BW626-(Monitors!$C$17*BZ626),Data!$BW626)</f>
        <v>19.05</v>
      </c>
      <c r="BY626" s="32">
        <f>BX626-(AA626*Monitors!$C$13)</f>
        <v>14.902000000000001</v>
      </c>
      <c r="BZ626" s="86">
        <f>(Monitors!$C$13*Data!AA626)+(Monitors!$C$6*TANH(Monitors!$C$7*(Data!V626+Monitors!$C$8)+Monitors!$C$9)+Monitors!$C$10)</f>
        <v>16.460581917010643</v>
      </c>
      <c r="CA626" s="9">
        <f>BN626-(Signage!$C$13*AI626)</f>
        <v>14.799694875</v>
      </c>
      <c r="CB626" s="86">
        <f>(Signage!$C$13*Data!AI626)+(Signage!$C$6*TANH(Signage!$C$7*(Data!V626+Signage!$C$8)+Signage!$C$9)+Signage!$C$10)</f>
        <v>20.532008750377923</v>
      </c>
    </row>
    <row r="627" spans="1:80" s="4" customFormat="1" ht="12" customHeight="1">
      <c r="A627" s="83">
        <v>626</v>
      </c>
      <c r="B627" s="15" t="s">
        <v>2071</v>
      </c>
      <c r="C627" s="83" t="s">
        <v>1557</v>
      </c>
      <c r="D627" s="16">
        <v>41446</v>
      </c>
      <c r="E627" s="18" t="s">
        <v>78</v>
      </c>
      <c r="F627" s="15" t="s">
        <v>70</v>
      </c>
      <c r="G627" s="17">
        <v>6</v>
      </c>
      <c r="H627" s="15" t="s">
        <v>72</v>
      </c>
      <c r="I627" s="15" t="s">
        <v>142</v>
      </c>
      <c r="J627" s="18"/>
      <c r="K627" s="18" t="s">
        <v>74</v>
      </c>
      <c r="L627" s="18"/>
      <c r="M627" s="18" t="s">
        <v>78</v>
      </c>
      <c r="N627" s="18" t="s">
        <v>78</v>
      </c>
      <c r="O627" s="18" t="s">
        <v>82</v>
      </c>
      <c r="P627" s="18"/>
      <c r="Q627" s="18" t="s">
        <v>77</v>
      </c>
      <c r="R627" s="19">
        <v>1.78</v>
      </c>
      <c r="S627" s="19">
        <v>11.3</v>
      </c>
      <c r="T627" s="19">
        <v>20</v>
      </c>
      <c r="U627" s="19">
        <v>23</v>
      </c>
      <c r="V627" s="19">
        <v>226.05</v>
      </c>
      <c r="W627" s="19">
        <v>1080</v>
      </c>
      <c r="X627" s="19">
        <v>1920</v>
      </c>
      <c r="Y627" s="18" t="s">
        <v>147</v>
      </c>
      <c r="Z627" s="69">
        <v>9175</v>
      </c>
      <c r="AA627" s="19">
        <v>2.0739999999999998</v>
      </c>
      <c r="AB627" s="21">
        <v>270</v>
      </c>
      <c r="AC627" s="19">
        <v>3.9</v>
      </c>
      <c r="AD627" s="19">
        <v>275.39999999999998</v>
      </c>
      <c r="AE627" s="19">
        <v>270</v>
      </c>
      <c r="AF627" s="19">
        <v>250.7</v>
      </c>
      <c r="AG627" s="8">
        <f>AF627/AD627</f>
        <v>0.91031227305737117</v>
      </c>
      <c r="AH627" s="19">
        <v>201.2</v>
      </c>
      <c r="AI627" s="85">
        <f>(AF627*V627)/1000000</f>
        <v>5.6670735E-2</v>
      </c>
      <c r="AJ627" s="18" t="s">
        <v>78</v>
      </c>
      <c r="AK627" s="18" t="s">
        <v>81</v>
      </c>
      <c r="AL627" s="18" t="s">
        <v>181</v>
      </c>
      <c r="AM627" s="18"/>
      <c r="AN627" s="18" t="s">
        <v>81</v>
      </c>
      <c r="AO627" s="18"/>
      <c r="AP627" s="18" t="s">
        <v>81</v>
      </c>
      <c r="AQ627" s="18"/>
      <c r="AR627" s="19">
        <v>0</v>
      </c>
      <c r="AS627" s="18"/>
      <c r="AT627" s="72">
        <v>60</v>
      </c>
      <c r="AU627" s="19">
        <v>178</v>
      </c>
      <c r="AV627" s="19">
        <v>178</v>
      </c>
      <c r="AW627" s="18" t="s">
        <v>78</v>
      </c>
      <c r="AX627" s="18" t="s">
        <v>323</v>
      </c>
      <c r="AY627" s="18"/>
      <c r="AZ627" s="18"/>
      <c r="BA627" s="19">
        <v>0</v>
      </c>
      <c r="BB627" s="20" t="s">
        <v>81</v>
      </c>
      <c r="BC627" s="18" t="s">
        <v>81</v>
      </c>
      <c r="BD627" s="18"/>
      <c r="BE627" s="18" t="s">
        <v>84</v>
      </c>
      <c r="BF627" s="18"/>
      <c r="BG627" s="19">
        <v>1</v>
      </c>
      <c r="BH627" s="21">
        <v>0</v>
      </c>
      <c r="BI627" s="19">
        <v>0.45</v>
      </c>
      <c r="BJ627" s="18"/>
      <c r="BK627" s="19">
        <v>0.4</v>
      </c>
      <c r="BL627" s="18"/>
      <c r="BM627" s="18"/>
      <c r="BN627" s="19">
        <v>19.05</v>
      </c>
      <c r="BO627" s="21">
        <v>0.39</v>
      </c>
      <c r="BP627" s="20"/>
      <c r="BQ627" s="21">
        <v>0.45</v>
      </c>
      <c r="BR627" s="20"/>
      <c r="BS627" s="21">
        <v>0.41</v>
      </c>
      <c r="BT627" s="20"/>
      <c r="BU627" s="20"/>
      <c r="BV627" s="21">
        <v>19.41</v>
      </c>
      <c r="BW627" s="9">
        <f>IF(BA627=1,BN627-(Monitors!$B$17*Data!BZ627),Data!BN627)</f>
        <v>19.05</v>
      </c>
      <c r="BX627" s="32">
        <f>IF($AR627=1,$BW627-(Monitors!$C$17*BZ627),Data!$BW627)</f>
        <v>19.05</v>
      </c>
      <c r="BY627" s="32">
        <f>BX627-(AA627*Monitors!$C$13)</f>
        <v>14.902000000000001</v>
      </c>
      <c r="BZ627" s="86">
        <f>(Monitors!$C$13*Data!AA627)+(Monitors!$C$6*TANH(Monitors!$C$7*(Data!V627+Monitors!$C$8)+Monitors!$C$9)+Monitors!$C$10)</f>
        <v>16.460581917010643</v>
      </c>
      <c r="CA627" s="9">
        <f>BN627-(Signage!$C$13*AI627)</f>
        <v>14.799694875</v>
      </c>
      <c r="CB627" s="86">
        <f>(Signage!$C$13*Data!AI627)+(Signage!$C$6*TANH(Signage!$C$7*(Data!V627+Signage!$C$8)+Signage!$C$9)+Signage!$C$10)</f>
        <v>20.532008750377923</v>
      </c>
    </row>
    <row r="628" spans="1:80" s="4" customFormat="1" ht="12" customHeight="1">
      <c r="A628" s="82">
        <v>627</v>
      </c>
      <c r="B628" s="15" t="s">
        <v>2067</v>
      </c>
      <c r="C628" s="82" t="s">
        <v>1558</v>
      </c>
      <c r="D628" s="16">
        <v>41821</v>
      </c>
      <c r="E628" s="18" t="s">
        <v>77</v>
      </c>
      <c r="F628" s="15" t="s">
        <v>70</v>
      </c>
      <c r="G628" s="17">
        <v>6</v>
      </c>
      <c r="H628" s="15" t="s">
        <v>72</v>
      </c>
      <c r="I628" s="15" t="s">
        <v>142</v>
      </c>
      <c r="J628" s="18"/>
      <c r="K628" s="18" t="s">
        <v>74</v>
      </c>
      <c r="L628" s="18"/>
      <c r="M628" s="18" t="s">
        <v>78</v>
      </c>
      <c r="N628" s="18" t="s">
        <v>77</v>
      </c>
      <c r="O628" s="18" t="s">
        <v>82</v>
      </c>
      <c r="P628" s="18"/>
      <c r="Q628" s="18" t="s">
        <v>78</v>
      </c>
      <c r="R628" s="19">
        <v>1.78</v>
      </c>
      <c r="S628" s="19">
        <v>20.7</v>
      </c>
      <c r="T628" s="19">
        <v>11.7</v>
      </c>
      <c r="U628" s="19">
        <v>23.8</v>
      </c>
      <c r="V628" s="19">
        <v>242.2</v>
      </c>
      <c r="W628" s="19">
        <v>1080</v>
      </c>
      <c r="X628" s="19">
        <v>1920</v>
      </c>
      <c r="Y628" s="18" t="s">
        <v>147</v>
      </c>
      <c r="Z628" s="69">
        <v>8562</v>
      </c>
      <c r="AA628" s="19">
        <v>2.0739999999999998</v>
      </c>
      <c r="AB628" s="21">
        <v>250</v>
      </c>
      <c r="AC628" s="19">
        <v>5</v>
      </c>
      <c r="AD628" s="19">
        <v>262</v>
      </c>
      <c r="AE628" s="19">
        <v>250</v>
      </c>
      <c r="AF628" s="19">
        <v>251.8</v>
      </c>
      <c r="AG628" s="8">
        <f>AF628/AD628</f>
        <v>0.96106870229007635</v>
      </c>
      <c r="AH628" s="19">
        <v>200</v>
      </c>
      <c r="AI628" s="85">
        <f>(AF628*V628)/1000000</f>
        <v>6.0985959999999999E-2</v>
      </c>
      <c r="AJ628" s="18" t="s">
        <v>78</v>
      </c>
      <c r="AK628" s="18" t="s">
        <v>434</v>
      </c>
      <c r="AL628" s="18" t="s">
        <v>433</v>
      </c>
      <c r="AM628" s="18"/>
      <c r="AN628" s="18" t="s">
        <v>81</v>
      </c>
      <c r="AO628" s="18"/>
      <c r="AP628" s="18" t="s">
        <v>94</v>
      </c>
      <c r="AQ628" s="18"/>
      <c r="AR628" s="19">
        <v>1</v>
      </c>
      <c r="AS628" s="18" t="s">
        <v>117</v>
      </c>
      <c r="AT628" s="72">
        <v>60</v>
      </c>
      <c r="AU628" s="19">
        <v>178</v>
      </c>
      <c r="AV628" s="19">
        <v>178</v>
      </c>
      <c r="AW628" s="18" t="s">
        <v>77</v>
      </c>
      <c r="AX628" s="18" t="s">
        <v>114</v>
      </c>
      <c r="AY628" s="18"/>
      <c r="AZ628" s="18"/>
      <c r="BA628" s="19">
        <v>0</v>
      </c>
      <c r="BB628" s="20" t="s">
        <v>81</v>
      </c>
      <c r="BC628" s="18" t="s">
        <v>81</v>
      </c>
      <c r="BD628" s="18"/>
      <c r="BE628" s="18" t="s">
        <v>84</v>
      </c>
      <c r="BF628" s="18"/>
      <c r="BG628" s="18"/>
      <c r="BH628" s="21">
        <v>0</v>
      </c>
      <c r="BI628" s="19">
        <v>0.41</v>
      </c>
      <c r="BJ628" s="19">
        <v>0.24</v>
      </c>
      <c r="BK628" s="19">
        <v>0.32</v>
      </c>
      <c r="BL628" s="19">
        <v>16.52</v>
      </c>
      <c r="BM628" s="19">
        <v>25.03</v>
      </c>
      <c r="BN628" s="19">
        <v>20.02</v>
      </c>
      <c r="BO628" s="21">
        <v>0.52</v>
      </c>
      <c r="BP628" s="20"/>
      <c r="BQ628" s="21">
        <v>0.47</v>
      </c>
      <c r="BR628" s="21">
        <v>0.27</v>
      </c>
      <c r="BS628" s="21">
        <v>0.38</v>
      </c>
      <c r="BT628" s="21">
        <v>16.97</v>
      </c>
      <c r="BU628" s="21">
        <v>24.72</v>
      </c>
      <c r="BV628" s="21">
        <v>20.149999999999999</v>
      </c>
      <c r="BW628" s="9">
        <f>IF(BA628=1,BN628-(Monitors!$B$17*Data!BZ628),Data!BN628)</f>
        <v>20.02</v>
      </c>
      <c r="BX628" s="32">
        <f>IF($AR628=1,$BW628-(Monitors!$C$17*BZ628),Data!$BW628)</f>
        <v>19.17024498427838</v>
      </c>
      <c r="BY628" s="32">
        <f>BX628-(AA628*Monitors!$C$13)</f>
        <v>15.02224498427838</v>
      </c>
      <c r="BZ628" s="86">
        <f>(Monitors!$C$13*Data!AA628)+(Monitors!$C$6*TANH(Monitors!$C$7*(Data!V628+Monitors!$C$8)+Monitors!$C$9)+Monitors!$C$10)</f>
        <v>16.995100314432388</v>
      </c>
      <c r="CA628" s="9">
        <f>BN628-(Signage!$C$13*AI628)</f>
        <v>15.446052999999999</v>
      </c>
      <c r="CB628" s="86">
        <f>(Signage!$C$13*Data!AI628)+(Signage!$C$6*TANH(Signage!$C$7*(Data!V628+Signage!$C$8)+Signage!$C$9)+Signage!$C$10)</f>
        <v>22.156383176026598</v>
      </c>
    </row>
    <row r="629" spans="1:80" s="4" customFormat="1" ht="12" customHeight="1">
      <c r="A629" s="83">
        <v>628</v>
      </c>
      <c r="B629" s="15" t="s">
        <v>2056</v>
      </c>
      <c r="C629" s="83" t="s">
        <v>1559</v>
      </c>
      <c r="D629" s="16">
        <v>41465</v>
      </c>
      <c r="E629" s="18" t="s">
        <v>78</v>
      </c>
      <c r="F629" s="15" t="s">
        <v>70</v>
      </c>
      <c r="G629" s="17">
        <v>6</v>
      </c>
      <c r="H629" s="15" t="s">
        <v>72</v>
      </c>
      <c r="I629" s="15" t="s">
        <v>142</v>
      </c>
      <c r="J629" s="18"/>
      <c r="K629" s="18" t="s">
        <v>74</v>
      </c>
      <c r="L629" s="18"/>
      <c r="M629" s="18" t="s">
        <v>78</v>
      </c>
      <c r="N629" s="18" t="s">
        <v>78</v>
      </c>
      <c r="O629" s="18" t="s">
        <v>82</v>
      </c>
      <c r="P629" s="18"/>
      <c r="Q629" s="18" t="s">
        <v>77</v>
      </c>
      <c r="R629" s="19">
        <v>1.78</v>
      </c>
      <c r="S629" s="19">
        <v>10.6</v>
      </c>
      <c r="T629" s="19">
        <v>18.8</v>
      </c>
      <c r="U629" s="19">
        <v>21.5</v>
      </c>
      <c r="V629" s="19">
        <v>198.08</v>
      </c>
      <c r="W629" s="19">
        <v>1080</v>
      </c>
      <c r="X629" s="19">
        <v>1920</v>
      </c>
      <c r="Y629" s="18" t="s">
        <v>147</v>
      </c>
      <c r="Z629" s="69">
        <v>10476</v>
      </c>
      <c r="AA629" s="19">
        <v>2.0739999999999998</v>
      </c>
      <c r="AB629" s="21">
        <v>250</v>
      </c>
      <c r="AC629" s="19">
        <v>3.3</v>
      </c>
      <c r="AD629" s="19">
        <v>252.4</v>
      </c>
      <c r="AE629" s="19">
        <v>250</v>
      </c>
      <c r="AF629" s="19">
        <v>251.9</v>
      </c>
      <c r="AG629" s="8">
        <f>AF629/AD629</f>
        <v>0.99801901743264654</v>
      </c>
      <c r="AH629" s="19">
        <v>201.3</v>
      </c>
      <c r="AI629" s="85">
        <f>(AF629*V629)/1000000</f>
        <v>4.9896352000000005E-2</v>
      </c>
      <c r="AJ629" s="18" t="s">
        <v>78</v>
      </c>
      <c r="AK629" s="18" t="s">
        <v>81</v>
      </c>
      <c r="AL629" s="18" t="s">
        <v>159</v>
      </c>
      <c r="AM629" s="18"/>
      <c r="AN629" s="18" t="s">
        <v>81</v>
      </c>
      <c r="AO629" s="18"/>
      <c r="AP629" s="18" t="s">
        <v>94</v>
      </c>
      <c r="AQ629" s="18"/>
      <c r="AR629" s="19">
        <v>0</v>
      </c>
      <c r="AS629" s="18"/>
      <c r="AT629" s="72">
        <v>60</v>
      </c>
      <c r="AU629" s="19">
        <v>178</v>
      </c>
      <c r="AV629" s="19">
        <v>178</v>
      </c>
      <c r="AW629" s="18" t="s">
        <v>78</v>
      </c>
      <c r="AX629" s="18" t="s">
        <v>323</v>
      </c>
      <c r="AY629" s="18"/>
      <c r="AZ629" s="18"/>
      <c r="BA629" s="19">
        <v>0</v>
      </c>
      <c r="BB629" s="20" t="s">
        <v>81</v>
      </c>
      <c r="BC629" s="18" t="s">
        <v>81</v>
      </c>
      <c r="BD629" s="18"/>
      <c r="BE629" s="18" t="s">
        <v>84</v>
      </c>
      <c r="BF629" s="18"/>
      <c r="BG629" s="19">
        <v>1</v>
      </c>
      <c r="BH629" s="21">
        <v>0</v>
      </c>
      <c r="BI629" s="19">
        <v>0.3</v>
      </c>
      <c r="BJ629" s="18"/>
      <c r="BK629" s="19">
        <v>0.25</v>
      </c>
      <c r="BL629" s="18"/>
      <c r="BM629" s="18"/>
      <c r="BN629" s="19">
        <v>20.14</v>
      </c>
      <c r="BO629" s="21">
        <v>0.35</v>
      </c>
      <c r="BP629" s="20"/>
      <c r="BQ629" s="21">
        <v>0.34</v>
      </c>
      <c r="BR629" s="20"/>
      <c r="BS629" s="21">
        <v>0.28999999999999998</v>
      </c>
      <c r="BT629" s="20"/>
      <c r="BU629" s="20"/>
      <c r="BV629" s="21">
        <v>21.21</v>
      </c>
      <c r="BW629" s="9">
        <f>IF(BA629=1,BN629-(Monitors!$B$17*Data!BZ629),Data!BN629)</f>
        <v>20.14</v>
      </c>
      <c r="BX629" s="32">
        <f>IF($AR629=1,$BW629-(Monitors!$C$17*BZ629),Data!$BW629)</f>
        <v>20.14</v>
      </c>
      <c r="BY629" s="32">
        <f>BX629-(AA629*Monitors!$C$13)</f>
        <v>15.992000000000001</v>
      </c>
      <c r="BZ629" s="86">
        <f>(Monitors!$C$13*Data!AA629)+(Monitors!$C$6*TANH(Monitors!$C$7*(Data!V629+Monitors!$C$8)+Monitors!$C$9)+Monitors!$C$10)</f>
        <v>15.413638494334341</v>
      </c>
      <c r="CA629" s="9">
        <f>BN629-(Signage!$C$13*AI629)</f>
        <v>16.397773600000001</v>
      </c>
      <c r="CB629" s="86">
        <f>(Signage!$C$13*Data!AI629)+(Signage!$C$6*TANH(Signage!$C$7*(Data!V629+Signage!$C$8)+Signage!$C$9)+Signage!$C$10)</f>
        <v>17.759096279483821</v>
      </c>
    </row>
    <row r="630" spans="1:80" s="4" customFormat="1" ht="12" customHeight="1">
      <c r="A630" s="82">
        <v>629</v>
      </c>
      <c r="B630" s="15" t="s">
        <v>2079</v>
      </c>
      <c r="C630" s="82" t="s">
        <v>1560</v>
      </c>
      <c r="D630" s="16">
        <v>41331</v>
      </c>
      <c r="E630" s="18" t="s">
        <v>77</v>
      </c>
      <c r="F630" s="15" t="s">
        <v>70</v>
      </c>
      <c r="G630" s="17">
        <v>6</v>
      </c>
      <c r="H630" s="15" t="s">
        <v>72</v>
      </c>
      <c r="I630" s="15" t="s">
        <v>73</v>
      </c>
      <c r="J630" s="18" t="s">
        <v>73</v>
      </c>
      <c r="K630" s="18" t="s">
        <v>74</v>
      </c>
      <c r="L630" s="18" t="s">
        <v>71</v>
      </c>
      <c r="M630" s="18" t="s">
        <v>78</v>
      </c>
      <c r="N630" s="18" t="s">
        <v>78</v>
      </c>
      <c r="O630" s="18" t="s">
        <v>82</v>
      </c>
      <c r="P630" s="18" t="s">
        <v>71</v>
      </c>
      <c r="Q630" s="18" t="s">
        <v>77</v>
      </c>
      <c r="R630" s="19">
        <v>1.78</v>
      </c>
      <c r="S630" s="19">
        <v>11.3</v>
      </c>
      <c r="T630" s="19">
        <v>20</v>
      </c>
      <c r="U630" s="19">
        <v>23</v>
      </c>
      <c r="V630" s="19">
        <v>226.1</v>
      </c>
      <c r="W630" s="19">
        <v>1080</v>
      </c>
      <c r="X630" s="19">
        <v>1920</v>
      </c>
      <c r="Y630" s="18" t="s">
        <v>147</v>
      </c>
      <c r="Z630" s="69">
        <v>9175</v>
      </c>
      <c r="AA630" s="19">
        <v>2.0739999999999998</v>
      </c>
      <c r="AB630" s="21">
        <v>250</v>
      </c>
      <c r="AC630" s="19">
        <v>17.3</v>
      </c>
      <c r="AD630" s="19">
        <v>255</v>
      </c>
      <c r="AE630" s="19">
        <v>250</v>
      </c>
      <c r="AF630" s="19">
        <v>254</v>
      </c>
      <c r="AG630" s="8">
        <f>AF630/AD630</f>
        <v>0.99607843137254903</v>
      </c>
      <c r="AH630" s="19">
        <v>200</v>
      </c>
      <c r="AI630" s="85">
        <f>(AF630*V630)/1000000</f>
        <v>5.7429399999999999E-2</v>
      </c>
      <c r="AJ630" s="18" t="s">
        <v>78</v>
      </c>
      <c r="AK630" s="18" t="s">
        <v>366</v>
      </c>
      <c r="AL630" s="18" t="s">
        <v>181</v>
      </c>
      <c r="AM630" s="18" t="s">
        <v>71</v>
      </c>
      <c r="AN630" s="18" t="s">
        <v>81</v>
      </c>
      <c r="AO630" s="18" t="s">
        <v>71</v>
      </c>
      <c r="AP630" s="18" t="s">
        <v>592</v>
      </c>
      <c r="AQ630" s="18" t="s">
        <v>71</v>
      </c>
      <c r="AR630" s="19">
        <v>0</v>
      </c>
      <c r="AS630" s="18"/>
      <c r="AT630" s="72">
        <v>60</v>
      </c>
      <c r="AU630" s="19">
        <v>178</v>
      </c>
      <c r="AV630" s="19">
        <v>178</v>
      </c>
      <c r="AW630" s="18" t="s">
        <v>77</v>
      </c>
      <c r="AX630" s="18" t="s">
        <v>87</v>
      </c>
      <c r="AY630" s="18" t="s">
        <v>71</v>
      </c>
      <c r="AZ630" s="18" t="s">
        <v>71</v>
      </c>
      <c r="BA630" s="19">
        <v>0</v>
      </c>
      <c r="BB630" s="20" t="s">
        <v>81</v>
      </c>
      <c r="BC630" s="18" t="s">
        <v>81</v>
      </c>
      <c r="BD630" s="18" t="s">
        <v>71</v>
      </c>
      <c r="BE630" s="18" t="s">
        <v>84</v>
      </c>
      <c r="BF630" s="18" t="s">
        <v>71</v>
      </c>
      <c r="BG630" s="18"/>
      <c r="BH630" s="21">
        <v>0</v>
      </c>
      <c r="BI630" s="19">
        <v>0.39</v>
      </c>
      <c r="BJ630" s="18"/>
      <c r="BK630" s="19">
        <v>0.22</v>
      </c>
      <c r="BL630" s="18"/>
      <c r="BM630" s="18"/>
      <c r="BN630" s="19">
        <v>20.56</v>
      </c>
      <c r="BO630" s="21">
        <v>0.5</v>
      </c>
      <c r="BP630" s="20"/>
      <c r="BQ630" s="21">
        <v>0.43</v>
      </c>
      <c r="BR630" s="20"/>
      <c r="BS630" s="21">
        <v>0.24</v>
      </c>
      <c r="BT630" s="20"/>
      <c r="BU630" s="20"/>
      <c r="BV630" s="21">
        <v>20.51</v>
      </c>
      <c r="BW630" s="9">
        <f>IF(BA630=1,BN630-(Monitors!$B$17*Data!BZ630),Data!BN630)</f>
        <v>20.56</v>
      </c>
      <c r="BX630" s="32">
        <f>IF($AR630=1,$BW630-(Monitors!$C$17*BZ630),Data!$BW630)</f>
        <v>20.56</v>
      </c>
      <c r="BY630" s="32">
        <f>BX630-(AA630*Monitors!$C$13)</f>
        <v>16.411999999999999</v>
      </c>
      <c r="BZ630" s="86">
        <f>(Monitors!$C$13*Data!AA630)+(Monitors!$C$6*TANH(Monitors!$C$7*(Data!V630+Monitors!$C$8)+Monitors!$C$9)+Monitors!$C$10)</f>
        <v>16.462313929499189</v>
      </c>
      <c r="CA630" s="9">
        <f>BN630-(Signage!$C$13*AI630)</f>
        <v>16.252794999999999</v>
      </c>
      <c r="CB630" s="86">
        <f>(Signage!$C$13*Data!AI630)+(Signage!$C$6*TANH(Signage!$C$7*(Data!V630+Signage!$C$8)+Signage!$C$9)+Signage!$C$10)</f>
        <v>20.592944140666376</v>
      </c>
    </row>
    <row r="631" spans="1:80" s="4" customFormat="1" ht="12" customHeight="1">
      <c r="A631" s="83">
        <v>630</v>
      </c>
      <c r="B631" s="15" t="s">
        <v>2096</v>
      </c>
      <c r="C631" s="83" t="s">
        <v>1561</v>
      </c>
      <c r="D631" s="16">
        <v>41353</v>
      </c>
      <c r="E631" s="18" t="s">
        <v>77</v>
      </c>
      <c r="F631" s="15" t="s">
        <v>70</v>
      </c>
      <c r="G631" s="17">
        <v>6</v>
      </c>
      <c r="H631" s="15" t="s">
        <v>72</v>
      </c>
      <c r="I631" s="15" t="s">
        <v>73</v>
      </c>
      <c r="J631" s="18" t="s">
        <v>73</v>
      </c>
      <c r="K631" s="18" t="s">
        <v>74</v>
      </c>
      <c r="L631" s="18" t="s">
        <v>71</v>
      </c>
      <c r="M631" s="18" t="s">
        <v>78</v>
      </c>
      <c r="N631" s="18" t="s">
        <v>78</v>
      </c>
      <c r="O631" s="18" t="s">
        <v>82</v>
      </c>
      <c r="P631" s="18" t="s">
        <v>81</v>
      </c>
      <c r="Q631" s="18" t="s">
        <v>78</v>
      </c>
      <c r="R631" s="19">
        <v>1.78</v>
      </c>
      <c r="S631" s="19">
        <v>13.2</v>
      </c>
      <c r="T631" s="19">
        <v>23.5</v>
      </c>
      <c r="U631" s="19">
        <v>27</v>
      </c>
      <c r="V631" s="19">
        <v>311.67</v>
      </c>
      <c r="W631" s="19">
        <v>1080</v>
      </c>
      <c r="X631" s="19">
        <v>1920</v>
      </c>
      <c r="Y631" s="18" t="s">
        <v>147</v>
      </c>
      <c r="Z631" s="69">
        <v>6653</v>
      </c>
      <c r="AA631" s="19">
        <v>2.0739999999999998</v>
      </c>
      <c r="AB631" s="21">
        <v>288.39999999999998</v>
      </c>
      <c r="AC631" s="19">
        <v>3.5</v>
      </c>
      <c r="AD631" s="19">
        <v>288.39999999999998</v>
      </c>
      <c r="AE631" s="19">
        <v>288.39999999999998</v>
      </c>
      <c r="AF631" s="19">
        <v>254</v>
      </c>
      <c r="AG631" s="8">
        <f>AF631/AD631</f>
        <v>0.88072122052704582</v>
      </c>
      <c r="AH631" s="19">
        <v>200</v>
      </c>
      <c r="AI631" s="85">
        <f>(AF631*V631)/1000000</f>
        <v>7.9164180000000001E-2</v>
      </c>
      <c r="AJ631" s="18" t="s">
        <v>78</v>
      </c>
      <c r="AK631" s="18" t="s">
        <v>195</v>
      </c>
      <c r="AL631" s="18" t="s">
        <v>127</v>
      </c>
      <c r="AM631" s="18" t="s">
        <v>81</v>
      </c>
      <c r="AN631" s="18" t="s">
        <v>81</v>
      </c>
      <c r="AO631" s="18" t="s">
        <v>81</v>
      </c>
      <c r="AP631" s="18" t="s">
        <v>81</v>
      </c>
      <c r="AQ631" s="18" t="s">
        <v>81</v>
      </c>
      <c r="AR631" s="19">
        <v>0</v>
      </c>
      <c r="AS631" s="18"/>
      <c r="AT631" s="72">
        <v>60</v>
      </c>
      <c r="AU631" s="19">
        <v>170</v>
      </c>
      <c r="AV631" s="19">
        <v>160</v>
      </c>
      <c r="AW631" s="18" t="s">
        <v>77</v>
      </c>
      <c r="AX631" s="18" t="s">
        <v>126</v>
      </c>
      <c r="AY631" s="18"/>
      <c r="AZ631" s="18"/>
      <c r="BA631" s="19">
        <v>0</v>
      </c>
      <c r="BB631" s="20" t="s">
        <v>81</v>
      </c>
      <c r="BC631" s="18" t="s">
        <v>81</v>
      </c>
      <c r="BD631" s="18" t="s">
        <v>81</v>
      </c>
      <c r="BE631" s="18" t="s">
        <v>84</v>
      </c>
      <c r="BF631" s="18" t="s">
        <v>81</v>
      </c>
      <c r="BG631" s="18"/>
      <c r="BH631" s="21">
        <v>0</v>
      </c>
      <c r="BI631" s="19">
        <v>0.15</v>
      </c>
      <c r="BJ631" s="18"/>
      <c r="BK631" s="19">
        <v>0.08</v>
      </c>
      <c r="BL631" s="18"/>
      <c r="BM631" s="18"/>
      <c r="BN631" s="19">
        <v>21.69</v>
      </c>
      <c r="BO631" s="21">
        <v>0.5</v>
      </c>
      <c r="BP631" s="20"/>
      <c r="BQ631" s="21">
        <v>0.15</v>
      </c>
      <c r="BR631" s="20"/>
      <c r="BS631" s="21">
        <v>0.09</v>
      </c>
      <c r="BT631" s="20"/>
      <c r="BU631" s="20"/>
      <c r="BV631" s="21">
        <v>21.87</v>
      </c>
      <c r="BW631" s="9">
        <f>IF(BA631=1,BN631-(Monitors!$B$17*Data!BZ631),Data!BN631)</f>
        <v>21.69</v>
      </c>
      <c r="BX631" s="32">
        <f>IF($AR631=1,$BW631-(Monitors!$C$17*BZ631),Data!$BW631)</f>
        <v>21.69</v>
      </c>
      <c r="BY631" s="32">
        <f>BX631-(AA631*Monitors!$C$13)</f>
        <v>17.542000000000002</v>
      </c>
      <c r="BZ631" s="86">
        <f>(Monitors!$C$13*Data!AA631)+(Monitors!$C$6*TANH(Monitors!$C$7*(Data!V631+Monitors!$C$8)+Monitors!$C$9)+Monitors!$C$10)</f>
        <v>18.779131251115082</v>
      </c>
      <c r="CA631" s="9">
        <f>BN631-(Signage!$C$13*AI631)</f>
        <v>15.752686500000001</v>
      </c>
      <c r="CB631" s="86">
        <f>(Signage!$C$13*Data!AI631)+(Signage!$C$6*TANH(Signage!$C$7*(Data!V631+Signage!$C$8)+Signage!$C$9)+Signage!$C$10)</f>
        <v>29.039595225031796</v>
      </c>
    </row>
    <row r="632" spans="1:80" s="4" customFormat="1" ht="12" customHeight="1">
      <c r="A632" s="82">
        <v>631</v>
      </c>
      <c r="B632" s="15" t="s">
        <v>2088</v>
      </c>
      <c r="C632" s="82" t="s">
        <v>1562</v>
      </c>
      <c r="D632" s="16">
        <v>41426</v>
      </c>
      <c r="E632" s="18" t="s">
        <v>77</v>
      </c>
      <c r="F632" s="15" t="s">
        <v>70</v>
      </c>
      <c r="G632" s="17">
        <v>6</v>
      </c>
      <c r="H632" s="15" t="s">
        <v>72</v>
      </c>
      <c r="I632" s="15" t="s">
        <v>90</v>
      </c>
      <c r="J632" s="18"/>
      <c r="K632" s="18" t="s">
        <v>74</v>
      </c>
      <c r="L632" s="18"/>
      <c r="M632" s="18" t="s">
        <v>78</v>
      </c>
      <c r="N632" s="18" t="s">
        <v>78</v>
      </c>
      <c r="O632" s="18" t="s">
        <v>82</v>
      </c>
      <c r="P632" s="18"/>
      <c r="Q632" s="18" t="s">
        <v>78</v>
      </c>
      <c r="R632" s="19">
        <v>1.78</v>
      </c>
      <c r="S632" s="19">
        <v>11.6</v>
      </c>
      <c r="T632" s="19">
        <v>20.6</v>
      </c>
      <c r="U632" s="19">
        <v>23.6</v>
      </c>
      <c r="V632" s="19">
        <v>237.8</v>
      </c>
      <c r="W632" s="19">
        <v>1080</v>
      </c>
      <c r="X632" s="19">
        <v>1920</v>
      </c>
      <c r="Y632" s="18" t="s">
        <v>147</v>
      </c>
      <c r="Z632" s="69">
        <v>8720</v>
      </c>
      <c r="AA632" s="19">
        <v>2.0739999999999998</v>
      </c>
      <c r="AB632" s="21">
        <v>250</v>
      </c>
      <c r="AC632" s="19">
        <v>9</v>
      </c>
      <c r="AD632" s="19">
        <v>257.3</v>
      </c>
      <c r="AE632" s="19">
        <v>250</v>
      </c>
      <c r="AF632" s="19">
        <v>254.7</v>
      </c>
      <c r="AG632" s="8">
        <f>AF632/AD632</f>
        <v>0.98989506412747752</v>
      </c>
      <c r="AH632" s="19">
        <v>200</v>
      </c>
      <c r="AI632" s="85">
        <f>(AF632*V632)/1000000</f>
        <v>6.0567660000000002E-2</v>
      </c>
      <c r="AJ632" s="18" t="s">
        <v>78</v>
      </c>
      <c r="AK632" s="18" t="s">
        <v>185</v>
      </c>
      <c r="AL632" s="18" t="s">
        <v>326</v>
      </c>
      <c r="AM632" s="18"/>
      <c r="AN632" s="18" t="s">
        <v>81</v>
      </c>
      <c r="AO632" s="18"/>
      <c r="AP632" s="18" t="s">
        <v>81</v>
      </c>
      <c r="AQ632" s="18"/>
      <c r="AR632" s="19">
        <v>0</v>
      </c>
      <c r="AS632" s="18"/>
      <c r="AT632" s="72">
        <v>60</v>
      </c>
      <c r="AU632" s="19">
        <v>178</v>
      </c>
      <c r="AV632" s="19">
        <v>178</v>
      </c>
      <c r="AW632" s="18" t="s">
        <v>78</v>
      </c>
      <c r="AX632" s="18" t="s">
        <v>109</v>
      </c>
      <c r="AY632" s="18"/>
      <c r="AZ632" s="18"/>
      <c r="BA632" s="19">
        <v>0</v>
      </c>
      <c r="BB632" s="20" t="s">
        <v>81</v>
      </c>
      <c r="BC632" s="18" t="s">
        <v>81</v>
      </c>
      <c r="BD632" s="18"/>
      <c r="BE632" s="18" t="s">
        <v>84</v>
      </c>
      <c r="BF632" s="18"/>
      <c r="BG632" s="19">
        <v>5</v>
      </c>
      <c r="BH632" s="21">
        <v>0</v>
      </c>
      <c r="BI632" s="19">
        <v>0.18</v>
      </c>
      <c r="BJ632" s="18"/>
      <c r="BK632" s="19">
        <v>0.16</v>
      </c>
      <c r="BL632" s="18"/>
      <c r="BM632" s="18"/>
      <c r="BN632" s="19">
        <v>19.440000000000001</v>
      </c>
      <c r="BO632" s="21">
        <v>0.51</v>
      </c>
      <c r="BP632" s="20"/>
      <c r="BQ632" s="21">
        <v>0.21</v>
      </c>
      <c r="BR632" s="20"/>
      <c r="BS632" s="21">
        <v>0.19</v>
      </c>
      <c r="BT632" s="20"/>
      <c r="BU632" s="20"/>
      <c r="BV632" s="21">
        <v>19.399999999999999</v>
      </c>
      <c r="BW632" s="9">
        <f>IF(BA632=1,BN632-(Monitors!$B$17*Data!BZ632),Data!BN632)</f>
        <v>19.440000000000001</v>
      </c>
      <c r="BX632" s="32">
        <f>IF($AR632=1,$BW632-(Monitors!$C$17*BZ632),Data!$BW632)</f>
        <v>19.440000000000001</v>
      </c>
      <c r="BY632" s="32">
        <f>BX632-(AA632*Monitors!$C$13)</f>
        <v>15.292000000000002</v>
      </c>
      <c r="BZ632" s="86">
        <f>(Monitors!$C$13*Data!AA632)+(Monitors!$C$6*TANH(Monitors!$C$7*(Data!V632+Monitors!$C$8)+Monitors!$C$9)+Monitors!$C$10)</f>
        <v>16.854370397059807</v>
      </c>
      <c r="CA632" s="9">
        <f>BN632-(Signage!$C$13*AI632)</f>
        <v>14.897425500000001</v>
      </c>
      <c r="CB632" s="86">
        <f>(Signage!$C$13*Data!AI632)+(Signage!$C$6*TANH(Signage!$C$7*(Data!V632+Signage!$C$8)+Signage!$C$9)+Signage!$C$10)</f>
        <v>21.771191506351485</v>
      </c>
    </row>
    <row r="633" spans="1:80" s="4" customFormat="1" ht="12" customHeight="1">
      <c r="A633" s="83">
        <v>632</v>
      </c>
      <c r="B633" s="15" t="s">
        <v>2100</v>
      </c>
      <c r="C633" s="83" t="s">
        <v>1563</v>
      </c>
      <c r="D633" s="16">
        <v>41425</v>
      </c>
      <c r="E633" s="18" t="s">
        <v>78</v>
      </c>
      <c r="F633" s="15" t="s">
        <v>322</v>
      </c>
      <c r="G633" s="17">
        <v>6</v>
      </c>
      <c r="H633" s="15" t="s">
        <v>72</v>
      </c>
      <c r="I633" s="15" t="s">
        <v>142</v>
      </c>
      <c r="J633" s="18"/>
      <c r="K633" s="18" t="s">
        <v>74</v>
      </c>
      <c r="L633" s="18"/>
      <c r="M633" s="18" t="s">
        <v>78</v>
      </c>
      <c r="N633" s="18" t="s">
        <v>78</v>
      </c>
      <c r="O633" s="18" t="s">
        <v>82</v>
      </c>
      <c r="P633" s="18"/>
      <c r="Q633" s="18" t="s">
        <v>77</v>
      </c>
      <c r="R633" s="19">
        <v>1.78</v>
      </c>
      <c r="S633" s="19">
        <v>13.2</v>
      </c>
      <c r="T633" s="19">
        <v>23.5</v>
      </c>
      <c r="U633" s="19">
        <v>27</v>
      </c>
      <c r="V633" s="19">
        <v>311.67</v>
      </c>
      <c r="W633" s="19">
        <v>1080</v>
      </c>
      <c r="X633" s="19">
        <v>1920</v>
      </c>
      <c r="Y633" s="18" t="s">
        <v>147</v>
      </c>
      <c r="Z633" s="69">
        <v>6655</v>
      </c>
      <c r="AA633" s="19">
        <v>2.0739999999999998</v>
      </c>
      <c r="AB633" s="21">
        <v>260</v>
      </c>
      <c r="AC633" s="19">
        <v>12</v>
      </c>
      <c r="AD633" s="19">
        <v>267.89999999999998</v>
      </c>
      <c r="AE633" s="19">
        <v>260</v>
      </c>
      <c r="AF633" s="19">
        <v>254.7</v>
      </c>
      <c r="AG633" s="8">
        <f>AF633/AD633</f>
        <v>0.95072788353863391</v>
      </c>
      <c r="AH633" s="19">
        <v>201.4</v>
      </c>
      <c r="AI633" s="85">
        <f>(AF633*V633)/1000000</f>
        <v>7.9382349000000005E-2</v>
      </c>
      <c r="AJ633" s="18" t="s">
        <v>78</v>
      </c>
      <c r="AK633" s="18" t="s">
        <v>81</v>
      </c>
      <c r="AL633" s="18" t="s">
        <v>181</v>
      </c>
      <c r="AM633" s="18"/>
      <c r="AN633" s="18" t="s">
        <v>81</v>
      </c>
      <c r="AO633" s="18"/>
      <c r="AP633" s="18" t="s">
        <v>94</v>
      </c>
      <c r="AQ633" s="18"/>
      <c r="AR633" s="19">
        <v>0</v>
      </c>
      <c r="AS633" s="18"/>
      <c r="AT633" s="72">
        <v>60</v>
      </c>
      <c r="AU633" s="19">
        <v>178</v>
      </c>
      <c r="AV633" s="19">
        <v>178</v>
      </c>
      <c r="AW633" s="18" t="s">
        <v>78</v>
      </c>
      <c r="AX633" s="18" t="s">
        <v>323</v>
      </c>
      <c r="AY633" s="18"/>
      <c r="AZ633" s="18"/>
      <c r="BA633" s="19">
        <v>0</v>
      </c>
      <c r="BB633" s="20" t="s">
        <v>81</v>
      </c>
      <c r="BC633" s="18" t="s">
        <v>81</v>
      </c>
      <c r="BD633" s="18"/>
      <c r="BE633" s="18" t="s">
        <v>84</v>
      </c>
      <c r="BF633" s="18"/>
      <c r="BG633" s="19">
        <v>3</v>
      </c>
      <c r="BH633" s="21">
        <v>0</v>
      </c>
      <c r="BI633" s="19">
        <v>0.34</v>
      </c>
      <c r="BJ633" s="18"/>
      <c r="BK633" s="19">
        <v>0.3</v>
      </c>
      <c r="BL633" s="18"/>
      <c r="BM633" s="18"/>
      <c r="BN633" s="19">
        <v>25</v>
      </c>
      <c r="BO633" s="21">
        <v>0.37</v>
      </c>
      <c r="BP633" s="20"/>
      <c r="BQ633" s="21">
        <v>0.47</v>
      </c>
      <c r="BR633" s="20"/>
      <c r="BS633" s="21">
        <v>0.43</v>
      </c>
      <c r="BT633" s="20"/>
      <c r="BU633" s="20"/>
      <c r="BV633" s="21">
        <v>25.19</v>
      </c>
      <c r="BW633" s="9">
        <f>IF(BA633=1,BN633-(Monitors!$B$17*Data!BZ633),Data!BN633)</f>
        <v>25</v>
      </c>
      <c r="BX633" s="32">
        <f>IF($AR633=1,$BW633-(Monitors!$C$17*BZ633),Data!$BW633)</f>
        <v>25</v>
      </c>
      <c r="BY633" s="32">
        <f>BX633-(AA633*Monitors!$C$13)</f>
        <v>20.852</v>
      </c>
      <c r="BZ633" s="86">
        <f>(Monitors!$C$13*Data!AA633)+(Monitors!$C$6*TANH(Monitors!$C$7*(Data!V633+Monitors!$C$8)+Monitors!$C$9)+Monitors!$C$10)</f>
        <v>18.779131251115082</v>
      </c>
      <c r="CA633" s="9">
        <f>BN633-(Signage!$C$13*AI633)</f>
        <v>19.046323825000002</v>
      </c>
      <c r="CB633" s="86">
        <f>(Signage!$C$13*Data!AI633)+(Signage!$C$6*TANH(Signage!$C$7*(Data!V633+Signage!$C$8)+Signage!$C$9)+Signage!$C$10)</f>
        <v>29.055957900031792</v>
      </c>
    </row>
    <row r="634" spans="1:80" s="4" customFormat="1" ht="12" customHeight="1">
      <c r="A634" s="82">
        <v>633</v>
      </c>
      <c r="B634" s="15" t="s">
        <v>2068</v>
      </c>
      <c r="C634" s="82" t="s">
        <v>1564</v>
      </c>
      <c r="D634" s="16">
        <v>40916</v>
      </c>
      <c r="E634" s="18" t="s">
        <v>77</v>
      </c>
      <c r="F634" s="15" t="s">
        <v>70</v>
      </c>
      <c r="G634" s="17">
        <v>6</v>
      </c>
      <c r="H634" s="15" t="s">
        <v>72</v>
      </c>
      <c r="I634" s="15" t="s">
        <v>73</v>
      </c>
      <c r="J634" s="18" t="s">
        <v>73</v>
      </c>
      <c r="K634" s="18" t="s">
        <v>74</v>
      </c>
      <c r="L634" s="18" t="s">
        <v>71</v>
      </c>
      <c r="M634" s="18" t="s">
        <v>78</v>
      </c>
      <c r="N634" s="18" t="s">
        <v>78</v>
      </c>
      <c r="O634" s="18" t="s">
        <v>82</v>
      </c>
      <c r="P634" s="18" t="s">
        <v>71</v>
      </c>
      <c r="Q634" s="18" t="s">
        <v>78</v>
      </c>
      <c r="R634" s="19">
        <v>1.78</v>
      </c>
      <c r="S634" s="19">
        <v>11.3</v>
      </c>
      <c r="T634" s="19">
        <v>20.100000000000001</v>
      </c>
      <c r="U634" s="19">
        <v>23</v>
      </c>
      <c r="V634" s="19">
        <v>226.56</v>
      </c>
      <c r="W634" s="19">
        <v>1080</v>
      </c>
      <c r="X634" s="19">
        <v>1920</v>
      </c>
      <c r="Y634" s="18" t="s">
        <v>147</v>
      </c>
      <c r="Z634" s="69">
        <v>9176</v>
      </c>
      <c r="AA634" s="19">
        <v>2.0739999999999998</v>
      </c>
      <c r="AB634" s="21">
        <v>267</v>
      </c>
      <c r="AC634" s="19">
        <v>5.7</v>
      </c>
      <c r="AD634" s="19">
        <v>267</v>
      </c>
      <c r="AE634" s="19">
        <v>267</v>
      </c>
      <c r="AF634" s="19">
        <v>257</v>
      </c>
      <c r="AG634" s="8">
        <f>AF634/AD634</f>
        <v>0.96254681647940077</v>
      </c>
      <c r="AH634" s="19">
        <v>200</v>
      </c>
      <c r="AI634" s="85">
        <f>(AF634*V634)/1000000</f>
        <v>5.822592E-2</v>
      </c>
      <c r="AJ634" s="18" t="s">
        <v>78</v>
      </c>
      <c r="AK634" s="18" t="s">
        <v>594</v>
      </c>
      <c r="AL634" s="18" t="s">
        <v>120</v>
      </c>
      <c r="AM634" s="18" t="s">
        <v>71</v>
      </c>
      <c r="AN634" s="18" t="s">
        <v>121</v>
      </c>
      <c r="AO634" s="18" t="s">
        <v>71</v>
      </c>
      <c r="AP634" s="18" t="s">
        <v>94</v>
      </c>
      <c r="AQ634" s="18" t="s">
        <v>71</v>
      </c>
      <c r="AR634" s="19">
        <v>0</v>
      </c>
      <c r="AS634" s="18"/>
      <c r="AT634" s="72">
        <v>60</v>
      </c>
      <c r="AU634" s="19">
        <v>160</v>
      </c>
      <c r="AV634" s="19">
        <v>160</v>
      </c>
      <c r="AW634" s="18" t="s">
        <v>77</v>
      </c>
      <c r="AX634" s="18" t="s">
        <v>98</v>
      </c>
      <c r="AY634" s="18" t="s">
        <v>71</v>
      </c>
      <c r="AZ634" s="18" t="s">
        <v>71</v>
      </c>
      <c r="BA634" s="19">
        <v>0</v>
      </c>
      <c r="BB634" s="20" t="s">
        <v>121</v>
      </c>
      <c r="BC634" s="18" t="s">
        <v>144</v>
      </c>
      <c r="BD634" s="18" t="s">
        <v>71</v>
      </c>
      <c r="BE634" s="18" t="s">
        <v>84</v>
      </c>
      <c r="BF634" s="18" t="s">
        <v>71</v>
      </c>
      <c r="BG634" s="18"/>
      <c r="BH634" s="21">
        <v>0</v>
      </c>
      <c r="BI634" s="19">
        <v>0.34</v>
      </c>
      <c r="BJ634" s="18"/>
      <c r="BK634" s="19">
        <v>0.25</v>
      </c>
      <c r="BL634" s="18"/>
      <c r="BM634" s="18"/>
      <c r="BN634" s="19">
        <v>20.55</v>
      </c>
      <c r="BO634" s="21">
        <v>0.3</v>
      </c>
      <c r="BP634" s="20"/>
      <c r="BQ634" s="21">
        <v>0.32</v>
      </c>
      <c r="BR634" s="20"/>
      <c r="BS634" s="21">
        <v>0.22</v>
      </c>
      <c r="BT634" s="20"/>
      <c r="BU634" s="20"/>
      <c r="BV634" s="21">
        <v>20.75</v>
      </c>
      <c r="BW634" s="9">
        <f>IF(BA634=1,BN634-(Monitors!$B$17*Data!BZ634),Data!BN634)</f>
        <v>20.55</v>
      </c>
      <c r="BX634" s="32">
        <f>IF($AR634=1,$BW634-(Monitors!$C$17*BZ634),Data!$BW634)</f>
        <v>20.55</v>
      </c>
      <c r="BY634" s="32">
        <f>BX634-(AA634*Monitors!$C$13)</f>
        <v>16.402000000000001</v>
      </c>
      <c r="BZ634" s="86">
        <f>(Monitors!$C$13*Data!AA634)+(Monitors!$C$6*TANH(Monitors!$C$7*(Data!V634+Monitors!$C$8)+Monitors!$C$9)+Monitors!$C$10)</f>
        <v>16.478225617433118</v>
      </c>
      <c r="CA634" s="9">
        <f>BN634-(Signage!$C$13*AI634)</f>
        <v>16.183056000000001</v>
      </c>
      <c r="CB634" s="86">
        <f>(Signage!$C$13*Data!AI634)+(Signage!$C$6*TANH(Signage!$C$7*(Data!V634+Signage!$C$8)+Signage!$C$9)+Signage!$C$10)</f>
        <v>20.68980750378757</v>
      </c>
    </row>
    <row r="635" spans="1:80" s="4" customFormat="1" ht="12" customHeight="1">
      <c r="A635" s="83">
        <v>634</v>
      </c>
      <c r="B635" s="15" t="s">
        <v>2052</v>
      </c>
      <c r="C635" s="83" t="s">
        <v>1565</v>
      </c>
      <c r="D635" s="16">
        <v>41327</v>
      </c>
      <c r="E635" s="18" t="s">
        <v>78</v>
      </c>
      <c r="F635" s="15" t="s">
        <v>70</v>
      </c>
      <c r="G635" s="17">
        <v>6</v>
      </c>
      <c r="H635" s="15" t="s">
        <v>72</v>
      </c>
      <c r="I635" s="15" t="s">
        <v>90</v>
      </c>
      <c r="J635" s="18"/>
      <c r="K635" s="18" t="s">
        <v>74</v>
      </c>
      <c r="L635" s="18"/>
      <c r="M635" s="18" t="s">
        <v>78</v>
      </c>
      <c r="N635" s="18" t="s">
        <v>78</v>
      </c>
      <c r="O635" s="18" t="s">
        <v>82</v>
      </c>
      <c r="P635" s="18"/>
      <c r="Q635" s="18" t="s">
        <v>78</v>
      </c>
      <c r="R635" s="19">
        <v>1.76</v>
      </c>
      <c r="S635" s="19">
        <v>118</v>
      </c>
      <c r="T635" s="19">
        <v>209</v>
      </c>
      <c r="U635" s="19">
        <v>24</v>
      </c>
      <c r="V635" s="19">
        <v>246</v>
      </c>
      <c r="W635" s="19">
        <v>1080</v>
      </c>
      <c r="X635" s="19">
        <v>1920</v>
      </c>
      <c r="Y635" s="18" t="s">
        <v>147</v>
      </c>
      <c r="Z635" s="69">
        <v>8424</v>
      </c>
      <c r="AA635" s="19">
        <v>2.0739999999999998</v>
      </c>
      <c r="AB635" s="21">
        <v>300</v>
      </c>
      <c r="AC635" s="19">
        <v>38.700000000000003</v>
      </c>
      <c r="AD635" s="19">
        <v>265.8</v>
      </c>
      <c r="AE635" s="19">
        <v>300</v>
      </c>
      <c r="AF635" s="19">
        <v>257.39999999999998</v>
      </c>
      <c r="AG635" s="8">
        <f>AF635/AD635</f>
        <v>0.96839729119638818</v>
      </c>
      <c r="AH635" s="19">
        <v>201.9</v>
      </c>
      <c r="AI635" s="85">
        <f>(AF635*V635)/1000000</f>
        <v>6.3320399999999999E-2</v>
      </c>
      <c r="AJ635" s="18" t="s">
        <v>78</v>
      </c>
      <c r="AK635" s="18" t="s">
        <v>311</v>
      </c>
      <c r="AL635" s="18" t="s">
        <v>374</v>
      </c>
      <c r="AM635" s="18"/>
      <c r="AN635" s="18" t="s">
        <v>375</v>
      </c>
      <c r="AO635" s="18" t="s">
        <v>282</v>
      </c>
      <c r="AP635" s="18" t="s">
        <v>81</v>
      </c>
      <c r="AQ635" s="18"/>
      <c r="AR635" s="19">
        <v>0</v>
      </c>
      <c r="AS635" s="18"/>
      <c r="AT635" s="72">
        <v>60</v>
      </c>
      <c r="AU635" s="19">
        <v>170</v>
      </c>
      <c r="AV635" s="19">
        <v>160</v>
      </c>
      <c r="AW635" s="18" t="s">
        <v>78</v>
      </c>
      <c r="AX635" s="18" t="s">
        <v>109</v>
      </c>
      <c r="AY635" s="18"/>
      <c r="AZ635" s="18"/>
      <c r="BA635" s="19">
        <v>0</v>
      </c>
      <c r="BB635" s="20" t="s">
        <v>375</v>
      </c>
      <c r="BC635" s="18" t="s">
        <v>81</v>
      </c>
      <c r="BD635" s="18"/>
      <c r="BE635" s="18" t="s">
        <v>84</v>
      </c>
      <c r="BF635" s="18"/>
      <c r="BG635" s="19">
        <v>1</v>
      </c>
      <c r="BH635" s="21">
        <v>0</v>
      </c>
      <c r="BI635" s="19">
        <v>0.28999999999999998</v>
      </c>
      <c r="BJ635" s="18"/>
      <c r="BK635" s="19">
        <v>0.12</v>
      </c>
      <c r="BL635" s="18"/>
      <c r="BM635" s="18"/>
      <c r="BN635" s="19">
        <v>18.510000000000002</v>
      </c>
      <c r="BO635" s="21">
        <v>0.52</v>
      </c>
      <c r="BP635" s="20"/>
      <c r="BQ635" s="21">
        <v>0.34</v>
      </c>
      <c r="BR635" s="20"/>
      <c r="BS635" s="21">
        <v>0.15</v>
      </c>
      <c r="BT635" s="20"/>
      <c r="BU635" s="20"/>
      <c r="BV635" s="21">
        <v>18.48</v>
      </c>
      <c r="BW635" s="9">
        <f>IF(BA635=1,BN635-(Monitors!$B$17*Data!BZ635),Data!BN635)</f>
        <v>18.510000000000002</v>
      </c>
      <c r="BX635" s="32">
        <f>IF($AR635=1,$BW635-(Monitors!$C$17*BZ635),Data!$BW635)</f>
        <v>18.510000000000002</v>
      </c>
      <c r="BY635" s="32">
        <f>BX635-(AA635*Monitors!$C$13)</f>
        <v>14.362000000000002</v>
      </c>
      <c r="BZ635" s="86">
        <f>(Monitors!$C$13*Data!AA635)+(Monitors!$C$6*TANH(Monitors!$C$7*(Data!V635+Monitors!$C$8)+Monitors!$C$9)+Monitors!$C$10)</f>
        <v>17.113750341303597</v>
      </c>
      <c r="CA635" s="9">
        <f>BN635-(Signage!$C$13*AI635)</f>
        <v>13.76097</v>
      </c>
      <c r="CB635" s="86">
        <f>(Signage!$C$13*Data!AI635)+(Signage!$C$6*TANH(Signage!$C$7*(Data!V635+Signage!$C$8)+Signage!$C$9)+Signage!$C$10)</f>
        <v>22.636684043764756</v>
      </c>
    </row>
    <row r="636" spans="1:80" s="4" customFormat="1" ht="12" customHeight="1">
      <c r="A636" s="82">
        <v>635</v>
      </c>
      <c r="B636" s="15" t="s">
        <v>2067</v>
      </c>
      <c r="C636" s="82" t="s">
        <v>1566</v>
      </c>
      <c r="D636" s="16">
        <v>41103</v>
      </c>
      <c r="E636" s="18" t="s">
        <v>77</v>
      </c>
      <c r="F636" s="15" t="s">
        <v>70</v>
      </c>
      <c r="G636" s="17">
        <v>6</v>
      </c>
      <c r="H636" s="15" t="s">
        <v>72</v>
      </c>
      <c r="I636" s="15" t="s">
        <v>142</v>
      </c>
      <c r="J636" s="18"/>
      <c r="K636" s="18" t="s">
        <v>74</v>
      </c>
      <c r="L636" s="18"/>
      <c r="M636" s="18" t="s">
        <v>78</v>
      </c>
      <c r="N636" s="18" t="s">
        <v>77</v>
      </c>
      <c r="O636" s="18" t="s">
        <v>82</v>
      </c>
      <c r="P636" s="18"/>
      <c r="Q636" s="18" t="s">
        <v>78</v>
      </c>
      <c r="R636" s="19">
        <v>1.78</v>
      </c>
      <c r="S636" s="19">
        <v>20.100000000000001</v>
      </c>
      <c r="T636" s="19">
        <v>11.3</v>
      </c>
      <c r="U636" s="19">
        <v>23</v>
      </c>
      <c r="V636" s="19">
        <v>227.1</v>
      </c>
      <c r="W636" s="19">
        <v>1080</v>
      </c>
      <c r="X636" s="19">
        <v>1920</v>
      </c>
      <c r="Y636" s="18" t="s">
        <v>147</v>
      </c>
      <c r="Z636" s="69">
        <v>9133</v>
      </c>
      <c r="AA636" s="19">
        <v>2.0739999999999998</v>
      </c>
      <c r="AB636" s="21">
        <v>250</v>
      </c>
      <c r="AC636" s="19">
        <v>2.5</v>
      </c>
      <c r="AD636" s="19">
        <v>257.60000000000002</v>
      </c>
      <c r="AE636" s="19">
        <v>250</v>
      </c>
      <c r="AF636" s="19">
        <v>257.60000000000002</v>
      </c>
      <c r="AG636" s="8">
        <f>AF636/AD636</f>
        <v>1</v>
      </c>
      <c r="AH636" s="19">
        <v>200</v>
      </c>
      <c r="AI636" s="85">
        <f>(AF636*V636)/1000000</f>
        <v>5.8500960000000005E-2</v>
      </c>
      <c r="AJ636" s="18" t="s">
        <v>78</v>
      </c>
      <c r="AK636" s="18" t="s">
        <v>799</v>
      </c>
      <c r="AL636" s="18" t="s">
        <v>88</v>
      </c>
      <c r="AM636" s="18"/>
      <c r="AN636" s="18" t="s">
        <v>81</v>
      </c>
      <c r="AO636" s="18"/>
      <c r="AP636" s="18" t="s">
        <v>94</v>
      </c>
      <c r="AQ636" s="18"/>
      <c r="AR636" s="19">
        <v>1</v>
      </c>
      <c r="AS636" s="18" t="s">
        <v>117</v>
      </c>
      <c r="AT636" s="72">
        <v>60</v>
      </c>
      <c r="AU636" s="19">
        <v>178</v>
      </c>
      <c r="AV636" s="19">
        <v>178</v>
      </c>
      <c r="AW636" s="18" t="s">
        <v>77</v>
      </c>
      <c r="AX636" s="18" t="s">
        <v>114</v>
      </c>
      <c r="AY636" s="18"/>
      <c r="AZ636" s="18"/>
      <c r="BA636" s="19">
        <v>0</v>
      </c>
      <c r="BB636" s="20" t="s">
        <v>81</v>
      </c>
      <c r="BC636" s="18" t="s">
        <v>81</v>
      </c>
      <c r="BD636" s="18"/>
      <c r="BE636" s="18" t="s">
        <v>84</v>
      </c>
      <c r="BF636" s="18"/>
      <c r="BG636" s="18"/>
      <c r="BH636" s="21">
        <v>0</v>
      </c>
      <c r="BI636" s="19">
        <v>0.22</v>
      </c>
      <c r="BJ636" s="19">
        <v>0.5</v>
      </c>
      <c r="BK636" s="19">
        <v>0.18</v>
      </c>
      <c r="BL636" s="19">
        <v>18.7</v>
      </c>
      <c r="BM636" s="19">
        <v>24.78</v>
      </c>
      <c r="BN636" s="19">
        <v>21.44</v>
      </c>
      <c r="BO636" s="21">
        <v>0.56000000000000005</v>
      </c>
      <c r="BP636" s="20"/>
      <c r="BQ636" s="21">
        <v>0.27</v>
      </c>
      <c r="BR636" s="21">
        <v>0</v>
      </c>
      <c r="BS636" s="21">
        <v>0.22</v>
      </c>
      <c r="BT636" s="21">
        <v>18.690000000000001</v>
      </c>
      <c r="BU636" s="21">
        <v>23.91</v>
      </c>
      <c r="BV636" s="21">
        <v>21.53</v>
      </c>
      <c r="BW636" s="9">
        <f>IF(BA636=1,BN636-(Monitors!$B$17*Data!BZ636),Data!BN636)</f>
        <v>21.44</v>
      </c>
      <c r="BX636" s="32">
        <f>IF($AR636=1,$BW636-(Monitors!$C$17*BZ636),Data!$BW636)</f>
        <v>20.61515739684253</v>
      </c>
      <c r="BY636" s="32">
        <f>BX636-(AA636*Monitors!$C$13)</f>
        <v>16.467157396842531</v>
      </c>
      <c r="BZ636" s="86">
        <f>(Monitors!$C$13*Data!AA636)+(Monitors!$C$6*TANH(Monitors!$C$7*(Data!V636+Monitors!$C$8)+Monitors!$C$9)+Monitors!$C$10)</f>
        <v>16.496852063149397</v>
      </c>
      <c r="CA636" s="9">
        <f>BN636-(Signage!$C$13*AI636)</f>
        <v>17.052427999999999</v>
      </c>
      <c r="CB636" s="86">
        <f>(Signage!$C$13*Data!AI636)+(Signage!$C$6*TANH(Signage!$C$7*(Data!V636+Signage!$C$8)+Signage!$C$9)+Signage!$C$10)</f>
        <v>20.754010790776015</v>
      </c>
    </row>
    <row r="637" spans="1:80" s="4" customFormat="1" ht="12" customHeight="1">
      <c r="A637" s="83">
        <v>636</v>
      </c>
      <c r="B637" s="15" t="s">
        <v>2052</v>
      </c>
      <c r="C637" s="83" t="s">
        <v>1567</v>
      </c>
      <c r="D637" s="16">
        <v>41593</v>
      </c>
      <c r="E637" s="18" t="s">
        <v>78</v>
      </c>
      <c r="F637" s="15" t="s">
        <v>70</v>
      </c>
      <c r="G637" s="17">
        <v>6</v>
      </c>
      <c r="H637" s="15" t="s">
        <v>72</v>
      </c>
      <c r="I637" s="15" t="s">
        <v>142</v>
      </c>
      <c r="J637" s="18"/>
      <c r="K637" s="18" t="s">
        <v>74</v>
      </c>
      <c r="L637" s="18"/>
      <c r="M637" s="18" t="s">
        <v>78</v>
      </c>
      <c r="N637" s="18" t="s">
        <v>78</v>
      </c>
      <c r="O637" s="18" t="s">
        <v>82</v>
      </c>
      <c r="P637" s="18"/>
      <c r="Q637" s="18" t="s">
        <v>77</v>
      </c>
      <c r="R637" s="19">
        <v>1.78</v>
      </c>
      <c r="S637" s="19">
        <v>11.3</v>
      </c>
      <c r="T637" s="19">
        <v>20</v>
      </c>
      <c r="U637" s="19">
        <v>23</v>
      </c>
      <c r="V637" s="19">
        <v>226.05</v>
      </c>
      <c r="W637" s="19">
        <v>1080</v>
      </c>
      <c r="X637" s="19">
        <v>1920</v>
      </c>
      <c r="Y637" s="18" t="s">
        <v>147</v>
      </c>
      <c r="Z637" s="69">
        <v>9175</v>
      </c>
      <c r="AA637" s="19">
        <v>2.0739999999999998</v>
      </c>
      <c r="AB637" s="21">
        <v>250</v>
      </c>
      <c r="AC637" s="19">
        <v>36.6</v>
      </c>
      <c r="AD637" s="19">
        <v>258</v>
      </c>
      <c r="AE637" s="19">
        <v>250</v>
      </c>
      <c r="AF637" s="19">
        <v>257.8</v>
      </c>
      <c r="AG637" s="8">
        <f>AF637/AD637</f>
        <v>0.99922480620155041</v>
      </c>
      <c r="AH637" s="19">
        <v>201.2</v>
      </c>
      <c r="AI637" s="85">
        <f>(AF637*V637)/1000000</f>
        <v>5.8275690000000005E-2</v>
      </c>
      <c r="AJ637" s="18" t="s">
        <v>78</v>
      </c>
      <c r="AK637" s="18" t="s">
        <v>347</v>
      </c>
      <c r="AL637" s="18" t="s">
        <v>159</v>
      </c>
      <c r="AM637" s="18"/>
      <c r="AN637" s="18" t="s">
        <v>81</v>
      </c>
      <c r="AO637" s="18"/>
      <c r="AP637" s="18" t="s">
        <v>94</v>
      </c>
      <c r="AQ637" s="18"/>
      <c r="AR637" s="19">
        <v>0</v>
      </c>
      <c r="AS637" s="18"/>
      <c r="AT637" s="72">
        <v>60</v>
      </c>
      <c r="AU637" s="19">
        <v>178</v>
      </c>
      <c r="AV637" s="19">
        <v>178</v>
      </c>
      <c r="AW637" s="18" t="s">
        <v>78</v>
      </c>
      <c r="AX637" s="18" t="s">
        <v>323</v>
      </c>
      <c r="AY637" s="18"/>
      <c r="AZ637" s="18"/>
      <c r="BA637" s="19">
        <v>0</v>
      </c>
      <c r="BB637" s="20" t="s">
        <v>81</v>
      </c>
      <c r="BC637" s="18" t="s">
        <v>81</v>
      </c>
      <c r="BD637" s="18"/>
      <c r="BE637" s="18" t="s">
        <v>84</v>
      </c>
      <c r="BF637" s="18"/>
      <c r="BG637" s="19">
        <v>1</v>
      </c>
      <c r="BH637" s="21">
        <v>0</v>
      </c>
      <c r="BI637" s="19">
        <v>0.25</v>
      </c>
      <c r="BJ637" s="18"/>
      <c r="BK637" s="19">
        <v>0.22</v>
      </c>
      <c r="BL637" s="18"/>
      <c r="BM637" s="18"/>
      <c r="BN637" s="19">
        <v>17.71</v>
      </c>
      <c r="BO637" s="21">
        <v>0.35</v>
      </c>
      <c r="BP637" s="20"/>
      <c r="BQ637" s="21">
        <v>0.25</v>
      </c>
      <c r="BR637" s="20"/>
      <c r="BS637" s="21">
        <v>0.22</v>
      </c>
      <c r="BT637" s="20"/>
      <c r="BU637" s="20"/>
      <c r="BV637" s="21">
        <v>17.88</v>
      </c>
      <c r="BW637" s="9">
        <f>IF(BA637=1,BN637-(Monitors!$B$17*Data!BZ637),Data!BN637)</f>
        <v>17.71</v>
      </c>
      <c r="BX637" s="32">
        <f>IF($AR637=1,$BW637-(Monitors!$C$17*BZ637),Data!$BW637)</f>
        <v>17.71</v>
      </c>
      <c r="BY637" s="32">
        <f>BX637-(AA637*Monitors!$C$13)</f>
        <v>13.562000000000001</v>
      </c>
      <c r="BZ637" s="86">
        <f>(Monitors!$C$13*Data!AA637)+(Monitors!$C$6*TANH(Monitors!$C$7*(Data!V637+Monitors!$C$8)+Monitors!$C$9)+Monitors!$C$10)</f>
        <v>16.460581917010643</v>
      </c>
      <c r="CA637" s="9">
        <f>BN637-(Signage!$C$13*AI637)</f>
        <v>13.33932325</v>
      </c>
      <c r="CB637" s="86">
        <f>(Signage!$C$13*Data!AI637)+(Signage!$C$6*TANH(Signage!$C$7*(Data!V637+Signage!$C$8)+Signage!$C$9)+Signage!$C$10)</f>
        <v>20.652380375377923</v>
      </c>
    </row>
    <row r="638" spans="1:80" s="4" customFormat="1" ht="12" customHeight="1">
      <c r="A638" s="82">
        <v>637</v>
      </c>
      <c r="B638" s="15" t="s">
        <v>2088</v>
      </c>
      <c r="C638" s="82" t="s">
        <v>1568</v>
      </c>
      <c r="D638" s="16">
        <v>41322</v>
      </c>
      <c r="E638" s="18" t="s">
        <v>77</v>
      </c>
      <c r="F638" s="15" t="s">
        <v>70</v>
      </c>
      <c r="G638" s="17">
        <v>6</v>
      </c>
      <c r="H638" s="15" t="s">
        <v>72</v>
      </c>
      <c r="I638" s="15" t="s">
        <v>90</v>
      </c>
      <c r="J638" s="18"/>
      <c r="K638" s="18" t="s">
        <v>74</v>
      </c>
      <c r="L638" s="18"/>
      <c r="M638" s="18" t="s">
        <v>78</v>
      </c>
      <c r="N638" s="18" t="s">
        <v>78</v>
      </c>
      <c r="O638" s="18" t="s">
        <v>82</v>
      </c>
      <c r="P638" s="18"/>
      <c r="Q638" s="18" t="s">
        <v>77</v>
      </c>
      <c r="R638" s="19">
        <v>1.78</v>
      </c>
      <c r="S638" s="19">
        <v>10.5</v>
      </c>
      <c r="T638" s="19">
        <v>18.8</v>
      </c>
      <c r="U638" s="19">
        <v>21.5</v>
      </c>
      <c r="V638" s="19">
        <v>197.7</v>
      </c>
      <c r="W638" s="19">
        <v>1080</v>
      </c>
      <c r="X638" s="19">
        <v>1920</v>
      </c>
      <c r="Y638" s="18" t="s">
        <v>147</v>
      </c>
      <c r="Z638" s="69">
        <v>10490</v>
      </c>
      <c r="AA638" s="19">
        <v>2.0739999999999998</v>
      </c>
      <c r="AB638" s="21">
        <v>250</v>
      </c>
      <c r="AC638" s="19">
        <v>13.8</v>
      </c>
      <c r="AD638" s="19">
        <v>264.3</v>
      </c>
      <c r="AE638" s="19">
        <v>250</v>
      </c>
      <c r="AF638" s="19">
        <v>259.3</v>
      </c>
      <c r="AG638" s="8">
        <f>AF638/AD638</f>
        <v>0.98108210367007187</v>
      </c>
      <c r="AH638" s="19">
        <v>200</v>
      </c>
      <c r="AI638" s="85">
        <f>(AF638*V638)/1000000</f>
        <v>5.1263610000000001E-2</v>
      </c>
      <c r="AJ638" s="18" t="s">
        <v>78</v>
      </c>
      <c r="AK638" s="18" t="s">
        <v>163</v>
      </c>
      <c r="AL638" s="18" t="s">
        <v>181</v>
      </c>
      <c r="AM638" s="18"/>
      <c r="AN638" s="18" t="s">
        <v>81</v>
      </c>
      <c r="AO638" s="18"/>
      <c r="AP638" s="18" t="s">
        <v>81</v>
      </c>
      <c r="AQ638" s="18"/>
      <c r="AR638" s="19">
        <v>0</v>
      </c>
      <c r="AS638" s="18"/>
      <c r="AT638" s="72">
        <v>60</v>
      </c>
      <c r="AU638" s="19">
        <v>170</v>
      </c>
      <c r="AV638" s="19">
        <v>160</v>
      </c>
      <c r="AW638" s="18" t="s">
        <v>78</v>
      </c>
      <c r="AX638" s="18" t="s">
        <v>109</v>
      </c>
      <c r="AY638" s="18"/>
      <c r="AZ638" s="18"/>
      <c r="BA638" s="19">
        <v>0</v>
      </c>
      <c r="BB638" s="20" t="s">
        <v>81</v>
      </c>
      <c r="BC638" s="18" t="s">
        <v>81</v>
      </c>
      <c r="BD638" s="18"/>
      <c r="BE638" s="18" t="s">
        <v>84</v>
      </c>
      <c r="BF638" s="18"/>
      <c r="BG638" s="19">
        <v>5</v>
      </c>
      <c r="BH638" s="21">
        <v>0</v>
      </c>
      <c r="BI638" s="19">
        <v>0.22</v>
      </c>
      <c r="BJ638" s="18"/>
      <c r="BK638" s="19">
        <v>0.15</v>
      </c>
      <c r="BL638" s="18"/>
      <c r="BM638" s="18"/>
      <c r="BN638" s="19">
        <v>19.579999999999998</v>
      </c>
      <c r="BO638" s="21">
        <v>0.43</v>
      </c>
      <c r="BP638" s="20"/>
      <c r="BQ638" s="21">
        <v>0.24</v>
      </c>
      <c r="BR638" s="20"/>
      <c r="BS638" s="21">
        <v>0.15</v>
      </c>
      <c r="BT638" s="20"/>
      <c r="BU638" s="20"/>
      <c r="BV638" s="21">
        <v>19.72</v>
      </c>
      <c r="BW638" s="9">
        <f>IF(BA638=1,BN638-(Monitors!$B$17*Data!BZ638),Data!BN638)</f>
        <v>19.579999999999998</v>
      </c>
      <c r="BX638" s="32">
        <f>IF($AR638=1,$BW638-(Monitors!$C$17*BZ638),Data!$BW638)</f>
        <v>19.579999999999998</v>
      </c>
      <c r="BY638" s="32">
        <f>BX638-(AA638*Monitors!$C$13)</f>
        <v>15.431999999999999</v>
      </c>
      <c r="BZ638" s="86">
        <f>(Monitors!$C$13*Data!AA638)+(Monitors!$C$6*TANH(Monitors!$C$7*(Data!V638+Monitors!$C$8)+Monitors!$C$9)+Monitors!$C$10)</f>
        <v>15.398320039549457</v>
      </c>
      <c r="CA638" s="9">
        <f>BN638-(Signage!$C$13*AI638)</f>
        <v>15.735229249999998</v>
      </c>
      <c r="CB638" s="86">
        <f>(Signage!$C$13*Data!AI638)+(Signage!$C$6*TANH(Signage!$C$7*(Data!V638+Signage!$C$8)+Signage!$C$9)+Signage!$C$10)</f>
        <v>17.830777321880429</v>
      </c>
    </row>
    <row r="639" spans="1:80" s="4" customFormat="1" ht="12" customHeight="1">
      <c r="A639" s="83">
        <v>638</v>
      </c>
      <c r="B639" s="15" t="s">
        <v>2096</v>
      </c>
      <c r="C639" s="83" t="s">
        <v>1569</v>
      </c>
      <c r="D639" s="16">
        <v>41718</v>
      </c>
      <c r="E639" s="18" t="s">
        <v>78</v>
      </c>
      <c r="F639" s="15" t="s">
        <v>70</v>
      </c>
      <c r="G639" s="17">
        <v>6</v>
      </c>
      <c r="H639" s="15" t="s">
        <v>72</v>
      </c>
      <c r="I639" s="15" t="s">
        <v>90</v>
      </c>
      <c r="J639" s="18"/>
      <c r="K639" s="18" t="s">
        <v>74</v>
      </c>
      <c r="L639" s="18"/>
      <c r="M639" s="18" t="s">
        <v>78</v>
      </c>
      <c r="N639" s="18" t="s">
        <v>78</v>
      </c>
      <c r="O639" s="18" t="s">
        <v>82</v>
      </c>
      <c r="P639" s="18"/>
      <c r="Q639" s="18" t="s">
        <v>78</v>
      </c>
      <c r="R639" s="19">
        <v>1.78</v>
      </c>
      <c r="S639" s="19">
        <v>115</v>
      </c>
      <c r="T639" s="19">
        <v>205</v>
      </c>
      <c r="U639" s="19">
        <v>23.6</v>
      </c>
      <c r="V639" s="19">
        <v>237</v>
      </c>
      <c r="W639" s="19">
        <v>1080</v>
      </c>
      <c r="X639" s="19">
        <v>1920</v>
      </c>
      <c r="Y639" s="18" t="s">
        <v>147</v>
      </c>
      <c r="Z639" s="69">
        <v>8749</v>
      </c>
      <c r="AA639" s="19">
        <v>2.0739999999999998</v>
      </c>
      <c r="AB639" s="21">
        <v>250</v>
      </c>
      <c r="AC639" s="19">
        <v>32.9</v>
      </c>
      <c r="AD639" s="19">
        <v>276.8</v>
      </c>
      <c r="AE639" s="19">
        <v>250</v>
      </c>
      <c r="AF639" s="19">
        <v>259.60000000000002</v>
      </c>
      <c r="AG639" s="8">
        <f>AF639/AD639</f>
        <v>0.93786127167630062</v>
      </c>
      <c r="AH639" s="19">
        <v>200</v>
      </c>
      <c r="AI639" s="85">
        <f>(AF639*V639)/1000000</f>
        <v>6.1525200000000002E-2</v>
      </c>
      <c r="AJ639" s="18" t="s">
        <v>78</v>
      </c>
      <c r="AK639" s="18" t="s">
        <v>172</v>
      </c>
      <c r="AL639" s="18" t="s">
        <v>181</v>
      </c>
      <c r="AM639" s="18"/>
      <c r="AN639" s="18" t="s">
        <v>81</v>
      </c>
      <c r="AO639" s="18"/>
      <c r="AP639" s="18" t="s">
        <v>81</v>
      </c>
      <c r="AQ639" s="18"/>
      <c r="AR639" s="19">
        <v>0</v>
      </c>
      <c r="AS639" s="18"/>
      <c r="AT639" s="72">
        <v>60</v>
      </c>
      <c r="AU639" s="19">
        <v>170</v>
      </c>
      <c r="AV639" s="19">
        <v>160</v>
      </c>
      <c r="AW639" s="18" t="s">
        <v>78</v>
      </c>
      <c r="AX639" s="18" t="s">
        <v>109</v>
      </c>
      <c r="AY639" s="18"/>
      <c r="AZ639" s="18"/>
      <c r="BA639" s="19">
        <v>0</v>
      </c>
      <c r="BB639" s="20" t="s">
        <v>81</v>
      </c>
      <c r="BC639" s="18" t="s">
        <v>81</v>
      </c>
      <c r="BD639" s="18"/>
      <c r="BE639" s="18" t="s">
        <v>84</v>
      </c>
      <c r="BF639" s="18"/>
      <c r="BG639" s="19">
        <v>1</v>
      </c>
      <c r="BH639" s="21">
        <v>0</v>
      </c>
      <c r="BI639" s="19">
        <v>0.23</v>
      </c>
      <c r="BJ639" s="19">
        <v>0.23</v>
      </c>
      <c r="BK639" s="19">
        <v>0.11</v>
      </c>
      <c r="BL639" s="18"/>
      <c r="BM639" s="18"/>
      <c r="BN639" s="19">
        <v>13.17</v>
      </c>
      <c r="BO639" s="21">
        <v>0.54</v>
      </c>
      <c r="BP639" s="20"/>
      <c r="BQ639" s="21">
        <v>0.23</v>
      </c>
      <c r="BR639" s="21">
        <v>0.23</v>
      </c>
      <c r="BS639" s="21">
        <v>0.11</v>
      </c>
      <c r="BT639" s="20"/>
      <c r="BU639" s="20"/>
      <c r="BV639" s="21">
        <v>13.2</v>
      </c>
      <c r="BW639" s="9">
        <f>IF(BA639=1,BN639-(Monitors!$B$17*Data!BZ639),Data!BN639)</f>
        <v>13.17</v>
      </c>
      <c r="BX639" s="32">
        <f>IF($AR639=1,$BW639-(Monitors!$C$17*BZ639),Data!$BW639)</f>
        <v>13.17</v>
      </c>
      <c r="BY639" s="32">
        <f>BX639-(AA639*Monitors!$C$13)</f>
        <v>9.0220000000000002</v>
      </c>
      <c r="BZ639" s="86">
        <f>(Monitors!$C$13*Data!AA639)+(Monitors!$C$6*TANH(Monitors!$C$7*(Data!V639+Monitors!$C$8)+Monitors!$C$9)+Monitors!$C$10)</f>
        <v>16.828393549687867</v>
      </c>
      <c r="CA639" s="9">
        <f>BN639-(Signage!$C$13*AI639)</f>
        <v>8.5556099999999997</v>
      </c>
      <c r="CB639" s="86">
        <f>(Signage!$C$13*Data!AI639)+(Signage!$C$6*TANH(Signage!$C$7*(Data!V639+Signage!$C$8)+Signage!$C$9)+Signage!$C$10)</f>
        <v>21.778630034480496</v>
      </c>
    </row>
    <row r="640" spans="1:80" s="4" customFormat="1" ht="12" customHeight="1">
      <c r="A640" s="82">
        <v>639</v>
      </c>
      <c r="B640" s="15" t="s">
        <v>2088</v>
      </c>
      <c r="C640" s="82" t="s">
        <v>1570</v>
      </c>
      <c r="D640" s="16">
        <v>41456</v>
      </c>
      <c r="E640" s="18" t="s">
        <v>77</v>
      </c>
      <c r="F640" s="15" t="s">
        <v>70</v>
      </c>
      <c r="G640" s="17">
        <v>6</v>
      </c>
      <c r="H640" s="15" t="s">
        <v>72</v>
      </c>
      <c r="I640" s="15" t="s">
        <v>90</v>
      </c>
      <c r="J640" s="18"/>
      <c r="K640" s="18" t="s">
        <v>74</v>
      </c>
      <c r="L640" s="18"/>
      <c r="M640" s="18" t="s">
        <v>78</v>
      </c>
      <c r="N640" s="18" t="s">
        <v>78</v>
      </c>
      <c r="O640" s="18" t="s">
        <v>82</v>
      </c>
      <c r="P640" s="18"/>
      <c r="Q640" s="18" t="s">
        <v>78</v>
      </c>
      <c r="R640" s="19">
        <v>1.78</v>
      </c>
      <c r="S640" s="19">
        <v>13.2</v>
      </c>
      <c r="T640" s="19">
        <v>23.5</v>
      </c>
      <c r="U640" s="19">
        <v>27</v>
      </c>
      <c r="V640" s="19">
        <v>311.7</v>
      </c>
      <c r="W640" s="19">
        <v>1080</v>
      </c>
      <c r="X640" s="19">
        <v>1920</v>
      </c>
      <c r="Y640" s="18" t="s">
        <v>147</v>
      </c>
      <c r="Z640" s="69">
        <v>6653</v>
      </c>
      <c r="AA640" s="19">
        <v>2.0739999999999998</v>
      </c>
      <c r="AB640" s="21">
        <v>300</v>
      </c>
      <c r="AC640" s="19">
        <v>9.6999999999999993</v>
      </c>
      <c r="AD640" s="19">
        <v>273</v>
      </c>
      <c r="AE640" s="19">
        <v>300</v>
      </c>
      <c r="AF640" s="19">
        <v>259.60000000000002</v>
      </c>
      <c r="AG640" s="8">
        <f>AF640/AD640</f>
        <v>0.95091575091575098</v>
      </c>
      <c r="AH640" s="19">
        <v>200</v>
      </c>
      <c r="AI640" s="85">
        <f>(AF640*V640)/1000000</f>
        <v>8.0917320000000001E-2</v>
      </c>
      <c r="AJ640" s="18" t="s">
        <v>78</v>
      </c>
      <c r="AK640" s="18" t="s">
        <v>197</v>
      </c>
      <c r="AL640" s="18" t="s">
        <v>105</v>
      </c>
      <c r="AM640" s="18"/>
      <c r="AN640" s="18" t="s">
        <v>81</v>
      </c>
      <c r="AO640" s="18"/>
      <c r="AP640" s="18" t="s">
        <v>94</v>
      </c>
      <c r="AQ640" s="18"/>
      <c r="AR640" s="19">
        <v>0</v>
      </c>
      <c r="AS640" s="18"/>
      <c r="AT640" s="72">
        <v>60</v>
      </c>
      <c r="AU640" s="19">
        <v>178</v>
      </c>
      <c r="AV640" s="19">
        <v>178</v>
      </c>
      <c r="AW640" s="18" t="s">
        <v>78</v>
      </c>
      <c r="AX640" s="18" t="s">
        <v>109</v>
      </c>
      <c r="AY640" s="18"/>
      <c r="AZ640" s="18"/>
      <c r="BA640" s="19">
        <v>0</v>
      </c>
      <c r="BB640" s="20" t="s">
        <v>81</v>
      </c>
      <c r="BC640" s="18" t="s">
        <v>81</v>
      </c>
      <c r="BD640" s="18"/>
      <c r="BE640" s="18" t="s">
        <v>84</v>
      </c>
      <c r="BF640" s="18"/>
      <c r="BG640" s="19">
        <v>5</v>
      </c>
      <c r="BH640" s="21">
        <v>0</v>
      </c>
      <c r="BI640" s="19">
        <v>0.19</v>
      </c>
      <c r="BJ640" s="18"/>
      <c r="BK640" s="19">
        <v>0.16</v>
      </c>
      <c r="BL640" s="18"/>
      <c r="BM640" s="18"/>
      <c r="BN640" s="19">
        <v>18.28</v>
      </c>
      <c r="BO640" s="21">
        <v>0.46</v>
      </c>
      <c r="BP640" s="20"/>
      <c r="BQ640" s="21">
        <v>0.18</v>
      </c>
      <c r="BR640" s="20"/>
      <c r="BS640" s="21">
        <v>0.13</v>
      </c>
      <c r="BT640" s="20"/>
      <c r="BU640" s="20"/>
      <c r="BV640" s="21">
        <v>18.600000000000001</v>
      </c>
      <c r="BW640" s="9">
        <f>IF(BA640=1,BN640-(Monitors!$B$17*Data!BZ640),Data!BN640)</f>
        <v>18.28</v>
      </c>
      <c r="BX640" s="32">
        <f>IF($AR640=1,$BW640-(Monitors!$C$17*BZ640),Data!$BW640)</f>
        <v>18.28</v>
      </c>
      <c r="BY640" s="32">
        <f>BX640-(AA640*Monitors!$C$13)</f>
        <v>14.132000000000001</v>
      </c>
      <c r="BZ640" s="86">
        <f>(Monitors!$C$13*Data!AA640)+(Monitors!$C$6*TANH(Monitors!$C$7*(Data!V640+Monitors!$C$8)+Monitors!$C$9)+Monitors!$C$10)</f>
        <v>18.779741917256199</v>
      </c>
      <c r="CA640" s="9">
        <f>BN640-(Signage!$C$13*AI640)</f>
        <v>12.211201000000001</v>
      </c>
      <c r="CB640" s="86">
        <f>(Signage!$C$13*Data!AI640)+(Signage!$C$6*TANH(Signage!$C$7*(Data!V640+Signage!$C$8)+Signage!$C$9)+Signage!$C$10)</f>
        <v>29.173433702489085</v>
      </c>
    </row>
    <row r="641" spans="1:80" s="4" customFormat="1" ht="12" customHeight="1">
      <c r="A641" s="83">
        <v>640</v>
      </c>
      <c r="B641" s="15" t="s">
        <v>2076</v>
      </c>
      <c r="C641" s="83" t="s">
        <v>1571</v>
      </c>
      <c r="D641" s="16">
        <v>41580</v>
      </c>
      <c r="E641" s="18" t="s">
        <v>77</v>
      </c>
      <c r="F641" s="15" t="s">
        <v>70</v>
      </c>
      <c r="G641" s="17">
        <v>6</v>
      </c>
      <c r="H641" s="15" t="s">
        <v>72</v>
      </c>
      <c r="I641" s="15" t="s">
        <v>90</v>
      </c>
      <c r="J641" s="18" t="s">
        <v>71</v>
      </c>
      <c r="K641" s="18" t="s">
        <v>74</v>
      </c>
      <c r="L641" s="18" t="s">
        <v>71</v>
      </c>
      <c r="M641" s="18" t="s">
        <v>78</v>
      </c>
      <c r="N641" s="18" t="s">
        <v>78</v>
      </c>
      <c r="O641" s="18" t="s">
        <v>82</v>
      </c>
      <c r="P641" s="18" t="s">
        <v>71</v>
      </c>
      <c r="Q641" s="18" t="s">
        <v>77</v>
      </c>
      <c r="R641" s="19">
        <v>1.78</v>
      </c>
      <c r="S641" s="19">
        <v>11.5</v>
      </c>
      <c r="T641" s="19">
        <v>20.5</v>
      </c>
      <c r="U641" s="19">
        <v>23.6</v>
      </c>
      <c r="V641" s="19">
        <v>235.75</v>
      </c>
      <c r="W641" s="19">
        <v>1080</v>
      </c>
      <c r="X641" s="19">
        <v>1920</v>
      </c>
      <c r="Y641" s="18" t="s">
        <v>147</v>
      </c>
      <c r="Z641" s="69">
        <v>8798</v>
      </c>
      <c r="AA641" s="19">
        <v>2.0739999999999998</v>
      </c>
      <c r="AB641" s="21">
        <v>217.6</v>
      </c>
      <c r="AC641" s="19">
        <v>0</v>
      </c>
      <c r="AD641" s="19">
        <v>260</v>
      </c>
      <c r="AE641" s="19">
        <v>217.6</v>
      </c>
      <c r="AF641" s="19">
        <v>260</v>
      </c>
      <c r="AG641" s="8">
        <f>AF641/AD641</f>
        <v>1</v>
      </c>
      <c r="AH641" s="19">
        <v>200</v>
      </c>
      <c r="AI641" s="85">
        <f>(AF641*V641)/1000000</f>
        <v>6.1295000000000002E-2</v>
      </c>
      <c r="AJ641" s="18" t="s">
        <v>78</v>
      </c>
      <c r="AK641" s="18" t="s">
        <v>174</v>
      </c>
      <c r="AL641" s="18" t="s">
        <v>88</v>
      </c>
      <c r="AM641" s="18" t="s">
        <v>71</v>
      </c>
      <c r="AN641" s="18" t="s">
        <v>81</v>
      </c>
      <c r="AO641" s="18" t="s">
        <v>71</v>
      </c>
      <c r="AP641" s="18" t="s">
        <v>81</v>
      </c>
      <c r="AQ641" s="18" t="s">
        <v>71</v>
      </c>
      <c r="AR641" s="19">
        <v>0</v>
      </c>
      <c r="AS641" s="18"/>
      <c r="AT641" s="72">
        <v>60</v>
      </c>
      <c r="AU641" s="19">
        <v>160</v>
      </c>
      <c r="AV641" s="19">
        <v>160</v>
      </c>
      <c r="AW641" s="18" t="s">
        <v>77</v>
      </c>
      <c r="AX641" s="18" t="s">
        <v>87</v>
      </c>
      <c r="AY641" s="18"/>
      <c r="AZ641" s="18"/>
      <c r="BA641" s="19">
        <v>0</v>
      </c>
      <c r="BB641" s="20" t="s">
        <v>81</v>
      </c>
      <c r="BC641" s="18" t="s">
        <v>81</v>
      </c>
      <c r="BD641" s="18" t="s">
        <v>71</v>
      </c>
      <c r="BE641" s="18" t="s">
        <v>84</v>
      </c>
      <c r="BF641" s="18" t="s">
        <v>71</v>
      </c>
      <c r="BG641" s="18"/>
      <c r="BH641" s="21">
        <v>0</v>
      </c>
      <c r="BI641" s="19">
        <v>0.18</v>
      </c>
      <c r="BJ641" s="18"/>
      <c r="BK641" s="19">
        <v>0.14000000000000001</v>
      </c>
      <c r="BL641" s="18"/>
      <c r="BM641" s="18"/>
      <c r="BN641" s="19">
        <v>15.51</v>
      </c>
      <c r="BO641" s="21">
        <v>0.4</v>
      </c>
      <c r="BP641" s="20"/>
      <c r="BQ641" s="21">
        <v>0.19</v>
      </c>
      <c r="BR641" s="20"/>
      <c r="BS641" s="21">
        <v>0.16</v>
      </c>
      <c r="BT641" s="20"/>
      <c r="BU641" s="20"/>
      <c r="BV641" s="21">
        <v>15.52</v>
      </c>
      <c r="BW641" s="9">
        <f>IF(BA641=1,BN641-(Monitors!$B$17*Data!BZ641),Data!BN641)</f>
        <v>15.51</v>
      </c>
      <c r="BX641" s="32">
        <f>IF($AR641=1,$BW641-(Monitors!$C$17*BZ641),Data!$BW641)</f>
        <v>15.51</v>
      </c>
      <c r="BY641" s="32">
        <f>BX641-(AA641*Monitors!$C$13)</f>
        <v>11.362</v>
      </c>
      <c r="BZ641" s="86">
        <f>(Monitors!$C$13*Data!AA641)+(Monitors!$C$6*TANH(Monitors!$C$7*(Data!V641+Monitors!$C$8)+Monitors!$C$9)+Monitors!$C$10)</f>
        <v>16.787563085035888</v>
      </c>
      <c r="CA641" s="9">
        <f>BN641-(Signage!$C$13*AI641)</f>
        <v>10.912875</v>
      </c>
      <c r="CB641" s="86">
        <f>(Signage!$C$13*Data!AI641)+(Signage!$C$6*TANH(Signage!$C$7*(Data!V641+Signage!$C$8)+Signage!$C$9)+Signage!$C$10)</f>
        <v>21.660747967105571</v>
      </c>
    </row>
    <row r="642" spans="1:80" s="4" customFormat="1" ht="12" customHeight="1">
      <c r="A642" s="82">
        <v>641</v>
      </c>
      <c r="B642" s="15" t="s">
        <v>2056</v>
      </c>
      <c r="C642" s="82" t="s">
        <v>1572</v>
      </c>
      <c r="D642" s="16">
        <v>41420</v>
      </c>
      <c r="E642" s="18" t="s">
        <v>77</v>
      </c>
      <c r="F642" s="15" t="s">
        <v>70</v>
      </c>
      <c r="G642" s="17">
        <v>6</v>
      </c>
      <c r="H642" s="15" t="s">
        <v>72</v>
      </c>
      <c r="I642" s="15" t="s">
        <v>142</v>
      </c>
      <c r="J642" s="18" t="s">
        <v>71</v>
      </c>
      <c r="K642" s="18" t="s">
        <v>74</v>
      </c>
      <c r="L642" s="18" t="s">
        <v>71</v>
      </c>
      <c r="M642" s="18" t="s">
        <v>78</v>
      </c>
      <c r="N642" s="18" t="s">
        <v>78</v>
      </c>
      <c r="O642" s="18" t="s">
        <v>82</v>
      </c>
      <c r="P642" s="18" t="s">
        <v>71</v>
      </c>
      <c r="Q642" s="18" t="s">
        <v>78</v>
      </c>
      <c r="R642" s="19">
        <v>1.78</v>
      </c>
      <c r="S642" s="19">
        <v>11.7</v>
      </c>
      <c r="T642" s="19">
        <v>20.8</v>
      </c>
      <c r="U642" s="19">
        <v>23.8</v>
      </c>
      <c r="V642" s="19">
        <v>242.15</v>
      </c>
      <c r="W642" s="19">
        <v>1080</v>
      </c>
      <c r="X642" s="19">
        <v>1920</v>
      </c>
      <c r="Y642" s="18" t="s">
        <v>147</v>
      </c>
      <c r="Z642" s="69">
        <v>8563</v>
      </c>
      <c r="AA642" s="19">
        <v>2.0739999999999998</v>
      </c>
      <c r="AB642" s="21">
        <v>280</v>
      </c>
      <c r="AC642" s="19">
        <v>14</v>
      </c>
      <c r="AD642" s="19">
        <v>280</v>
      </c>
      <c r="AE642" s="19">
        <v>280</v>
      </c>
      <c r="AF642" s="19">
        <v>260</v>
      </c>
      <c r="AG642" s="8">
        <f>AF642/AD642</f>
        <v>0.9285714285714286</v>
      </c>
      <c r="AH642" s="19">
        <v>200</v>
      </c>
      <c r="AI642" s="85">
        <f>(AF642*V642)/1000000</f>
        <v>6.2959000000000001E-2</v>
      </c>
      <c r="AJ642" s="18" t="s">
        <v>78</v>
      </c>
      <c r="AK642" s="18" t="s">
        <v>186</v>
      </c>
      <c r="AL642" s="18" t="s">
        <v>181</v>
      </c>
      <c r="AM642" s="18" t="s">
        <v>193</v>
      </c>
      <c r="AN642" s="18" t="s">
        <v>81</v>
      </c>
      <c r="AO642" s="18" t="s">
        <v>81</v>
      </c>
      <c r="AP642" s="18" t="s">
        <v>94</v>
      </c>
      <c r="AQ642" s="18" t="s">
        <v>81</v>
      </c>
      <c r="AR642" s="19">
        <v>0</v>
      </c>
      <c r="AS642" s="18"/>
      <c r="AT642" s="72">
        <v>60</v>
      </c>
      <c r="AU642" s="19">
        <v>178</v>
      </c>
      <c r="AV642" s="19">
        <v>178</v>
      </c>
      <c r="AW642" s="18" t="s">
        <v>77</v>
      </c>
      <c r="AX642" s="18" t="s">
        <v>98</v>
      </c>
      <c r="AY642" s="18" t="s">
        <v>71</v>
      </c>
      <c r="AZ642" s="18" t="s">
        <v>71</v>
      </c>
      <c r="BA642" s="19">
        <v>0</v>
      </c>
      <c r="BB642" s="20" t="s">
        <v>81</v>
      </c>
      <c r="BC642" s="18" t="s">
        <v>81</v>
      </c>
      <c r="BD642" s="18" t="s">
        <v>71</v>
      </c>
      <c r="BE642" s="18" t="s">
        <v>84</v>
      </c>
      <c r="BF642" s="18" t="s">
        <v>81</v>
      </c>
      <c r="BG642" s="18"/>
      <c r="BH642" s="21">
        <v>0</v>
      </c>
      <c r="BI642" s="19">
        <v>0.38</v>
      </c>
      <c r="BJ642" s="18"/>
      <c r="BK642" s="19">
        <v>0.28999999999999998</v>
      </c>
      <c r="BL642" s="18"/>
      <c r="BM642" s="18"/>
      <c r="BN642" s="19">
        <v>18.260000000000002</v>
      </c>
      <c r="BO642" s="21">
        <v>0.5</v>
      </c>
      <c r="BP642" s="20"/>
      <c r="BQ642" s="21">
        <v>0.44</v>
      </c>
      <c r="BR642" s="20"/>
      <c r="BS642" s="21">
        <v>0.32</v>
      </c>
      <c r="BT642" s="20"/>
      <c r="BU642" s="20"/>
      <c r="BV642" s="21">
        <v>18.29</v>
      </c>
      <c r="BW642" s="9">
        <f>IF(BA642=1,BN642-(Monitors!$B$17*Data!BZ642),Data!BN642)</f>
        <v>18.260000000000002</v>
      </c>
      <c r="BX642" s="32">
        <f>IF($AR642=1,$BW642-(Monitors!$C$17*BZ642),Data!$BW642)</f>
        <v>18.260000000000002</v>
      </c>
      <c r="BY642" s="32">
        <f>BX642-(AA642*Monitors!$C$13)</f>
        <v>14.112000000000002</v>
      </c>
      <c r="BZ642" s="86">
        <f>(Monitors!$C$13*Data!AA642)+(Monitors!$C$6*TANH(Monitors!$C$7*(Data!V642+Monitors!$C$8)+Monitors!$C$9)+Monitors!$C$10)</f>
        <v>16.99352136609177</v>
      </c>
      <c r="CA642" s="9">
        <f>BN642-(Signage!$C$13*AI642)</f>
        <v>13.538075000000003</v>
      </c>
      <c r="CB642" s="86">
        <f>(Signage!$C$13*Data!AI642)+(Signage!$C$6*TANH(Signage!$C$7*(Data!V642+Signage!$C$8)+Signage!$C$9)+Signage!$C$10)</f>
        <v>22.3003429481561</v>
      </c>
    </row>
    <row r="643" spans="1:80" s="4" customFormat="1" ht="12" customHeight="1">
      <c r="A643" s="83">
        <v>642</v>
      </c>
      <c r="B643" s="15" t="s">
        <v>2088</v>
      </c>
      <c r="C643" s="83" t="s">
        <v>1573</v>
      </c>
      <c r="D643" s="16">
        <v>41309</v>
      </c>
      <c r="E643" s="18" t="s">
        <v>77</v>
      </c>
      <c r="F643" s="15" t="s">
        <v>70</v>
      </c>
      <c r="G643" s="17">
        <v>6</v>
      </c>
      <c r="H643" s="15" t="s">
        <v>72</v>
      </c>
      <c r="I643" s="15" t="s">
        <v>90</v>
      </c>
      <c r="J643" s="18"/>
      <c r="K643" s="18" t="s">
        <v>74</v>
      </c>
      <c r="L643" s="18"/>
      <c r="M643" s="18" t="s">
        <v>78</v>
      </c>
      <c r="N643" s="18" t="s">
        <v>78</v>
      </c>
      <c r="O643" s="18" t="s">
        <v>82</v>
      </c>
      <c r="P643" s="18"/>
      <c r="Q643" s="18" t="s">
        <v>77</v>
      </c>
      <c r="R643" s="19">
        <v>1.78</v>
      </c>
      <c r="S643" s="19">
        <v>11.6</v>
      </c>
      <c r="T643" s="19">
        <v>20.6</v>
      </c>
      <c r="U643" s="19">
        <v>23.6</v>
      </c>
      <c r="V643" s="19">
        <v>237.8</v>
      </c>
      <c r="W643" s="19">
        <v>1080</v>
      </c>
      <c r="X643" s="19">
        <v>1920</v>
      </c>
      <c r="Y643" s="18" t="s">
        <v>147</v>
      </c>
      <c r="Z643" s="69">
        <v>8720</v>
      </c>
      <c r="AA643" s="19">
        <v>2.0739999999999998</v>
      </c>
      <c r="AB643" s="21">
        <v>300</v>
      </c>
      <c r="AC643" s="19">
        <v>7.7</v>
      </c>
      <c r="AD643" s="19">
        <v>283.10000000000002</v>
      </c>
      <c r="AE643" s="19">
        <v>300</v>
      </c>
      <c r="AF643" s="19">
        <v>260</v>
      </c>
      <c r="AG643" s="8">
        <f>AF643/AD643</f>
        <v>0.91840339102790525</v>
      </c>
      <c r="AH643" s="19">
        <v>200</v>
      </c>
      <c r="AI643" s="85">
        <f>(AF643*V643)/1000000</f>
        <v>6.1828000000000001E-2</v>
      </c>
      <c r="AJ643" s="18" t="s">
        <v>78</v>
      </c>
      <c r="AK643" s="18" t="s">
        <v>185</v>
      </c>
      <c r="AL643" s="18" t="s">
        <v>159</v>
      </c>
      <c r="AM643" s="18"/>
      <c r="AN643" s="18" t="s">
        <v>81</v>
      </c>
      <c r="AO643" s="18"/>
      <c r="AP643" s="18" t="s">
        <v>81</v>
      </c>
      <c r="AQ643" s="18"/>
      <c r="AR643" s="19">
        <v>0</v>
      </c>
      <c r="AS643" s="18"/>
      <c r="AT643" s="72">
        <v>60</v>
      </c>
      <c r="AU643" s="19">
        <v>170</v>
      </c>
      <c r="AV643" s="19">
        <v>160</v>
      </c>
      <c r="AW643" s="18" t="s">
        <v>78</v>
      </c>
      <c r="AX643" s="18" t="s">
        <v>109</v>
      </c>
      <c r="AY643" s="18"/>
      <c r="AZ643" s="18"/>
      <c r="BA643" s="19">
        <v>0</v>
      </c>
      <c r="BB643" s="20" t="s">
        <v>81</v>
      </c>
      <c r="BC643" s="18" t="s">
        <v>81</v>
      </c>
      <c r="BD643" s="18"/>
      <c r="BE643" s="18" t="s">
        <v>84</v>
      </c>
      <c r="BF643" s="18"/>
      <c r="BG643" s="19">
        <v>5</v>
      </c>
      <c r="BH643" s="21">
        <v>0</v>
      </c>
      <c r="BI643" s="19">
        <v>0.28999999999999998</v>
      </c>
      <c r="BJ643" s="18"/>
      <c r="BK643" s="19">
        <v>0.21</v>
      </c>
      <c r="BL643" s="18"/>
      <c r="BM643" s="18"/>
      <c r="BN643" s="19">
        <v>18.48</v>
      </c>
      <c r="BO643" s="21">
        <v>0.51</v>
      </c>
      <c r="BP643" s="20"/>
      <c r="BQ643" s="21">
        <v>0.34</v>
      </c>
      <c r="BR643" s="20"/>
      <c r="BS643" s="21">
        <v>0.23</v>
      </c>
      <c r="BT643" s="20"/>
      <c r="BU643" s="20"/>
      <c r="BV643" s="21">
        <v>18.57</v>
      </c>
      <c r="BW643" s="9">
        <f>IF(BA643=1,BN643-(Monitors!$B$17*Data!BZ643),Data!BN643)</f>
        <v>18.48</v>
      </c>
      <c r="BX643" s="32">
        <f>IF($AR643=1,$BW643-(Monitors!$C$17*BZ643),Data!$BW643)</f>
        <v>18.48</v>
      </c>
      <c r="BY643" s="32">
        <f>BX643-(AA643*Monitors!$C$13)</f>
        <v>14.332000000000001</v>
      </c>
      <c r="BZ643" s="86">
        <f>(Monitors!$C$13*Data!AA643)+(Monitors!$C$6*TANH(Monitors!$C$7*(Data!V643+Monitors!$C$8)+Monitors!$C$9)+Monitors!$C$10)</f>
        <v>16.854370397059807</v>
      </c>
      <c r="CA643" s="9">
        <f>BN643-(Signage!$C$13*AI643)</f>
        <v>13.8429</v>
      </c>
      <c r="CB643" s="86">
        <f>(Signage!$C$13*Data!AI643)+(Signage!$C$6*TANH(Signage!$C$7*(Data!V643+Signage!$C$8)+Signage!$C$9)+Signage!$C$10)</f>
        <v>21.865717006351485</v>
      </c>
    </row>
    <row r="644" spans="1:80" s="4" customFormat="1" ht="12" customHeight="1">
      <c r="A644" s="82">
        <v>643</v>
      </c>
      <c r="B644" s="15" t="s">
        <v>2076</v>
      </c>
      <c r="C644" s="82" t="s">
        <v>1574</v>
      </c>
      <c r="D644" s="16">
        <v>41049</v>
      </c>
      <c r="E644" s="18" t="s">
        <v>77</v>
      </c>
      <c r="F644" s="15" t="s">
        <v>70</v>
      </c>
      <c r="G644" s="17">
        <v>6</v>
      </c>
      <c r="H644" s="15" t="s">
        <v>72</v>
      </c>
      <c r="I644" s="15" t="s">
        <v>73</v>
      </c>
      <c r="J644" s="18" t="s">
        <v>73</v>
      </c>
      <c r="K644" s="18" t="s">
        <v>74</v>
      </c>
      <c r="L644" s="18" t="s">
        <v>71</v>
      </c>
      <c r="M644" s="18" t="s">
        <v>78</v>
      </c>
      <c r="N644" s="18" t="s">
        <v>78</v>
      </c>
      <c r="O644" s="18" t="s">
        <v>82</v>
      </c>
      <c r="P644" s="18" t="s">
        <v>71</v>
      </c>
      <c r="Q644" s="18" t="s">
        <v>78</v>
      </c>
      <c r="R644" s="19">
        <v>1.78</v>
      </c>
      <c r="S644" s="19">
        <v>11.8</v>
      </c>
      <c r="T644" s="19">
        <v>20.9</v>
      </c>
      <c r="U644" s="19">
        <v>24</v>
      </c>
      <c r="V644" s="19">
        <v>246.06</v>
      </c>
      <c r="W644" s="19">
        <v>1920</v>
      </c>
      <c r="X644" s="19">
        <v>1080</v>
      </c>
      <c r="Y644" s="18" t="s">
        <v>167</v>
      </c>
      <c r="Z644" s="69">
        <v>8427</v>
      </c>
      <c r="AA644" s="19">
        <v>2.0739999999999998</v>
      </c>
      <c r="AB644" s="21">
        <v>280</v>
      </c>
      <c r="AC644" s="19">
        <v>0</v>
      </c>
      <c r="AD644" s="19">
        <v>280</v>
      </c>
      <c r="AE644" s="19">
        <v>280</v>
      </c>
      <c r="AF644" s="19">
        <v>260</v>
      </c>
      <c r="AG644" s="8">
        <f>AF644/AD644</f>
        <v>0.9285714285714286</v>
      </c>
      <c r="AH644" s="19">
        <v>200</v>
      </c>
      <c r="AI644" s="85">
        <f>(AF644*V644)/1000000</f>
        <v>6.3975599999999994E-2</v>
      </c>
      <c r="AJ644" s="18" t="s">
        <v>78</v>
      </c>
      <c r="AK644" s="18" t="s">
        <v>575</v>
      </c>
      <c r="AL644" s="18" t="s">
        <v>105</v>
      </c>
      <c r="AM644" s="18" t="s">
        <v>71</v>
      </c>
      <c r="AN644" s="18" t="s">
        <v>121</v>
      </c>
      <c r="AO644" s="18" t="s">
        <v>71</v>
      </c>
      <c r="AP644" s="18" t="s">
        <v>94</v>
      </c>
      <c r="AQ644" s="18" t="s">
        <v>71</v>
      </c>
      <c r="AR644" s="19">
        <v>0</v>
      </c>
      <c r="AS644" s="18"/>
      <c r="AT644" s="72">
        <v>60</v>
      </c>
      <c r="AU644" s="19">
        <v>160</v>
      </c>
      <c r="AV644" s="19">
        <v>160</v>
      </c>
      <c r="AW644" s="18" t="s">
        <v>77</v>
      </c>
      <c r="AX644" s="18" t="s">
        <v>98</v>
      </c>
      <c r="AY644" s="18" t="s">
        <v>71</v>
      </c>
      <c r="AZ644" s="18" t="s">
        <v>71</v>
      </c>
      <c r="BA644" s="19">
        <v>0</v>
      </c>
      <c r="BB644" s="20" t="s">
        <v>121</v>
      </c>
      <c r="BC644" s="18" t="s">
        <v>144</v>
      </c>
      <c r="BD644" s="18" t="s">
        <v>71</v>
      </c>
      <c r="BE644" s="18" t="s">
        <v>84</v>
      </c>
      <c r="BF644" s="18" t="s">
        <v>71</v>
      </c>
      <c r="BG644" s="18"/>
      <c r="BH644" s="21">
        <v>0</v>
      </c>
      <c r="BI644" s="19">
        <v>0.38</v>
      </c>
      <c r="BJ644" s="18"/>
      <c r="BK644" s="19">
        <v>0.28999999999999998</v>
      </c>
      <c r="BL644" s="18"/>
      <c r="BM644" s="18"/>
      <c r="BN644" s="19">
        <v>21.19</v>
      </c>
      <c r="BO644" s="21">
        <v>0.5</v>
      </c>
      <c r="BP644" s="20"/>
      <c r="BQ644" s="21">
        <v>0.36</v>
      </c>
      <c r="BR644" s="20"/>
      <c r="BS644" s="21">
        <v>0.27</v>
      </c>
      <c r="BT644" s="20"/>
      <c r="BU644" s="20"/>
      <c r="BV644" s="21">
        <v>21.08</v>
      </c>
      <c r="BW644" s="9">
        <f>IF(BA644=1,BN644-(Monitors!$B$17*Data!BZ644),Data!BN644)</f>
        <v>21.19</v>
      </c>
      <c r="BX644" s="32">
        <f>IF($AR644=1,$BW644-(Monitors!$C$17*BZ644),Data!$BW644)</f>
        <v>21.19</v>
      </c>
      <c r="BY644" s="32">
        <f>BX644-(AA644*Monitors!$C$13)</f>
        <v>17.042000000000002</v>
      </c>
      <c r="BZ644" s="86">
        <f>(Monitors!$C$13*Data!AA644)+(Monitors!$C$6*TANH(Monitors!$C$7*(Data!V644+Monitors!$C$8)+Monitors!$C$9)+Monitors!$C$10)</f>
        <v>17.115602485962633</v>
      </c>
      <c r="CA644" s="9">
        <f>BN644-(Signage!$C$13*AI644)</f>
        <v>16.391830000000002</v>
      </c>
      <c r="CB644" s="86">
        <f>(Signage!$C$13*Data!AI644)+(Signage!$C$6*TANH(Signage!$C$7*(Data!V644+Signage!$C$8)+Signage!$C$9)+Signage!$C$10)</f>
        <v>22.690640599678815</v>
      </c>
    </row>
    <row r="645" spans="1:80" s="4" customFormat="1" ht="12" customHeight="1">
      <c r="A645" s="83">
        <v>644</v>
      </c>
      <c r="B645" s="15" t="s">
        <v>2076</v>
      </c>
      <c r="C645" s="83" t="s">
        <v>1575</v>
      </c>
      <c r="D645" s="16">
        <v>41276</v>
      </c>
      <c r="E645" s="18" t="s">
        <v>77</v>
      </c>
      <c r="F645" s="15" t="s">
        <v>70</v>
      </c>
      <c r="G645" s="17">
        <v>6</v>
      </c>
      <c r="H645" s="15" t="s">
        <v>72</v>
      </c>
      <c r="I645" s="15" t="s">
        <v>73</v>
      </c>
      <c r="J645" s="18" t="s">
        <v>73</v>
      </c>
      <c r="K645" s="18" t="s">
        <v>74</v>
      </c>
      <c r="L645" s="18" t="s">
        <v>71</v>
      </c>
      <c r="M645" s="18" t="s">
        <v>78</v>
      </c>
      <c r="N645" s="18" t="s">
        <v>78</v>
      </c>
      <c r="O645" s="18" t="s">
        <v>82</v>
      </c>
      <c r="P645" s="18" t="s">
        <v>71</v>
      </c>
      <c r="Q645" s="18" t="s">
        <v>78</v>
      </c>
      <c r="R645" s="19">
        <v>1.78</v>
      </c>
      <c r="S645" s="19">
        <v>13.2</v>
      </c>
      <c r="T645" s="19">
        <v>23.6</v>
      </c>
      <c r="U645" s="19">
        <v>27</v>
      </c>
      <c r="V645" s="19">
        <v>311.7</v>
      </c>
      <c r="W645" s="19">
        <v>1080</v>
      </c>
      <c r="X645" s="19">
        <v>1920</v>
      </c>
      <c r="Y645" s="18" t="s">
        <v>147</v>
      </c>
      <c r="Z645" s="69">
        <v>6654</v>
      </c>
      <c r="AA645" s="19">
        <v>2.0739999999999998</v>
      </c>
      <c r="AB645" s="21">
        <v>280</v>
      </c>
      <c r="AC645" s="19">
        <v>0</v>
      </c>
      <c r="AD645" s="19">
        <v>280</v>
      </c>
      <c r="AE645" s="19">
        <v>280</v>
      </c>
      <c r="AF645" s="19">
        <v>260</v>
      </c>
      <c r="AG645" s="8">
        <f>AF645/AD645</f>
        <v>0.9285714285714286</v>
      </c>
      <c r="AH645" s="19">
        <v>200</v>
      </c>
      <c r="AI645" s="85">
        <f>(AF645*V645)/1000000</f>
        <v>8.1042000000000003E-2</v>
      </c>
      <c r="AJ645" s="18" t="s">
        <v>78</v>
      </c>
      <c r="AK645" s="18" t="s">
        <v>190</v>
      </c>
      <c r="AL645" s="18" t="s">
        <v>105</v>
      </c>
      <c r="AM645" s="18" t="s">
        <v>71</v>
      </c>
      <c r="AN645" s="18" t="s">
        <v>121</v>
      </c>
      <c r="AO645" s="18" t="s">
        <v>71</v>
      </c>
      <c r="AP645" s="18" t="s">
        <v>81</v>
      </c>
      <c r="AQ645" s="18" t="s">
        <v>71</v>
      </c>
      <c r="AR645" s="19">
        <v>0</v>
      </c>
      <c r="AS645" s="18"/>
      <c r="AT645" s="72">
        <v>60</v>
      </c>
      <c r="AU645" s="19">
        <v>160</v>
      </c>
      <c r="AV645" s="19">
        <v>160</v>
      </c>
      <c r="AW645" s="18" t="s">
        <v>77</v>
      </c>
      <c r="AX645" s="18" t="s">
        <v>87</v>
      </c>
      <c r="AY645" s="18"/>
      <c r="AZ645" s="18"/>
      <c r="BA645" s="19">
        <v>0</v>
      </c>
      <c r="BB645" s="20" t="s">
        <v>121</v>
      </c>
      <c r="BC645" s="18" t="s">
        <v>81</v>
      </c>
      <c r="BD645" s="18" t="s">
        <v>71</v>
      </c>
      <c r="BE645" s="18" t="s">
        <v>84</v>
      </c>
      <c r="BF645" s="18" t="s">
        <v>71</v>
      </c>
      <c r="BG645" s="18"/>
      <c r="BH645" s="21">
        <v>0</v>
      </c>
      <c r="BI645" s="19">
        <v>0.45</v>
      </c>
      <c r="BJ645" s="18"/>
      <c r="BK645" s="19">
        <v>0.31</v>
      </c>
      <c r="BL645" s="18"/>
      <c r="BM645" s="18"/>
      <c r="BN645" s="19">
        <v>22.45</v>
      </c>
      <c r="BO645" s="21">
        <v>0.4</v>
      </c>
      <c r="BP645" s="20"/>
      <c r="BQ645" s="21">
        <v>0.46</v>
      </c>
      <c r="BR645" s="20"/>
      <c r="BS645" s="21">
        <v>0.35</v>
      </c>
      <c r="BT645" s="20"/>
      <c r="BU645" s="20"/>
      <c r="BV645" s="21">
        <v>22.44</v>
      </c>
      <c r="BW645" s="9">
        <f>IF(BA645=1,BN645-(Monitors!$B$17*Data!BZ645),Data!BN645)</f>
        <v>22.45</v>
      </c>
      <c r="BX645" s="32">
        <f>IF($AR645=1,$BW645-(Monitors!$C$17*BZ645),Data!$BW645)</f>
        <v>22.45</v>
      </c>
      <c r="BY645" s="32">
        <f>BX645-(AA645*Monitors!$C$13)</f>
        <v>18.302</v>
      </c>
      <c r="BZ645" s="86">
        <f>(Monitors!$C$13*Data!AA645)+(Monitors!$C$6*TANH(Monitors!$C$7*(Data!V645+Monitors!$C$8)+Monitors!$C$9)+Monitors!$C$10)</f>
        <v>18.779741917256199</v>
      </c>
      <c r="CA645" s="9">
        <f>BN645-(Signage!$C$13*AI645)</f>
        <v>16.371849999999998</v>
      </c>
      <c r="CB645" s="86">
        <f>(Signage!$C$13*Data!AI645)+(Signage!$C$6*TANH(Signage!$C$7*(Data!V645+Signage!$C$8)+Signage!$C$9)+Signage!$C$10)</f>
        <v>29.182784702489084</v>
      </c>
    </row>
    <row r="646" spans="1:80" s="4" customFormat="1" ht="12" customHeight="1">
      <c r="A646" s="82">
        <v>645</v>
      </c>
      <c r="B646" s="15" t="s">
        <v>2076</v>
      </c>
      <c r="C646" s="82" t="s">
        <v>1576</v>
      </c>
      <c r="D646" s="16">
        <v>41813</v>
      </c>
      <c r="E646" s="18" t="s">
        <v>77</v>
      </c>
      <c r="F646" s="15" t="s">
        <v>70</v>
      </c>
      <c r="G646" s="17">
        <v>6</v>
      </c>
      <c r="H646" s="15" t="s">
        <v>72</v>
      </c>
      <c r="I646" s="15" t="s">
        <v>142</v>
      </c>
      <c r="J646" s="18" t="s">
        <v>71</v>
      </c>
      <c r="K646" s="18" t="s">
        <v>74</v>
      </c>
      <c r="L646" s="18" t="s">
        <v>71</v>
      </c>
      <c r="M646" s="18" t="s">
        <v>78</v>
      </c>
      <c r="N646" s="18" t="s">
        <v>78</v>
      </c>
      <c r="O646" s="18" t="s">
        <v>82</v>
      </c>
      <c r="P646" s="18" t="s">
        <v>71</v>
      </c>
      <c r="Q646" s="18" t="s">
        <v>77</v>
      </c>
      <c r="R646" s="19">
        <v>1.78</v>
      </c>
      <c r="S646" s="19">
        <v>13.2</v>
      </c>
      <c r="T646" s="19">
        <v>23.6</v>
      </c>
      <c r="U646" s="19">
        <v>27</v>
      </c>
      <c r="V646" s="19">
        <v>311.7</v>
      </c>
      <c r="W646" s="19">
        <v>1080</v>
      </c>
      <c r="X646" s="19">
        <v>1920</v>
      </c>
      <c r="Y646" s="18" t="s">
        <v>147</v>
      </c>
      <c r="Z646" s="69">
        <v>6654</v>
      </c>
      <c r="AA646" s="19">
        <v>2.0739999999999998</v>
      </c>
      <c r="AB646" s="21">
        <v>220.4</v>
      </c>
      <c r="AC646" s="19">
        <v>0</v>
      </c>
      <c r="AD646" s="19">
        <v>260</v>
      </c>
      <c r="AE646" s="19">
        <v>220.4</v>
      </c>
      <c r="AF646" s="19">
        <v>260</v>
      </c>
      <c r="AG646" s="8">
        <f>AF646/AD646</f>
        <v>1</v>
      </c>
      <c r="AH646" s="19">
        <v>200</v>
      </c>
      <c r="AI646" s="85">
        <f>(AF646*V646)/1000000</f>
        <v>8.1042000000000003E-2</v>
      </c>
      <c r="AJ646" s="18" t="s">
        <v>78</v>
      </c>
      <c r="AK646" s="18" t="s">
        <v>190</v>
      </c>
      <c r="AL646" s="18" t="s">
        <v>88</v>
      </c>
      <c r="AM646" s="18" t="s">
        <v>71</v>
      </c>
      <c r="AN646" s="18" t="s">
        <v>81</v>
      </c>
      <c r="AO646" s="18" t="s">
        <v>71</v>
      </c>
      <c r="AP646" s="18" t="s">
        <v>81</v>
      </c>
      <c r="AQ646" s="18" t="s">
        <v>71</v>
      </c>
      <c r="AR646" s="19">
        <v>0</v>
      </c>
      <c r="AS646" s="18"/>
      <c r="AT646" s="72">
        <v>60</v>
      </c>
      <c r="AU646" s="19">
        <v>160</v>
      </c>
      <c r="AV646" s="19">
        <v>160</v>
      </c>
      <c r="AW646" s="18" t="s">
        <v>77</v>
      </c>
      <c r="AX646" s="18" t="s">
        <v>87</v>
      </c>
      <c r="AY646" s="18" t="s">
        <v>71</v>
      </c>
      <c r="AZ646" s="18" t="s">
        <v>71</v>
      </c>
      <c r="BA646" s="19">
        <v>0</v>
      </c>
      <c r="BB646" s="20" t="s">
        <v>81</v>
      </c>
      <c r="BC646" s="18" t="s">
        <v>81</v>
      </c>
      <c r="BD646" s="18" t="s">
        <v>71</v>
      </c>
      <c r="BE646" s="18" t="s">
        <v>84</v>
      </c>
      <c r="BF646" s="18" t="s">
        <v>71</v>
      </c>
      <c r="BG646" s="18"/>
      <c r="BH646" s="21">
        <v>0</v>
      </c>
      <c r="BI646" s="19">
        <v>0.21</v>
      </c>
      <c r="BJ646" s="18"/>
      <c r="BK646" s="19">
        <v>0.2</v>
      </c>
      <c r="BL646" s="18"/>
      <c r="BM646" s="18"/>
      <c r="BN646" s="19">
        <v>22.52</v>
      </c>
      <c r="BO646" s="21">
        <v>0.5</v>
      </c>
      <c r="BP646" s="20"/>
      <c r="BQ646" s="21">
        <v>0.22</v>
      </c>
      <c r="BR646" s="20"/>
      <c r="BS646" s="21">
        <v>0.21</v>
      </c>
      <c r="BT646" s="20"/>
      <c r="BU646" s="20"/>
      <c r="BV646" s="21">
        <v>22.49</v>
      </c>
      <c r="BW646" s="9">
        <f>IF(BA646=1,BN646-(Monitors!$B$17*Data!BZ646),Data!BN646)</f>
        <v>22.52</v>
      </c>
      <c r="BX646" s="32">
        <f>IF($AR646=1,$BW646-(Monitors!$C$17*BZ646),Data!$BW646)</f>
        <v>22.52</v>
      </c>
      <c r="BY646" s="32">
        <f>BX646-(AA646*Monitors!$C$13)</f>
        <v>18.372</v>
      </c>
      <c r="BZ646" s="86">
        <f>(Monitors!$C$13*Data!AA646)+(Monitors!$C$6*TANH(Monitors!$C$7*(Data!V646+Monitors!$C$8)+Monitors!$C$9)+Monitors!$C$10)</f>
        <v>18.779741917256199</v>
      </c>
      <c r="CA646" s="9">
        <f>BN646-(Signage!$C$13*AI646)</f>
        <v>16.441849999999999</v>
      </c>
      <c r="CB646" s="86">
        <f>(Signage!$C$13*Data!AI646)+(Signage!$C$6*TANH(Signage!$C$7*(Data!V646+Signage!$C$8)+Signage!$C$9)+Signage!$C$10)</f>
        <v>29.182784702489084</v>
      </c>
    </row>
    <row r="647" spans="1:80" s="4" customFormat="1" ht="12" customHeight="1">
      <c r="A647" s="83">
        <v>646</v>
      </c>
      <c r="B647" s="15" t="s">
        <v>2080</v>
      </c>
      <c r="C647" s="83" t="s">
        <v>1577</v>
      </c>
      <c r="D647" s="16">
        <v>41308</v>
      </c>
      <c r="E647" s="18" t="s">
        <v>77</v>
      </c>
      <c r="F647" s="15" t="s">
        <v>70</v>
      </c>
      <c r="G647" s="17">
        <v>6</v>
      </c>
      <c r="H647" s="15" t="s">
        <v>72</v>
      </c>
      <c r="I647" s="15" t="s">
        <v>73</v>
      </c>
      <c r="J647" s="18" t="s">
        <v>73</v>
      </c>
      <c r="K647" s="18" t="s">
        <v>74</v>
      </c>
      <c r="L647" s="18" t="s">
        <v>71</v>
      </c>
      <c r="M647" s="18" t="s">
        <v>78</v>
      </c>
      <c r="N647" s="18" t="s">
        <v>78</v>
      </c>
      <c r="O647" s="18" t="s">
        <v>82</v>
      </c>
      <c r="P647" s="18" t="s">
        <v>71</v>
      </c>
      <c r="Q647" s="18" t="s">
        <v>78</v>
      </c>
      <c r="R647" s="19">
        <v>1.6</v>
      </c>
      <c r="S647" s="19">
        <v>12.8</v>
      </c>
      <c r="T647" s="19">
        <v>20.399999999999999</v>
      </c>
      <c r="U647" s="19">
        <v>24</v>
      </c>
      <c r="V647" s="19">
        <v>261.10000000000002</v>
      </c>
      <c r="W647" s="19">
        <v>1200</v>
      </c>
      <c r="X647" s="19">
        <v>1920</v>
      </c>
      <c r="Y647" s="18" t="s">
        <v>200</v>
      </c>
      <c r="Z647" s="69">
        <v>6128</v>
      </c>
      <c r="AA647" s="19">
        <v>2.0739999999999998</v>
      </c>
      <c r="AB647" s="21">
        <v>270</v>
      </c>
      <c r="AC647" s="19">
        <v>6.1</v>
      </c>
      <c r="AD647" s="19">
        <v>270</v>
      </c>
      <c r="AE647" s="19">
        <v>270</v>
      </c>
      <c r="AF647" s="19">
        <v>260</v>
      </c>
      <c r="AG647" s="8">
        <f>AF647/AD647</f>
        <v>0.96296296296296291</v>
      </c>
      <c r="AH647" s="19">
        <v>200</v>
      </c>
      <c r="AI647" s="85">
        <f>(AF647*V647)/1000000</f>
        <v>6.7886000000000002E-2</v>
      </c>
      <c r="AJ647" s="18" t="s">
        <v>78</v>
      </c>
      <c r="AK647" s="18" t="s">
        <v>189</v>
      </c>
      <c r="AL647" s="18" t="s">
        <v>105</v>
      </c>
      <c r="AM647" s="18" t="s">
        <v>562</v>
      </c>
      <c r="AN647" s="18" t="s">
        <v>121</v>
      </c>
      <c r="AO647" s="18" t="s">
        <v>71</v>
      </c>
      <c r="AP647" s="18" t="s">
        <v>94</v>
      </c>
      <c r="AQ647" s="18" t="s">
        <v>71</v>
      </c>
      <c r="AR647" s="19">
        <v>0</v>
      </c>
      <c r="AS647" s="18"/>
      <c r="AT647" s="72">
        <v>60</v>
      </c>
      <c r="AU647" s="19">
        <v>170</v>
      </c>
      <c r="AV647" s="19">
        <v>160</v>
      </c>
      <c r="AW647" s="18" t="s">
        <v>77</v>
      </c>
      <c r="AX647" s="18" t="s">
        <v>98</v>
      </c>
      <c r="AY647" s="18" t="s">
        <v>71</v>
      </c>
      <c r="AZ647" s="18" t="s">
        <v>71</v>
      </c>
      <c r="BA647" s="19">
        <v>0</v>
      </c>
      <c r="BB647" s="20" t="s">
        <v>121</v>
      </c>
      <c r="BC647" s="18" t="s">
        <v>144</v>
      </c>
      <c r="BD647" s="18" t="s">
        <v>71</v>
      </c>
      <c r="BE647" s="18" t="s">
        <v>84</v>
      </c>
      <c r="BF647" s="18" t="s">
        <v>71</v>
      </c>
      <c r="BG647" s="18"/>
      <c r="BH647" s="21">
        <v>0</v>
      </c>
      <c r="BI647" s="19">
        <v>0.5</v>
      </c>
      <c r="BJ647" s="18"/>
      <c r="BK647" s="19">
        <v>0.4</v>
      </c>
      <c r="BL647" s="18"/>
      <c r="BM647" s="18"/>
      <c r="BN647" s="19">
        <v>23.3</v>
      </c>
      <c r="BO647" s="21">
        <v>0.5</v>
      </c>
      <c r="BP647" s="20"/>
      <c r="BQ647" s="21">
        <v>0.5</v>
      </c>
      <c r="BR647" s="20"/>
      <c r="BS647" s="21">
        <v>0.4</v>
      </c>
      <c r="BT647" s="20"/>
      <c r="BU647" s="20"/>
      <c r="BV647" s="21">
        <v>23.5</v>
      </c>
      <c r="BW647" s="9">
        <f>IF(BA647=1,BN647-(Monitors!$B$17*Data!BZ647),Data!BN647)</f>
        <v>23.3</v>
      </c>
      <c r="BX647" s="32">
        <f>IF($AR647=1,$BW647-(Monitors!$C$17*BZ647),Data!$BW647)</f>
        <v>23.3</v>
      </c>
      <c r="BY647" s="32">
        <f>BX647-(AA647*Monitors!$C$13)</f>
        <v>19.152000000000001</v>
      </c>
      <c r="BZ647" s="86">
        <f>(Monitors!$C$13*Data!AA647)+(Monitors!$C$6*TANH(Monitors!$C$7*(Data!V647+Monitors!$C$8)+Monitors!$C$9)+Monitors!$C$10)</f>
        <v>17.559473834719014</v>
      </c>
      <c r="CA647" s="9">
        <f>BN647-(Signage!$C$13*AI647)</f>
        <v>18.208550000000002</v>
      </c>
      <c r="CB647" s="86">
        <f>(Signage!$C$13*Data!AI647)+(Signage!$C$6*TANH(Signage!$C$7*(Data!V647+Signage!$C$8)+Signage!$C$9)+Signage!$C$10)</f>
        <v>24.188541699526475</v>
      </c>
    </row>
    <row r="648" spans="1:80" s="4" customFormat="1" ht="12" customHeight="1">
      <c r="A648" s="82">
        <v>647</v>
      </c>
      <c r="B648" s="15" t="s">
        <v>2056</v>
      </c>
      <c r="C648" s="82" t="s">
        <v>1578</v>
      </c>
      <c r="D648" s="16">
        <v>41330</v>
      </c>
      <c r="E648" s="18" t="s">
        <v>78</v>
      </c>
      <c r="F648" s="15" t="s">
        <v>70</v>
      </c>
      <c r="G648" s="17">
        <v>6</v>
      </c>
      <c r="H648" s="15" t="s">
        <v>72</v>
      </c>
      <c r="I648" s="15" t="s">
        <v>90</v>
      </c>
      <c r="J648" s="18"/>
      <c r="K648" s="18" t="s">
        <v>74</v>
      </c>
      <c r="L648" s="18"/>
      <c r="M648" s="18" t="s">
        <v>78</v>
      </c>
      <c r="N648" s="18" t="s">
        <v>78</v>
      </c>
      <c r="O648" s="18" t="s">
        <v>82</v>
      </c>
      <c r="P648" s="18"/>
      <c r="Q648" s="18" t="s">
        <v>78</v>
      </c>
      <c r="R648" s="19">
        <v>1.78</v>
      </c>
      <c r="S648" s="19">
        <v>118</v>
      </c>
      <c r="T648" s="19">
        <v>209</v>
      </c>
      <c r="U648" s="19">
        <v>24</v>
      </c>
      <c r="V648" s="19">
        <v>246</v>
      </c>
      <c r="W648" s="19">
        <v>1080</v>
      </c>
      <c r="X648" s="19">
        <v>1920</v>
      </c>
      <c r="Y648" s="18" t="s">
        <v>147</v>
      </c>
      <c r="Z648" s="69">
        <v>8424</v>
      </c>
      <c r="AA648" s="19">
        <v>2.0739999999999998</v>
      </c>
      <c r="AB648" s="21">
        <v>250</v>
      </c>
      <c r="AC648" s="19">
        <v>13.8</v>
      </c>
      <c r="AD648" s="19">
        <v>263.3</v>
      </c>
      <c r="AE648" s="19">
        <v>250</v>
      </c>
      <c r="AF648" s="19">
        <v>260.39999999999998</v>
      </c>
      <c r="AG648" s="8">
        <f>AF648/AD648</f>
        <v>0.98898594758830216</v>
      </c>
      <c r="AH648" s="19">
        <v>200.7</v>
      </c>
      <c r="AI648" s="85">
        <f>(AF648*V648)/1000000</f>
        <v>6.4058399999999988E-2</v>
      </c>
      <c r="AJ648" s="18" t="s">
        <v>78</v>
      </c>
      <c r="AK648" s="18" t="s">
        <v>311</v>
      </c>
      <c r="AL648" s="18" t="s">
        <v>88</v>
      </c>
      <c r="AM648" s="18"/>
      <c r="AN648" s="18" t="s">
        <v>81</v>
      </c>
      <c r="AO648" s="18"/>
      <c r="AP648" s="18" t="s">
        <v>81</v>
      </c>
      <c r="AQ648" s="18"/>
      <c r="AR648" s="19">
        <v>0</v>
      </c>
      <c r="AS648" s="18"/>
      <c r="AT648" s="72">
        <v>60</v>
      </c>
      <c r="AU648" s="19">
        <v>170</v>
      </c>
      <c r="AV648" s="19">
        <v>160</v>
      </c>
      <c r="AW648" s="18" t="s">
        <v>78</v>
      </c>
      <c r="AX648" s="18" t="s">
        <v>109</v>
      </c>
      <c r="AY648" s="18"/>
      <c r="AZ648" s="18"/>
      <c r="BA648" s="19">
        <v>0</v>
      </c>
      <c r="BB648" s="20" t="s">
        <v>81</v>
      </c>
      <c r="BC648" s="18" t="s">
        <v>81</v>
      </c>
      <c r="BD648" s="18"/>
      <c r="BE648" s="18" t="s">
        <v>84</v>
      </c>
      <c r="BF648" s="18"/>
      <c r="BG648" s="19">
        <v>0</v>
      </c>
      <c r="BH648" s="21">
        <v>0</v>
      </c>
      <c r="BI648" s="19">
        <v>0.16</v>
      </c>
      <c r="BJ648" s="18"/>
      <c r="BK648" s="19">
        <v>0.11</v>
      </c>
      <c r="BL648" s="18"/>
      <c r="BM648" s="18"/>
      <c r="BN648" s="19">
        <v>20.02</v>
      </c>
      <c r="BO648" s="21">
        <v>0.51</v>
      </c>
      <c r="BP648" s="20"/>
      <c r="BQ648" s="21">
        <v>0.21</v>
      </c>
      <c r="BR648" s="20"/>
      <c r="BS648" s="21">
        <v>0.15</v>
      </c>
      <c r="BT648" s="20"/>
      <c r="BU648" s="20"/>
      <c r="BV648" s="21">
        <v>19.61</v>
      </c>
      <c r="BW648" s="9">
        <f>IF(BA648=1,BN648-(Monitors!$B$17*Data!BZ648),Data!BN648)</f>
        <v>20.02</v>
      </c>
      <c r="BX648" s="32">
        <f>IF($AR648=1,$BW648-(Monitors!$C$17*BZ648),Data!$BW648)</f>
        <v>20.02</v>
      </c>
      <c r="BY648" s="32">
        <f>BX648-(AA648*Monitors!$C$13)</f>
        <v>15.872</v>
      </c>
      <c r="BZ648" s="86">
        <f>(Monitors!$C$13*Data!AA648)+(Monitors!$C$6*TANH(Monitors!$C$7*(Data!V648+Monitors!$C$8)+Monitors!$C$9)+Monitors!$C$10)</f>
        <v>17.113750341303597</v>
      </c>
      <c r="CA648" s="9">
        <f>BN648-(Signage!$C$13*AI648)</f>
        <v>15.215620000000001</v>
      </c>
      <c r="CB648" s="86">
        <f>(Signage!$C$13*Data!AI648)+(Signage!$C$6*TANH(Signage!$C$7*(Data!V648+Signage!$C$8)+Signage!$C$9)+Signage!$C$10)</f>
        <v>22.692034043764753</v>
      </c>
    </row>
    <row r="649" spans="1:80" s="4" customFormat="1" ht="12" customHeight="1">
      <c r="A649" s="83">
        <v>648</v>
      </c>
      <c r="B649" s="15" t="s">
        <v>2052</v>
      </c>
      <c r="C649" s="83" t="s">
        <v>1579</v>
      </c>
      <c r="D649" s="16">
        <v>41363</v>
      </c>
      <c r="E649" s="18" t="s">
        <v>78</v>
      </c>
      <c r="F649" s="15" t="s">
        <v>70</v>
      </c>
      <c r="G649" s="17">
        <v>6</v>
      </c>
      <c r="H649" s="15" t="s">
        <v>72</v>
      </c>
      <c r="I649" s="15" t="s">
        <v>90</v>
      </c>
      <c r="J649" s="18"/>
      <c r="K649" s="18" t="s">
        <v>74</v>
      </c>
      <c r="L649" s="18"/>
      <c r="M649" s="18" t="s">
        <v>78</v>
      </c>
      <c r="N649" s="18" t="s">
        <v>78</v>
      </c>
      <c r="O649" s="18" t="s">
        <v>82</v>
      </c>
      <c r="P649" s="18"/>
      <c r="Q649" s="18" t="s">
        <v>77</v>
      </c>
      <c r="R649" s="19">
        <v>1.78</v>
      </c>
      <c r="S649" s="19">
        <v>115</v>
      </c>
      <c r="T649" s="19">
        <v>205</v>
      </c>
      <c r="U649" s="19">
        <v>23.5</v>
      </c>
      <c r="V649" s="19">
        <v>237</v>
      </c>
      <c r="W649" s="19">
        <v>1080</v>
      </c>
      <c r="X649" s="19">
        <v>1920</v>
      </c>
      <c r="Y649" s="18" t="s">
        <v>147</v>
      </c>
      <c r="Z649" s="69">
        <v>8752</v>
      </c>
      <c r="AA649" s="19">
        <v>2.0739999999999998</v>
      </c>
      <c r="AB649" s="21">
        <v>270</v>
      </c>
      <c r="AC649" s="19">
        <v>52.9</v>
      </c>
      <c r="AD649" s="19">
        <v>273.3</v>
      </c>
      <c r="AE649" s="19">
        <v>270</v>
      </c>
      <c r="AF649" s="19">
        <v>260.60000000000002</v>
      </c>
      <c r="AG649" s="8">
        <f>AF649/AD649</f>
        <v>0.95353091840468351</v>
      </c>
      <c r="AH649" s="19">
        <v>202</v>
      </c>
      <c r="AI649" s="85">
        <f>(AF649*V649)/1000000</f>
        <v>6.1762200000000003E-2</v>
      </c>
      <c r="AJ649" s="18" t="s">
        <v>78</v>
      </c>
      <c r="AK649" s="18" t="s">
        <v>172</v>
      </c>
      <c r="AL649" s="18" t="s">
        <v>88</v>
      </c>
      <c r="AM649" s="18"/>
      <c r="AN649" s="18" t="s">
        <v>81</v>
      </c>
      <c r="AO649" s="18"/>
      <c r="AP649" s="18" t="s">
        <v>81</v>
      </c>
      <c r="AQ649" s="18"/>
      <c r="AR649" s="19">
        <v>0</v>
      </c>
      <c r="AS649" s="18"/>
      <c r="AT649" s="72">
        <v>60</v>
      </c>
      <c r="AU649" s="19">
        <v>170</v>
      </c>
      <c r="AV649" s="19">
        <v>160</v>
      </c>
      <c r="AW649" s="18" t="s">
        <v>78</v>
      </c>
      <c r="AX649" s="18" t="s">
        <v>109</v>
      </c>
      <c r="AY649" s="18"/>
      <c r="AZ649" s="18"/>
      <c r="BA649" s="19">
        <v>0</v>
      </c>
      <c r="BB649" s="20" t="s">
        <v>81</v>
      </c>
      <c r="BC649" s="18" t="s">
        <v>81</v>
      </c>
      <c r="BD649" s="18"/>
      <c r="BE649" s="18" t="s">
        <v>84</v>
      </c>
      <c r="BF649" s="18"/>
      <c r="BG649" s="19">
        <v>1</v>
      </c>
      <c r="BH649" s="21">
        <v>0</v>
      </c>
      <c r="BI649" s="19">
        <v>0.4</v>
      </c>
      <c r="BJ649" s="18"/>
      <c r="BK649" s="19">
        <v>0.31</v>
      </c>
      <c r="BL649" s="18"/>
      <c r="BM649" s="18"/>
      <c r="BN649" s="19">
        <v>16.22</v>
      </c>
      <c r="BO649" s="21">
        <v>0.52</v>
      </c>
      <c r="BP649" s="20"/>
      <c r="BQ649" s="21">
        <v>0.43</v>
      </c>
      <c r="BR649" s="20"/>
      <c r="BS649" s="21">
        <v>0.35</v>
      </c>
      <c r="BT649" s="20"/>
      <c r="BU649" s="20"/>
      <c r="BV649" s="21">
        <v>16.34</v>
      </c>
      <c r="BW649" s="9">
        <f>IF(BA649=1,BN649-(Monitors!$B$17*Data!BZ649),Data!BN649)</f>
        <v>16.22</v>
      </c>
      <c r="BX649" s="32">
        <f>IF($AR649=1,$BW649-(Monitors!$C$17*BZ649),Data!$BW649)</f>
        <v>16.22</v>
      </c>
      <c r="BY649" s="32">
        <f>BX649-(AA649*Monitors!$C$13)</f>
        <v>12.071999999999999</v>
      </c>
      <c r="BZ649" s="86">
        <f>(Monitors!$C$13*Data!AA649)+(Monitors!$C$6*TANH(Monitors!$C$7*(Data!V649+Monitors!$C$8)+Monitors!$C$9)+Monitors!$C$10)</f>
        <v>16.828393549687867</v>
      </c>
      <c r="CA649" s="9">
        <f>BN649-(Signage!$C$13*AI649)</f>
        <v>11.587834999999998</v>
      </c>
      <c r="CB649" s="86">
        <f>(Signage!$C$13*Data!AI649)+(Signage!$C$6*TANH(Signage!$C$7*(Data!V649+Signage!$C$8)+Signage!$C$9)+Signage!$C$10)</f>
        <v>21.796405034480497</v>
      </c>
    </row>
    <row r="650" spans="1:80" s="4" customFormat="1" ht="12" customHeight="1">
      <c r="A650" s="82">
        <v>649</v>
      </c>
      <c r="B650" s="15" t="s">
        <v>2079</v>
      </c>
      <c r="C650" s="82" t="s">
        <v>1580</v>
      </c>
      <c r="D650" s="16">
        <v>41480</v>
      </c>
      <c r="E650" s="18" t="s">
        <v>77</v>
      </c>
      <c r="F650" s="15" t="s">
        <v>70</v>
      </c>
      <c r="G650" s="17">
        <v>6</v>
      </c>
      <c r="H650" s="15" t="s">
        <v>72</v>
      </c>
      <c r="I650" s="15" t="s">
        <v>73</v>
      </c>
      <c r="J650" s="18" t="s">
        <v>73</v>
      </c>
      <c r="K650" s="18" t="s">
        <v>74</v>
      </c>
      <c r="L650" s="18" t="s">
        <v>71</v>
      </c>
      <c r="M650" s="18" t="s">
        <v>78</v>
      </c>
      <c r="N650" s="18" t="s">
        <v>78</v>
      </c>
      <c r="O650" s="18" t="s">
        <v>82</v>
      </c>
      <c r="P650" s="18" t="s">
        <v>81</v>
      </c>
      <c r="Q650" s="18" t="s">
        <v>77</v>
      </c>
      <c r="R650" s="19">
        <v>1.78</v>
      </c>
      <c r="S650" s="19">
        <v>13.2</v>
      </c>
      <c r="T650" s="19">
        <v>23.5</v>
      </c>
      <c r="U650" s="19">
        <v>27</v>
      </c>
      <c r="V650" s="19">
        <v>311.67</v>
      </c>
      <c r="W650" s="19">
        <v>1080</v>
      </c>
      <c r="X650" s="19">
        <v>1920</v>
      </c>
      <c r="Y650" s="18" t="s">
        <v>147</v>
      </c>
      <c r="Z650" s="69">
        <v>6685</v>
      </c>
      <c r="AA650" s="19">
        <v>2.0739999999999998</v>
      </c>
      <c r="AB650" s="21">
        <v>250</v>
      </c>
      <c r="AC650" s="19">
        <v>16.7</v>
      </c>
      <c r="AD650" s="19">
        <v>262.8</v>
      </c>
      <c r="AE650" s="19">
        <v>250</v>
      </c>
      <c r="AF650" s="19">
        <v>261.3</v>
      </c>
      <c r="AG650" s="8">
        <f>AF650/AD650</f>
        <v>0.99429223744292239</v>
      </c>
      <c r="AH650" s="19">
        <v>200</v>
      </c>
      <c r="AI650" s="85">
        <f>(AF650*V650)/1000000</f>
        <v>8.143937100000001E-2</v>
      </c>
      <c r="AJ650" s="18" t="s">
        <v>78</v>
      </c>
      <c r="AK650" s="18" t="s">
        <v>196</v>
      </c>
      <c r="AL650" s="18" t="s">
        <v>88</v>
      </c>
      <c r="AM650" s="18" t="s">
        <v>81</v>
      </c>
      <c r="AN650" s="18" t="s">
        <v>81</v>
      </c>
      <c r="AO650" s="18" t="s">
        <v>81</v>
      </c>
      <c r="AP650" s="18" t="s">
        <v>81</v>
      </c>
      <c r="AQ650" s="18" t="s">
        <v>81</v>
      </c>
      <c r="AR650" s="19">
        <v>0</v>
      </c>
      <c r="AS650" s="18"/>
      <c r="AT650" s="72">
        <v>60</v>
      </c>
      <c r="AU650" s="19">
        <v>178</v>
      </c>
      <c r="AV650" s="19">
        <v>178</v>
      </c>
      <c r="AW650" s="18" t="s">
        <v>77</v>
      </c>
      <c r="AX650" s="18" t="s">
        <v>126</v>
      </c>
      <c r="AY650" s="18" t="s">
        <v>71</v>
      </c>
      <c r="AZ650" s="18" t="s">
        <v>71</v>
      </c>
      <c r="BA650" s="19">
        <v>0</v>
      </c>
      <c r="BB650" s="20" t="s">
        <v>81</v>
      </c>
      <c r="BC650" s="18" t="s">
        <v>81</v>
      </c>
      <c r="BD650" s="18" t="s">
        <v>81</v>
      </c>
      <c r="BE650" s="18" t="s">
        <v>84</v>
      </c>
      <c r="BF650" s="18" t="s">
        <v>81</v>
      </c>
      <c r="BG650" s="18"/>
      <c r="BH650" s="21">
        <v>0</v>
      </c>
      <c r="BI650" s="19">
        <v>0.35</v>
      </c>
      <c r="BJ650" s="18"/>
      <c r="BK650" s="19">
        <v>0.24</v>
      </c>
      <c r="BL650" s="18"/>
      <c r="BM650" s="18"/>
      <c r="BN650" s="19">
        <v>19.93</v>
      </c>
      <c r="BO650" s="21">
        <v>0.4</v>
      </c>
      <c r="BP650" s="20"/>
      <c r="BQ650" s="21">
        <v>0.35</v>
      </c>
      <c r="BR650" s="20"/>
      <c r="BS650" s="21">
        <v>0.26</v>
      </c>
      <c r="BT650" s="20"/>
      <c r="BU650" s="20"/>
      <c r="BV650" s="21">
        <v>20.100000000000001</v>
      </c>
      <c r="BW650" s="9">
        <f>IF(BA650=1,BN650-(Monitors!$B$17*Data!BZ650),Data!BN650)</f>
        <v>19.93</v>
      </c>
      <c r="BX650" s="32">
        <f>IF($AR650=1,$BW650-(Monitors!$C$17*BZ650),Data!$BW650)</f>
        <v>19.93</v>
      </c>
      <c r="BY650" s="32">
        <f>BX650-(AA650*Monitors!$C$13)</f>
        <v>15.782</v>
      </c>
      <c r="BZ650" s="86">
        <f>(Monitors!$C$13*Data!AA650)+(Monitors!$C$6*TANH(Monitors!$C$7*(Data!V650+Monitors!$C$8)+Monitors!$C$9)+Monitors!$C$10)</f>
        <v>18.779131251115082</v>
      </c>
      <c r="CA650" s="9">
        <f>BN650-(Signage!$C$13*AI650)</f>
        <v>13.822047174999998</v>
      </c>
      <c r="CB650" s="86">
        <f>(Signage!$C$13*Data!AI650)+(Signage!$C$6*TANH(Signage!$C$7*(Data!V650+Signage!$C$8)+Signage!$C$9)+Signage!$C$10)</f>
        <v>29.210234550031796</v>
      </c>
    </row>
    <row r="651" spans="1:80" s="4" customFormat="1" ht="12" customHeight="1">
      <c r="A651" s="83">
        <v>650</v>
      </c>
      <c r="B651" s="15" t="s">
        <v>2058</v>
      </c>
      <c r="C651" s="83" t="s">
        <v>1581</v>
      </c>
      <c r="D651" s="16">
        <v>41330</v>
      </c>
      <c r="E651" s="18" t="s">
        <v>78</v>
      </c>
      <c r="F651" s="15" t="s">
        <v>70</v>
      </c>
      <c r="G651" s="17">
        <v>6</v>
      </c>
      <c r="H651" s="15" t="s">
        <v>72</v>
      </c>
      <c r="I651" s="15" t="s">
        <v>90</v>
      </c>
      <c r="J651" s="18"/>
      <c r="K651" s="18" t="s">
        <v>74</v>
      </c>
      <c r="L651" s="18"/>
      <c r="M651" s="18" t="s">
        <v>78</v>
      </c>
      <c r="N651" s="18" t="s">
        <v>78</v>
      </c>
      <c r="O651" s="18" t="s">
        <v>82</v>
      </c>
      <c r="P651" s="18"/>
      <c r="Q651" s="18" t="s">
        <v>78</v>
      </c>
      <c r="R651" s="19">
        <v>1.78</v>
      </c>
      <c r="S651" s="19">
        <v>118</v>
      </c>
      <c r="T651" s="19">
        <v>209</v>
      </c>
      <c r="U651" s="19">
        <v>24</v>
      </c>
      <c r="V651" s="19">
        <v>246</v>
      </c>
      <c r="W651" s="19">
        <v>1080</v>
      </c>
      <c r="X651" s="19">
        <v>1920</v>
      </c>
      <c r="Y651" s="18" t="s">
        <v>147</v>
      </c>
      <c r="Z651" s="69">
        <v>8424</v>
      </c>
      <c r="AA651" s="19">
        <v>2.0739999999999998</v>
      </c>
      <c r="AB651" s="21">
        <v>250</v>
      </c>
      <c r="AC651" s="19">
        <v>14.5</v>
      </c>
      <c r="AD651" s="19">
        <v>280.10000000000002</v>
      </c>
      <c r="AE651" s="19">
        <v>250</v>
      </c>
      <c r="AF651" s="19">
        <v>261.60000000000002</v>
      </c>
      <c r="AG651" s="8">
        <f>AF651/AD651</f>
        <v>0.9339521599428775</v>
      </c>
      <c r="AH651" s="19">
        <v>201.3</v>
      </c>
      <c r="AI651" s="85">
        <f>(AF651*V651)/1000000</f>
        <v>6.4353600000000011E-2</v>
      </c>
      <c r="AJ651" s="18" t="s">
        <v>78</v>
      </c>
      <c r="AK651" s="18" t="s">
        <v>311</v>
      </c>
      <c r="AL651" s="18" t="s">
        <v>181</v>
      </c>
      <c r="AM651" s="18"/>
      <c r="AN651" s="18" t="s">
        <v>81</v>
      </c>
      <c r="AO651" s="18"/>
      <c r="AP651" s="18" t="s">
        <v>81</v>
      </c>
      <c r="AQ651" s="18"/>
      <c r="AR651" s="19">
        <v>0</v>
      </c>
      <c r="AS651" s="18"/>
      <c r="AT651" s="72">
        <v>60</v>
      </c>
      <c r="AU651" s="19">
        <v>170</v>
      </c>
      <c r="AV651" s="19">
        <v>160</v>
      </c>
      <c r="AW651" s="18" t="s">
        <v>78</v>
      </c>
      <c r="AX651" s="18" t="s">
        <v>109</v>
      </c>
      <c r="AY651" s="18"/>
      <c r="AZ651" s="18"/>
      <c r="BA651" s="19">
        <v>0</v>
      </c>
      <c r="BB651" s="20" t="s">
        <v>81</v>
      </c>
      <c r="BC651" s="18" t="s">
        <v>81</v>
      </c>
      <c r="BD651" s="18"/>
      <c r="BE651" s="18" t="s">
        <v>84</v>
      </c>
      <c r="BF651" s="18"/>
      <c r="BG651" s="19">
        <v>1</v>
      </c>
      <c r="BH651" s="21">
        <v>0</v>
      </c>
      <c r="BI651" s="19">
        <v>0.42</v>
      </c>
      <c r="BJ651" s="18"/>
      <c r="BK651" s="19">
        <v>0.12</v>
      </c>
      <c r="BL651" s="18"/>
      <c r="BM651" s="18"/>
      <c r="BN651" s="19">
        <v>20.41</v>
      </c>
      <c r="BO651" s="21">
        <v>0.51</v>
      </c>
      <c r="BP651" s="20"/>
      <c r="BQ651" s="21">
        <v>0.48</v>
      </c>
      <c r="BR651" s="20"/>
      <c r="BS651" s="21">
        <v>0.17</v>
      </c>
      <c r="BT651" s="20"/>
      <c r="BU651" s="20"/>
      <c r="BV651" s="21">
        <v>20.190000000000001</v>
      </c>
      <c r="BW651" s="9">
        <f>IF(BA651=1,BN651-(Monitors!$B$17*Data!BZ651),Data!BN651)</f>
        <v>20.41</v>
      </c>
      <c r="BX651" s="32">
        <f>IF($AR651=1,$BW651-(Monitors!$C$17*BZ651),Data!$BW651)</f>
        <v>20.41</v>
      </c>
      <c r="BY651" s="32">
        <f>BX651-(AA651*Monitors!$C$13)</f>
        <v>16.262</v>
      </c>
      <c r="BZ651" s="86">
        <f>(Monitors!$C$13*Data!AA651)+(Monitors!$C$6*TANH(Monitors!$C$7*(Data!V651+Monitors!$C$8)+Monitors!$C$9)+Monitors!$C$10)</f>
        <v>17.113750341303597</v>
      </c>
      <c r="CA651" s="9">
        <f>BN651-(Signage!$C$13*AI651)</f>
        <v>15.58348</v>
      </c>
      <c r="CB651" s="86">
        <f>(Signage!$C$13*Data!AI651)+(Signage!$C$6*TANH(Signage!$C$7*(Data!V651+Signage!$C$8)+Signage!$C$9)+Signage!$C$10)</f>
        <v>22.714174043764757</v>
      </c>
    </row>
    <row r="652" spans="1:80" s="4" customFormat="1" ht="12" customHeight="1">
      <c r="A652" s="82">
        <v>651</v>
      </c>
      <c r="B652" s="15" t="s">
        <v>2100</v>
      </c>
      <c r="C652" s="82" t="s">
        <v>1582</v>
      </c>
      <c r="D652" s="16">
        <v>41091</v>
      </c>
      <c r="E652" s="18" t="s">
        <v>77</v>
      </c>
      <c r="F652" s="15" t="s">
        <v>70</v>
      </c>
      <c r="G652" s="17">
        <v>6</v>
      </c>
      <c r="H652" s="15" t="s">
        <v>72</v>
      </c>
      <c r="I652" s="15" t="s">
        <v>142</v>
      </c>
      <c r="J652" s="18"/>
      <c r="K652" s="18" t="s">
        <v>74</v>
      </c>
      <c r="L652" s="18"/>
      <c r="M652" s="18" t="s">
        <v>78</v>
      </c>
      <c r="N652" s="18" t="s">
        <v>78</v>
      </c>
      <c r="O652" s="18" t="s">
        <v>82</v>
      </c>
      <c r="P652" s="18"/>
      <c r="Q652" s="18" t="s">
        <v>78</v>
      </c>
      <c r="R652" s="19">
        <v>1.78</v>
      </c>
      <c r="S652" s="19">
        <v>13.2</v>
      </c>
      <c r="T652" s="19">
        <v>23.5</v>
      </c>
      <c r="U652" s="19">
        <v>27</v>
      </c>
      <c r="V652" s="19">
        <v>310.39999999999998</v>
      </c>
      <c r="W652" s="19">
        <v>1080</v>
      </c>
      <c r="X652" s="19">
        <v>1920</v>
      </c>
      <c r="Y652" s="18" t="s">
        <v>147</v>
      </c>
      <c r="Z652" s="69">
        <v>6660</v>
      </c>
      <c r="AA652" s="19">
        <v>2.0739999999999998</v>
      </c>
      <c r="AB652" s="21">
        <v>274.8</v>
      </c>
      <c r="AC652" s="19">
        <v>17</v>
      </c>
      <c r="AD652" s="19">
        <v>274.8</v>
      </c>
      <c r="AE652" s="19">
        <v>274.8</v>
      </c>
      <c r="AF652" s="19">
        <v>262.2</v>
      </c>
      <c r="AG652" s="8">
        <f>AF652/AD652</f>
        <v>0.95414847161572047</v>
      </c>
      <c r="AH652" s="19">
        <v>200.3</v>
      </c>
      <c r="AI652" s="85">
        <f>(AF652*V652)/1000000</f>
        <v>8.1386879999999995E-2</v>
      </c>
      <c r="AJ652" s="18" t="s">
        <v>78</v>
      </c>
      <c r="AK652" s="18" t="s">
        <v>289</v>
      </c>
      <c r="AL652" s="18" t="s">
        <v>181</v>
      </c>
      <c r="AM652" s="18"/>
      <c r="AN652" s="18" t="s">
        <v>81</v>
      </c>
      <c r="AO652" s="18"/>
      <c r="AP652" s="18" t="s">
        <v>81</v>
      </c>
      <c r="AQ652" s="18"/>
      <c r="AR652" s="19">
        <v>0</v>
      </c>
      <c r="AS652" s="18"/>
      <c r="AT652" s="72">
        <v>60</v>
      </c>
      <c r="AU652" s="19">
        <v>170</v>
      </c>
      <c r="AV652" s="19">
        <v>160</v>
      </c>
      <c r="AW652" s="18" t="s">
        <v>78</v>
      </c>
      <c r="AX652" s="18" t="s">
        <v>176</v>
      </c>
      <c r="AY652" s="18"/>
      <c r="AZ652" s="18"/>
      <c r="BA652" s="19">
        <v>0</v>
      </c>
      <c r="BB652" s="20" t="s">
        <v>81</v>
      </c>
      <c r="BC652" s="18" t="s">
        <v>81</v>
      </c>
      <c r="BD652" s="18"/>
      <c r="BE652" s="18" t="s">
        <v>84</v>
      </c>
      <c r="BF652" s="18"/>
      <c r="BG652" s="18"/>
      <c r="BH652" s="21">
        <v>0</v>
      </c>
      <c r="BI652" s="19">
        <v>0.28000000000000003</v>
      </c>
      <c r="BJ652" s="18"/>
      <c r="BK652" s="19">
        <v>0.27</v>
      </c>
      <c r="BL652" s="18"/>
      <c r="BM652" s="18"/>
      <c r="BN652" s="19">
        <v>22.87</v>
      </c>
      <c r="BO652" s="21">
        <v>0.54</v>
      </c>
      <c r="BP652" s="20"/>
      <c r="BQ652" s="21">
        <v>0.35</v>
      </c>
      <c r="BR652" s="20"/>
      <c r="BS652" s="21">
        <v>0.33</v>
      </c>
      <c r="BT652" s="20"/>
      <c r="BU652" s="20"/>
      <c r="BV652" s="21">
        <v>23.15</v>
      </c>
      <c r="BW652" s="9">
        <f>IF(BA652=1,BN652-(Monitors!$B$17*Data!BZ652),Data!BN652)</f>
        <v>22.87</v>
      </c>
      <c r="BX652" s="32">
        <f>IF($AR652=1,$BW652-(Monitors!$C$17*BZ652),Data!$BW652)</f>
        <v>22.87</v>
      </c>
      <c r="BY652" s="32">
        <f>BX652-(AA652*Monitors!$C$13)</f>
        <v>18.722000000000001</v>
      </c>
      <c r="BZ652" s="86">
        <f>(Monitors!$C$13*Data!AA652)+(Monitors!$C$6*TANH(Monitors!$C$7*(Data!V652+Monitors!$C$8)+Monitors!$C$9)+Monitors!$C$10)</f>
        <v>18.753166799182409</v>
      </c>
      <c r="CA652" s="9">
        <f>BN652-(Signage!$C$13*AI652)</f>
        <v>16.765984000000003</v>
      </c>
      <c r="CB652" s="86">
        <f>(Signage!$C$13*Data!AI652)+(Signage!$C$6*TANH(Signage!$C$7*(Data!V652+Signage!$C$8)+Signage!$C$9)+Signage!$C$10)</f>
        <v>29.106661384940267</v>
      </c>
    </row>
    <row r="653" spans="1:80" s="4" customFormat="1" ht="12" customHeight="1">
      <c r="A653" s="83">
        <v>652</v>
      </c>
      <c r="B653" s="15" t="s">
        <v>2079</v>
      </c>
      <c r="C653" s="83" t="s">
        <v>1583</v>
      </c>
      <c r="D653" s="16">
        <v>41019</v>
      </c>
      <c r="E653" s="18" t="s">
        <v>77</v>
      </c>
      <c r="F653" s="15" t="s">
        <v>70</v>
      </c>
      <c r="G653" s="17">
        <v>6</v>
      </c>
      <c r="H653" s="15" t="s">
        <v>72</v>
      </c>
      <c r="I653" s="15" t="s">
        <v>90</v>
      </c>
      <c r="J653" s="18" t="s">
        <v>71</v>
      </c>
      <c r="K653" s="18" t="s">
        <v>74</v>
      </c>
      <c r="L653" s="18" t="s">
        <v>71</v>
      </c>
      <c r="M653" s="18" t="s">
        <v>78</v>
      </c>
      <c r="N653" s="18" t="s">
        <v>78</v>
      </c>
      <c r="O653" s="18" t="s">
        <v>82</v>
      </c>
      <c r="P653" s="18" t="s">
        <v>81</v>
      </c>
      <c r="Q653" s="18" t="s">
        <v>78</v>
      </c>
      <c r="R653" s="19">
        <v>1.78</v>
      </c>
      <c r="S653" s="19">
        <v>11.3</v>
      </c>
      <c r="T653" s="19">
        <v>20</v>
      </c>
      <c r="U653" s="19">
        <v>23</v>
      </c>
      <c r="V653" s="19">
        <v>225.98</v>
      </c>
      <c r="W653" s="19">
        <v>1080</v>
      </c>
      <c r="X653" s="19">
        <v>1920</v>
      </c>
      <c r="Y653" s="18" t="s">
        <v>147</v>
      </c>
      <c r="Z653" s="69">
        <v>9175</v>
      </c>
      <c r="AA653" s="19">
        <v>2.0739999999999998</v>
      </c>
      <c r="AB653" s="21">
        <v>250</v>
      </c>
      <c r="AC653" s="19">
        <v>19.3</v>
      </c>
      <c r="AD653" s="19">
        <v>262.5</v>
      </c>
      <c r="AE653" s="19">
        <v>250</v>
      </c>
      <c r="AF653" s="19">
        <v>262.3</v>
      </c>
      <c r="AG653" s="8">
        <f>AF653/AD653</f>
        <v>0.99923809523809526</v>
      </c>
      <c r="AH653" s="19">
        <v>200</v>
      </c>
      <c r="AI653" s="85">
        <f>(AF653*V653)/1000000</f>
        <v>5.9274553999999993E-2</v>
      </c>
      <c r="AJ653" s="18" t="s">
        <v>78</v>
      </c>
      <c r="AK653" s="18" t="s">
        <v>366</v>
      </c>
      <c r="AL653" s="18" t="s">
        <v>120</v>
      </c>
      <c r="AM653" s="18" t="s">
        <v>81</v>
      </c>
      <c r="AN653" s="18" t="s">
        <v>81</v>
      </c>
      <c r="AO653" s="18" t="s">
        <v>81</v>
      </c>
      <c r="AP653" s="18" t="s">
        <v>94</v>
      </c>
      <c r="AQ653" s="18" t="s">
        <v>81</v>
      </c>
      <c r="AR653" s="19">
        <v>0</v>
      </c>
      <c r="AS653" s="18"/>
      <c r="AT653" s="72">
        <v>60</v>
      </c>
      <c r="AU653" s="19">
        <v>170</v>
      </c>
      <c r="AV653" s="19">
        <v>160</v>
      </c>
      <c r="AW653" s="18" t="s">
        <v>77</v>
      </c>
      <c r="AX653" s="18" t="s">
        <v>101</v>
      </c>
      <c r="AY653" s="18" t="s">
        <v>71</v>
      </c>
      <c r="AZ653" s="18" t="s">
        <v>71</v>
      </c>
      <c r="BA653" s="19">
        <v>0</v>
      </c>
      <c r="BB653" s="20" t="s">
        <v>81</v>
      </c>
      <c r="BC653" s="18" t="s">
        <v>81</v>
      </c>
      <c r="BD653" s="18" t="s">
        <v>71</v>
      </c>
      <c r="BE653" s="18" t="s">
        <v>84</v>
      </c>
      <c r="BF653" s="18" t="s">
        <v>71</v>
      </c>
      <c r="BG653" s="18"/>
      <c r="BH653" s="21">
        <v>0</v>
      </c>
      <c r="BI653" s="19">
        <v>0.14000000000000001</v>
      </c>
      <c r="BJ653" s="18"/>
      <c r="BK653" s="19">
        <v>0.08</v>
      </c>
      <c r="BL653" s="18"/>
      <c r="BM653" s="18"/>
      <c r="BN653" s="19">
        <v>18.2</v>
      </c>
      <c r="BO653" s="21">
        <v>0.5</v>
      </c>
      <c r="BP653" s="20"/>
      <c r="BQ653" s="21">
        <v>0.17</v>
      </c>
      <c r="BR653" s="20"/>
      <c r="BS653" s="21">
        <v>0.11</v>
      </c>
      <c r="BT653" s="20"/>
      <c r="BU653" s="20"/>
      <c r="BV653" s="21">
        <v>18.28</v>
      </c>
      <c r="BW653" s="9">
        <f>IF(BA653=1,BN653-(Monitors!$B$17*Data!BZ653),Data!BN653)</f>
        <v>18.2</v>
      </c>
      <c r="BX653" s="32">
        <f>IF($AR653=1,$BW653-(Monitors!$C$17*BZ653),Data!$BW653)</f>
        <v>18.2</v>
      </c>
      <c r="BY653" s="32">
        <f>BX653-(AA653*Monitors!$C$13)</f>
        <v>14.052</v>
      </c>
      <c r="BZ653" s="86">
        <f>(Monitors!$C$13*Data!AA653)+(Monitors!$C$6*TANH(Monitors!$C$7*(Data!V653+Monitors!$C$8)+Monitors!$C$9)+Monitors!$C$10)</f>
        <v>16.458156281759869</v>
      </c>
      <c r="CA653" s="9">
        <f>BN653-(Signage!$C$13*AI653)</f>
        <v>13.75440845</v>
      </c>
      <c r="CB653" s="86">
        <f>(Signage!$C$13*Data!AI653)+(Signage!$C$6*TANH(Signage!$C$7*(Data!V653+Signage!$C$8)+Signage!$C$9)+Signage!$C$10)</f>
        <v>20.721645368969906</v>
      </c>
    </row>
    <row r="654" spans="1:80" s="4" customFormat="1" ht="12" customHeight="1">
      <c r="A654" s="82">
        <v>653</v>
      </c>
      <c r="B654" s="15" t="s">
        <v>2088</v>
      </c>
      <c r="C654" s="82" t="s">
        <v>1584</v>
      </c>
      <c r="D654" s="16">
        <v>41426</v>
      </c>
      <c r="E654" s="18" t="s">
        <v>77</v>
      </c>
      <c r="F654" s="15" t="s">
        <v>70</v>
      </c>
      <c r="G654" s="17">
        <v>6</v>
      </c>
      <c r="H654" s="15" t="s">
        <v>72</v>
      </c>
      <c r="I654" s="15" t="s">
        <v>90</v>
      </c>
      <c r="J654" s="18"/>
      <c r="K654" s="18" t="s">
        <v>74</v>
      </c>
      <c r="L654" s="18"/>
      <c r="M654" s="18" t="s">
        <v>78</v>
      </c>
      <c r="N654" s="18" t="s">
        <v>78</v>
      </c>
      <c r="O654" s="18" t="s">
        <v>82</v>
      </c>
      <c r="P654" s="18"/>
      <c r="Q654" s="18" t="s">
        <v>78</v>
      </c>
      <c r="R654" s="19">
        <v>1.78</v>
      </c>
      <c r="S654" s="19">
        <v>11.3</v>
      </c>
      <c r="T654" s="19">
        <v>20</v>
      </c>
      <c r="U654" s="19">
        <v>23</v>
      </c>
      <c r="V654" s="19">
        <v>225.7</v>
      </c>
      <c r="W654" s="19">
        <v>1080</v>
      </c>
      <c r="X654" s="19">
        <v>1920</v>
      </c>
      <c r="Y654" s="18" t="s">
        <v>147</v>
      </c>
      <c r="Z654" s="69">
        <v>9187</v>
      </c>
      <c r="AA654" s="19">
        <v>2.0739999999999998</v>
      </c>
      <c r="AB654" s="21">
        <v>300</v>
      </c>
      <c r="AC654" s="19">
        <v>6.6</v>
      </c>
      <c r="AD654" s="19">
        <v>268.39999999999998</v>
      </c>
      <c r="AE654" s="19">
        <v>300</v>
      </c>
      <c r="AF654" s="19">
        <v>264.2</v>
      </c>
      <c r="AG654" s="8">
        <f>AF654/AD654</f>
        <v>0.9843517138599106</v>
      </c>
      <c r="AH654" s="19">
        <v>200</v>
      </c>
      <c r="AI654" s="85">
        <f>(AF654*V654)/1000000</f>
        <v>5.9629939999999992E-2</v>
      </c>
      <c r="AJ654" s="18" t="s">
        <v>78</v>
      </c>
      <c r="AK654" s="18" t="s">
        <v>423</v>
      </c>
      <c r="AL654" s="18" t="s">
        <v>326</v>
      </c>
      <c r="AM654" s="18"/>
      <c r="AN654" s="18" t="s">
        <v>81</v>
      </c>
      <c r="AO654" s="18"/>
      <c r="AP654" s="18" t="s">
        <v>81</v>
      </c>
      <c r="AQ654" s="18"/>
      <c r="AR654" s="19">
        <v>0</v>
      </c>
      <c r="AS654" s="18"/>
      <c r="AT654" s="72">
        <v>60</v>
      </c>
      <c r="AU654" s="19">
        <v>178</v>
      </c>
      <c r="AV654" s="19">
        <v>178</v>
      </c>
      <c r="AW654" s="18" t="s">
        <v>78</v>
      </c>
      <c r="AX654" s="18" t="s">
        <v>109</v>
      </c>
      <c r="AY654" s="18"/>
      <c r="AZ654" s="18"/>
      <c r="BA654" s="19">
        <v>0</v>
      </c>
      <c r="BB654" s="20" t="s">
        <v>81</v>
      </c>
      <c r="BC654" s="18" t="s">
        <v>81</v>
      </c>
      <c r="BD654" s="18"/>
      <c r="BE654" s="18" t="s">
        <v>84</v>
      </c>
      <c r="BF654" s="18"/>
      <c r="BG654" s="19">
        <v>5</v>
      </c>
      <c r="BH654" s="21">
        <v>0</v>
      </c>
      <c r="BI654" s="19">
        <v>0.08</v>
      </c>
      <c r="BJ654" s="18"/>
      <c r="BK654" s="19">
        <v>0.06</v>
      </c>
      <c r="BL654" s="18"/>
      <c r="BM654" s="18"/>
      <c r="BN654" s="19">
        <v>18.38</v>
      </c>
      <c r="BO654" s="21">
        <v>0.51</v>
      </c>
      <c r="BP654" s="20"/>
      <c r="BQ654" s="21">
        <v>0.1</v>
      </c>
      <c r="BR654" s="20"/>
      <c r="BS654" s="21">
        <v>0.08</v>
      </c>
      <c r="BT654" s="20"/>
      <c r="BU654" s="20"/>
      <c r="BV654" s="21">
        <v>18.43</v>
      </c>
      <c r="BW654" s="9">
        <f>IF(BA654=1,BN654-(Monitors!$B$17*Data!BZ654),Data!BN654)</f>
        <v>18.38</v>
      </c>
      <c r="BX654" s="32">
        <f>IF($AR654=1,$BW654-(Monitors!$C$17*BZ654),Data!$BW654)</f>
        <v>18.38</v>
      </c>
      <c r="BY654" s="32">
        <f>BX654-(AA654*Monitors!$C$13)</f>
        <v>14.231999999999999</v>
      </c>
      <c r="BZ654" s="86">
        <f>(Monitors!$C$13*Data!AA654)+(Monitors!$C$6*TANH(Monitors!$C$7*(Data!V654+Monitors!$C$8)+Monitors!$C$9)+Monitors!$C$10)</f>
        <v>16.448444196667761</v>
      </c>
      <c r="CA654" s="9">
        <f>BN654-(Signage!$C$13*AI654)</f>
        <v>13.907754499999999</v>
      </c>
      <c r="CB654" s="86">
        <f>(Signage!$C$13*Data!AI654)+(Signage!$C$6*TANH(Signage!$C$7*(Data!V654+Signage!$C$8)+Signage!$C$9)+Signage!$C$10)</f>
        <v>20.72569910262753</v>
      </c>
    </row>
    <row r="655" spans="1:80" s="4" customFormat="1" ht="12" customHeight="1">
      <c r="A655" s="83">
        <v>654</v>
      </c>
      <c r="B655" s="15" t="s">
        <v>2096</v>
      </c>
      <c r="C655" s="83" t="s">
        <v>1585</v>
      </c>
      <c r="D655" s="16">
        <v>41414</v>
      </c>
      <c r="E655" s="18" t="s">
        <v>78</v>
      </c>
      <c r="F655" s="15" t="s">
        <v>70</v>
      </c>
      <c r="G655" s="17">
        <v>6</v>
      </c>
      <c r="H655" s="15" t="s">
        <v>72</v>
      </c>
      <c r="I655" s="15" t="s">
        <v>90</v>
      </c>
      <c r="J655" s="18"/>
      <c r="K655" s="18" t="s">
        <v>74</v>
      </c>
      <c r="L655" s="18"/>
      <c r="M655" s="18" t="s">
        <v>78</v>
      </c>
      <c r="N655" s="18" t="s">
        <v>78</v>
      </c>
      <c r="O655" s="18" t="s">
        <v>82</v>
      </c>
      <c r="P655" s="18"/>
      <c r="Q655" s="18" t="s">
        <v>77</v>
      </c>
      <c r="R655" s="19">
        <v>1.78</v>
      </c>
      <c r="S655" s="19">
        <v>11.5</v>
      </c>
      <c r="T655" s="19">
        <v>20.5</v>
      </c>
      <c r="U655" s="19">
        <v>23.6</v>
      </c>
      <c r="V655" s="19">
        <v>236.9</v>
      </c>
      <c r="W655" s="19">
        <v>1080</v>
      </c>
      <c r="X655" s="19">
        <v>1920</v>
      </c>
      <c r="Y655" s="18" t="s">
        <v>147</v>
      </c>
      <c r="Z655" s="69">
        <v>8752</v>
      </c>
      <c r="AA655" s="19">
        <v>2.0739999999999998</v>
      </c>
      <c r="AB655" s="21">
        <v>200</v>
      </c>
      <c r="AC655" s="19">
        <v>53.8</v>
      </c>
      <c r="AD655" s="19">
        <v>285.89999999999998</v>
      </c>
      <c r="AE655" s="19">
        <v>200</v>
      </c>
      <c r="AF655" s="19">
        <v>264.39999999999998</v>
      </c>
      <c r="AG655" s="8">
        <f>AF655/AD655</f>
        <v>0.92479888072752714</v>
      </c>
      <c r="AH655" s="19">
        <v>200.2</v>
      </c>
      <c r="AI655" s="85">
        <f>(AF655*V655)/1000000</f>
        <v>6.2636359999999988E-2</v>
      </c>
      <c r="AJ655" s="18" t="s">
        <v>78</v>
      </c>
      <c r="AK655" s="18" t="s">
        <v>309</v>
      </c>
      <c r="AL655" s="18" t="s">
        <v>159</v>
      </c>
      <c r="AM655" s="18"/>
      <c r="AN655" s="18" t="s">
        <v>81</v>
      </c>
      <c r="AO655" s="18"/>
      <c r="AP655" s="18" t="s">
        <v>81</v>
      </c>
      <c r="AQ655" s="18"/>
      <c r="AR655" s="19">
        <v>0</v>
      </c>
      <c r="AS655" s="18"/>
      <c r="AT655" s="72">
        <v>60</v>
      </c>
      <c r="AU655" s="19">
        <v>178</v>
      </c>
      <c r="AV655" s="19">
        <v>170</v>
      </c>
      <c r="AW655" s="18" t="s">
        <v>78</v>
      </c>
      <c r="AX655" s="18" t="s">
        <v>109</v>
      </c>
      <c r="AY655" s="18"/>
      <c r="AZ655" s="18"/>
      <c r="BA655" s="19">
        <v>0</v>
      </c>
      <c r="BB655" s="20" t="s">
        <v>81</v>
      </c>
      <c r="BC655" s="18" t="s">
        <v>81</v>
      </c>
      <c r="BD655" s="18"/>
      <c r="BE655" s="18" t="s">
        <v>84</v>
      </c>
      <c r="BF655" s="18"/>
      <c r="BG655" s="19">
        <v>10</v>
      </c>
      <c r="BH655" s="21">
        <v>0</v>
      </c>
      <c r="BI655" s="19">
        <v>0.35</v>
      </c>
      <c r="BJ655" s="18"/>
      <c r="BK655" s="19">
        <v>0.25</v>
      </c>
      <c r="BL655" s="18"/>
      <c r="BM655" s="18"/>
      <c r="BN655" s="19">
        <v>17.59</v>
      </c>
      <c r="BO655" s="21">
        <v>0.5</v>
      </c>
      <c r="BP655" s="20"/>
      <c r="BQ655" s="21">
        <v>0.43</v>
      </c>
      <c r="BR655" s="20"/>
      <c r="BS655" s="21">
        <v>0.3</v>
      </c>
      <c r="BT655" s="20"/>
      <c r="BU655" s="20"/>
      <c r="BV655" s="21">
        <v>17.59</v>
      </c>
      <c r="BW655" s="9">
        <f>IF(BA655=1,BN655-(Monitors!$B$17*Data!BZ655),Data!BN655)</f>
        <v>17.59</v>
      </c>
      <c r="BX655" s="32">
        <f>IF($AR655=1,$BW655-(Monitors!$C$17*BZ655),Data!$BW655)</f>
        <v>17.59</v>
      </c>
      <c r="BY655" s="32">
        <f>BX655-(AA655*Monitors!$C$13)</f>
        <v>13.442</v>
      </c>
      <c r="BZ655" s="86">
        <f>(Monitors!$C$13*Data!AA655)+(Monitors!$C$6*TANH(Monitors!$C$7*(Data!V655+Monitors!$C$8)+Monitors!$C$9)+Monitors!$C$10)</f>
        <v>16.825137967149267</v>
      </c>
      <c r="CA655" s="9">
        <f>BN655-(Signage!$C$13*AI655)</f>
        <v>12.892272999999999</v>
      </c>
      <c r="CB655" s="86">
        <f>(Signage!$C$13*Data!AI655)+(Signage!$C$6*TANH(Signage!$C$7*(Data!V655+Signage!$C$8)+Signage!$C$9)+Signage!$C$10)</f>
        <v>21.85391892524455</v>
      </c>
    </row>
    <row r="656" spans="1:80" s="4" customFormat="1" ht="12" customHeight="1">
      <c r="A656" s="82">
        <v>655</v>
      </c>
      <c r="B656" s="15" t="s">
        <v>2052</v>
      </c>
      <c r="C656" s="82" t="s">
        <v>1586</v>
      </c>
      <c r="D656" s="16">
        <v>41234</v>
      </c>
      <c r="E656" s="18" t="s">
        <v>77</v>
      </c>
      <c r="F656" s="15" t="s">
        <v>70</v>
      </c>
      <c r="G656" s="17">
        <v>6</v>
      </c>
      <c r="H656" s="15" t="s">
        <v>72</v>
      </c>
      <c r="I656" s="15" t="s">
        <v>90</v>
      </c>
      <c r="J656" s="18"/>
      <c r="K656" s="18" t="s">
        <v>74</v>
      </c>
      <c r="L656" s="18"/>
      <c r="M656" s="18" t="s">
        <v>78</v>
      </c>
      <c r="N656" s="18" t="s">
        <v>78</v>
      </c>
      <c r="O656" s="18" t="s">
        <v>82</v>
      </c>
      <c r="P656" s="18"/>
      <c r="Q656" s="18" t="s">
        <v>77</v>
      </c>
      <c r="R656" s="19">
        <v>1.78</v>
      </c>
      <c r="S656" s="19">
        <v>13.2</v>
      </c>
      <c r="T656" s="19">
        <v>23.5</v>
      </c>
      <c r="U656" s="19">
        <v>27</v>
      </c>
      <c r="V656" s="19">
        <v>311.3</v>
      </c>
      <c r="W656" s="19">
        <v>1080</v>
      </c>
      <c r="X656" s="19">
        <v>1920</v>
      </c>
      <c r="Y656" s="18" t="s">
        <v>147</v>
      </c>
      <c r="Z656" s="69">
        <v>6661</v>
      </c>
      <c r="AA656" s="19">
        <v>2.0739999999999998</v>
      </c>
      <c r="AB656" s="21">
        <v>300</v>
      </c>
      <c r="AC656" s="19">
        <v>38.799999999999997</v>
      </c>
      <c r="AD656" s="19">
        <v>269.39999999999998</v>
      </c>
      <c r="AE656" s="19">
        <v>300</v>
      </c>
      <c r="AF656" s="19">
        <v>266.39999999999998</v>
      </c>
      <c r="AG656" s="8">
        <f>AF656/AD656</f>
        <v>0.98886414253897548</v>
      </c>
      <c r="AH656" s="19">
        <v>200</v>
      </c>
      <c r="AI656" s="85">
        <f>(AF656*V656)/1000000</f>
        <v>8.2930319999999988E-2</v>
      </c>
      <c r="AJ656" s="18" t="s">
        <v>78</v>
      </c>
      <c r="AK656" s="18" t="s">
        <v>289</v>
      </c>
      <c r="AL656" s="18" t="s">
        <v>181</v>
      </c>
      <c r="AM656" s="18"/>
      <c r="AN656" s="18" t="s">
        <v>121</v>
      </c>
      <c r="AO656" s="18"/>
      <c r="AP656" s="18" t="s">
        <v>81</v>
      </c>
      <c r="AQ656" s="18"/>
      <c r="AR656" s="19">
        <v>0</v>
      </c>
      <c r="AS656" s="18"/>
      <c r="AT656" s="72">
        <v>60</v>
      </c>
      <c r="AU656" s="19">
        <v>178</v>
      </c>
      <c r="AV656" s="19">
        <v>178</v>
      </c>
      <c r="AW656" s="18" t="s">
        <v>78</v>
      </c>
      <c r="AX656" s="18" t="s">
        <v>176</v>
      </c>
      <c r="AY656" s="18"/>
      <c r="AZ656" s="18"/>
      <c r="BA656" s="19">
        <v>0</v>
      </c>
      <c r="BB656" s="20" t="s">
        <v>121</v>
      </c>
      <c r="BC656" s="18" t="s">
        <v>154</v>
      </c>
      <c r="BD656" s="18"/>
      <c r="BE656" s="18" t="s">
        <v>84</v>
      </c>
      <c r="BF656" s="18"/>
      <c r="BG656" s="18"/>
      <c r="BH656" s="21">
        <v>0</v>
      </c>
      <c r="BI656" s="19">
        <v>0.79</v>
      </c>
      <c r="BJ656" s="19">
        <v>0.46</v>
      </c>
      <c r="BK656" s="19">
        <v>0.36</v>
      </c>
      <c r="BL656" s="18"/>
      <c r="BM656" s="18"/>
      <c r="BN656" s="19">
        <v>23.54</v>
      </c>
      <c r="BO656" s="21">
        <v>0.5</v>
      </c>
      <c r="BP656" s="20"/>
      <c r="BQ656" s="21">
        <v>0.87</v>
      </c>
      <c r="BR656" s="21">
        <v>0.49</v>
      </c>
      <c r="BS656" s="21">
        <v>0.44</v>
      </c>
      <c r="BT656" s="20"/>
      <c r="BU656" s="20"/>
      <c r="BV656" s="21">
        <v>23.66</v>
      </c>
      <c r="BW656" s="9">
        <f>IF(BA656=1,BN656-(Monitors!$B$17*Data!BZ656),Data!BN656)</f>
        <v>23.54</v>
      </c>
      <c r="BX656" s="32">
        <f>IF($AR656=1,$BW656-(Monitors!$C$17*BZ656),Data!$BW656)</f>
        <v>23.54</v>
      </c>
      <c r="BY656" s="32">
        <f>BX656-(AA656*Monitors!$C$13)</f>
        <v>19.391999999999999</v>
      </c>
      <c r="BZ656" s="86">
        <f>(Monitors!$C$13*Data!AA656)+(Monitors!$C$6*TANH(Monitors!$C$7*(Data!V656+Monitors!$C$8)+Monitors!$C$9)+Monitors!$C$10)</f>
        <v>18.771589595737041</v>
      </c>
      <c r="CA656" s="9">
        <f>BN656-(Signage!$C$13*AI656)</f>
        <v>17.320225999999998</v>
      </c>
      <c r="CB656" s="86">
        <f>(Signage!$C$13*Data!AI656)+(Signage!$C$6*TANH(Signage!$C$7*(Data!V656+Signage!$C$8)+Signage!$C$9)+Signage!$C$10)</f>
        <v>29.293033249833897</v>
      </c>
    </row>
    <row r="657" spans="1:80" s="4" customFormat="1" ht="12" customHeight="1">
      <c r="A657" s="83">
        <v>656</v>
      </c>
      <c r="B657" s="15" t="s">
        <v>2052</v>
      </c>
      <c r="C657" s="83" t="s">
        <v>1587</v>
      </c>
      <c r="D657" s="16">
        <v>41363</v>
      </c>
      <c r="E657" s="18" t="s">
        <v>78</v>
      </c>
      <c r="F657" s="15" t="s">
        <v>70</v>
      </c>
      <c r="G657" s="17">
        <v>6</v>
      </c>
      <c r="H657" s="15" t="s">
        <v>72</v>
      </c>
      <c r="I657" s="15" t="s">
        <v>90</v>
      </c>
      <c r="J657" s="18"/>
      <c r="K657" s="18" t="s">
        <v>74</v>
      </c>
      <c r="L657" s="18"/>
      <c r="M657" s="18" t="s">
        <v>78</v>
      </c>
      <c r="N657" s="18" t="s">
        <v>78</v>
      </c>
      <c r="O657" s="18" t="s">
        <v>82</v>
      </c>
      <c r="P657" s="18"/>
      <c r="Q657" s="18" t="s">
        <v>78</v>
      </c>
      <c r="R657" s="19">
        <v>1.78</v>
      </c>
      <c r="S657" s="19">
        <v>106</v>
      </c>
      <c r="T657" s="19">
        <v>188</v>
      </c>
      <c r="U657" s="19">
        <v>21.5</v>
      </c>
      <c r="V657" s="19">
        <v>198</v>
      </c>
      <c r="W657" s="19">
        <v>1080</v>
      </c>
      <c r="X657" s="19">
        <v>1920</v>
      </c>
      <c r="Y657" s="18" t="s">
        <v>147</v>
      </c>
      <c r="Z657" s="69">
        <v>10469</v>
      </c>
      <c r="AA657" s="19">
        <v>2.0739999999999998</v>
      </c>
      <c r="AB657" s="21">
        <v>276</v>
      </c>
      <c r="AC657" s="19">
        <v>59.4</v>
      </c>
      <c r="AD657" s="19">
        <v>275.10000000000002</v>
      </c>
      <c r="AE657" s="19">
        <v>276</v>
      </c>
      <c r="AF657" s="19">
        <v>267.39999999999998</v>
      </c>
      <c r="AG657" s="8">
        <f>AF657/AD657</f>
        <v>0.97201017811704815</v>
      </c>
      <c r="AH657" s="19">
        <v>200.6</v>
      </c>
      <c r="AI657" s="85">
        <f>(AF657*V657)/1000000</f>
        <v>5.2945199999999998E-2</v>
      </c>
      <c r="AJ657" s="18" t="s">
        <v>78</v>
      </c>
      <c r="AK657" s="18" t="s">
        <v>165</v>
      </c>
      <c r="AL657" s="18" t="s">
        <v>115</v>
      </c>
      <c r="AM657" s="18"/>
      <c r="AN657" s="18" t="s">
        <v>81</v>
      </c>
      <c r="AO657" s="18"/>
      <c r="AP657" s="18" t="s">
        <v>81</v>
      </c>
      <c r="AQ657" s="18"/>
      <c r="AR657" s="19">
        <v>0</v>
      </c>
      <c r="AS657" s="18"/>
      <c r="AT657" s="72">
        <v>60</v>
      </c>
      <c r="AU657" s="19">
        <v>170</v>
      </c>
      <c r="AV657" s="19">
        <v>160</v>
      </c>
      <c r="AW657" s="18" t="s">
        <v>78</v>
      </c>
      <c r="AX657" s="18" t="s">
        <v>109</v>
      </c>
      <c r="AY657" s="18"/>
      <c r="AZ657" s="18"/>
      <c r="BA657" s="19">
        <v>0</v>
      </c>
      <c r="BB657" s="20" t="s">
        <v>81</v>
      </c>
      <c r="BC657" s="18" t="s">
        <v>81</v>
      </c>
      <c r="BD657" s="18"/>
      <c r="BE657" s="18" t="s">
        <v>84</v>
      </c>
      <c r="BF657" s="18"/>
      <c r="BG657" s="19">
        <v>1</v>
      </c>
      <c r="BH657" s="21">
        <v>0</v>
      </c>
      <c r="BI657" s="19">
        <v>0.39</v>
      </c>
      <c r="BJ657" s="18"/>
      <c r="BK657" s="19">
        <v>0.23</v>
      </c>
      <c r="BL657" s="18"/>
      <c r="BM657" s="18"/>
      <c r="BN657" s="19">
        <v>19.350000000000001</v>
      </c>
      <c r="BO657" s="21">
        <v>0.51</v>
      </c>
      <c r="BP657" s="20"/>
      <c r="BQ657" s="21">
        <v>0.44</v>
      </c>
      <c r="BR657" s="20"/>
      <c r="BS657" s="21">
        <v>0.28000000000000003</v>
      </c>
      <c r="BT657" s="20"/>
      <c r="BU657" s="20"/>
      <c r="BV657" s="21">
        <v>18.989999999999998</v>
      </c>
      <c r="BW657" s="9">
        <f>IF(BA657=1,BN657-(Monitors!$B$17*Data!BZ657),Data!BN657)</f>
        <v>19.350000000000001</v>
      </c>
      <c r="BX657" s="32">
        <f>IF($AR657=1,$BW657-(Monitors!$C$17*BZ657),Data!$BW657)</f>
        <v>19.350000000000001</v>
      </c>
      <c r="BY657" s="32">
        <f>BX657-(AA657*Monitors!$C$13)</f>
        <v>15.202000000000002</v>
      </c>
      <c r="BZ657" s="86">
        <f>(Monitors!$C$13*Data!AA657)+(Monitors!$C$6*TANH(Monitors!$C$7*(Data!V657+Monitors!$C$8)+Monitors!$C$9)+Monitors!$C$10)</f>
        <v>15.410416036269424</v>
      </c>
      <c r="CA657" s="9">
        <f>BN657-(Signage!$C$13*AI657)</f>
        <v>15.379110000000001</v>
      </c>
      <c r="CB657" s="86">
        <f>(Signage!$C$13*Data!AI657)+(Signage!$C$6*TANH(Signage!$C$7*(Data!V657+Signage!$C$8)+Signage!$C$9)+Signage!$C$10)</f>
        <v>17.981262531316482</v>
      </c>
    </row>
    <row r="658" spans="1:80" s="4" customFormat="1" ht="12" customHeight="1">
      <c r="A658" s="82">
        <v>657</v>
      </c>
      <c r="B658" s="15" t="s">
        <v>2096</v>
      </c>
      <c r="C658" s="82" t="s">
        <v>1588</v>
      </c>
      <c r="D658" s="16">
        <v>41273</v>
      </c>
      <c r="E658" s="18" t="s">
        <v>77</v>
      </c>
      <c r="F658" s="15" t="s">
        <v>70</v>
      </c>
      <c r="G658" s="17">
        <v>6</v>
      </c>
      <c r="H658" s="15" t="s">
        <v>72</v>
      </c>
      <c r="I658" s="15" t="s">
        <v>73</v>
      </c>
      <c r="J658" s="18" t="s">
        <v>73</v>
      </c>
      <c r="K658" s="18" t="s">
        <v>74</v>
      </c>
      <c r="L658" s="18" t="s">
        <v>71</v>
      </c>
      <c r="M658" s="18" t="s">
        <v>78</v>
      </c>
      <c r="N658" s="18" t="s">
        <v>78</v>
      </c>
      <c r="O658" s="18" t="s">
        <v>82</v>
      </c>
      <c r="P658" s="18" t="s">
        <v>71</v>
      </c>
      <c r="Q658" s="18" t="s">
        <v>77</v>
      </c>
      <c r="R658" s="19">
        <v>1.78</v>
      </c>
      <c r="S658" s="19">
        <v>10.5</v>
      </c>
      <c r="T658" s="19">
        <v>18.7</v>
      </c>
      <c r="U658" s="19">
        <v>21.5</v>
      </c>
      <c r="V658" s="19">
        <v>197.52</v>
      </c>
      <c r="W658" s="19">
        <v>1080</v>
      </c>
      <c r="X658" s="19">
        <v>1920</v>
      </c>
      <c r="Y658" s="18" t="s">
        <v>147</v>
      </c>
      <c r="Z658" s="69">
        <v>10498</v>
      </c>
      <c r="AA658" s="19">
        <v>2.0739999999999998</v>
      </c>
      <c r="AB658" s="21">
        <v>280</v>
      </c>
      <c r="AC658" s="19">
        <v>4.5</v>
      </c>
      <c r="AD658" s="19">
        <v>285</v>
      </c>
      <c r="AE658" s="19">
        <v>280</v>
      </c>
      <c r="AF658" s="19">
        <v>268</v>
      </c>
      <c r="AG658" s="8">
        <f>AF658/AD658</f>
        <v>0.94035087719298249</v>
      </c>
      <c r="AH658" s="19">
        <v>200</v>
      </c>
      <c r="AI658" s="85">
        <f>(AF658*V658)/1000000</f>
        <v>5.2935360000000001E-2</v>
      </c>
      <c r="AJ658" s="18" t="s">
        <v>78</v>
      </c>
      <c r="AK658" s="18" t="s">
        <v>418</v>
      </c>
      <c r="AL658" s="18" t="s">
        <v>88</v>
      </c>
      <c r="AM658" s="18" t="s">
        <v>547</v>
      </c>
      <c r="AN658" s="18" t="s">
        <v>81</v>
      </c>
      <c r="AO658" s="18" t="s">
        <v>71</v>
      </c>
      <c r="AP658" s="18" t="s">
        <v>94</v>
      </c>
      <c r="AQ658" s="18" t="s">
        <v>71</v>
      </c>
      <c r="AR658" s="19">
        <v>0</v>
      </c>
      <c r="AS658" s="18"/>
      <c r="AT658" s="72">
        <v>60</v>
      </c>
      <c r="AU658" s="19">
        <v>170</v>
      </c>
      <c r="AV658" s="19">
        <v>160</v>
      </c>
      <c r="AW658" s="18" t="s">
        <v>77</v>
      </c>
      <c r="AX658" s="18" t="s">
        <v>98</v>
      </c>
      <c r="AY658" s="18" t="s">
        <v>71</v>
      </c>
      <c r="AZ658" s="18" t="s">
        <v>71</v>
      </c>
      <c r="BA658" s="19">
        <v>0</v>
      </c>
      <c r="BB658" s="20" t="s">
        <v>81</v>
      </c>
      <c r="BC658" s="18" t="s">
        <v>81</v>
      </c>
      <c r="BD658" s="18" t="s">
        <v>71</v>
      </c>
      <c r="BE658" s="18" t="s">
        <v>84</v>
      </c>
      <c r="BF658" s="18" t="s">
        <v>71</v>
      </c>
      <c r="BG658" s="18"/>
      <c r="BH658" s="21">
        <v>0</v>
      </c>
      <c r="BI658" s="19">
        <v>0.22</v>
      </c>
      <c r="BJ658" s="18"/>
      <c r="BK658" s="19">
        <v>0.16</v>
      </c>
      <c r="BL658" s="18"/>
      <c r="BM658" s="18"/>
      <c r="BN658" s="19">
        <v>18.32</v>
      </c>
      <c r="BO658" s="21">
        <v>0.4</v>
      </c>
      <c r="BP658" s="20"/>
      <c r="BQ658" s="21">
        <v>0.24</v>
      </c>
      <c r="BR658" s="20"/>
      <c r="BS658" s="21">
        <v>0.18</v>
      </c>
      <c r="BT658" s="20"/>
      <c r="BU658" s="20"/>
      <c r="BV658" s="21">
        <v>18.22</v>
      </c>
      <c r="BW658" s="9">
        <f>IF(BA658=1,BN658-(Monitors!$B$17*Data!BZ658),Data!BN658)</f>
        <v>18.32</v>
      </c>
      <c r="BX658" s="32">
        <f>IF($AR658=1,$BW658-(Monitors!$C$17*BZ658),Data!$BW658)</f>
        <v>18.32</v>
      </c>
      <c r="BY658" s="32">
        <f>BX658-(AA658*Monitors!$C$13)</f>
        <v>14.172000000000001</v>
      </c>
      <c r="BZ658" s="86">
        <f>(Monitors!$C$13*Data!AA658)+(Monitors!$C$6*TANH(Monitors!$C$7*(Data!V658+Monitors!$C$8)+Monitors!$C$9)+Monitors!$C$10)</f>
        <v>15.391053511885746</v>
      </c>
      <c r="CA658" s="9">
        <f>BN658-(Signage!$C$13*AI658)</f>
        <v>14.349848</v>
      </c>
      <c r="CB658" s="86">
        <f>(Signage!$C$13*Data!AI658)+(Signage!$C$6*TANH(Signage!$C$7*(Data!V658+Signage!$C$8)+Signage!$C$9)+Signage!$C$10)</f>
        <v>17.94153831249962</v>
      </c>
    </row>
    <row r="659" spans="1:80" s="4" customFormat="1" ht="12" customHeight="1">
      <c r="A659" s="83">
        <v>658</v>
      </c>
      <c r="B659" s="15" t="s">
        <v>2070</v>
      </c>
      <c r="C659" s="83" t="s">
        <v>1589</v>
      </c>
      <c r="D659" s="16">
        <v>41713</v>
      </c>
      <c r="E659" s="18" t="s">
        <v>77</v>
      </c>
      <c r="F659" s="15" t="s">
        <v>70</v>
      </c>
      <c r="G659" s="17">
        <v>6</v>
      </c>
      <c r="H659" s="15" t="s">
        <v>72</v>
      </c>
      <c r="I659" s="15" t="s">
        <v>73</v>
      </c>
      <c r="J659" s="18" t="s">
        <v>73</v>
      </c>
      <c r="K659" s="18" t="s">
        <v>74</v>
      </c>
      <c r="L659" s="18" t="s">
        <v>71</v>
      </c>
      <c r="M659" s="18" t="s">
        <v>78</v>
      </c>
      <c r="N659" s="18" t="s">
        <v>78</v>
      </c>
      <c r="O659" s="18" t="s">
        <v>82</v>
      </c>
      <c r="P659" s="18" t="s">
        <v>71</v>
      </c>
      <c r="Q659" s="18" t="s">
        <v>78</v>
      </c>
      <c r="R659" s="19">
        <v>1.78</v>
      </c>
      <c r="S659" s="19">
        <v>13.2</v>
      </c>
      <c r="T659" s="19">
        <v>23.5</v>
      </c>
      <c r="U659" s="19">
        <v>27</v>
      </c>
      <c r="V659" s="19">
        <v>311.67</v>
      </c>
      <c r="W659" s="19">
        <v>1080</v>
      </c>
      <c r="X659" s="19">
        <v>1920</v>
      </c>
      <c r="Y659" s="18" t="s">
        <v>147</v>
      </c>
      <c r="Z659" s="69">
        <v>6653</v>
      </c>
      <c r="AA659" s="19">
        <v>2.0739999999999998</v>
      </c>
      <c r="AB659" s="21">
        <v>300</v>
      </c>
      <c r="AC659" s="19">
        <v>13.3</v>
      </c>
      <c r="AD659" s="19">
        <v>287</v>
      </c>
      <c r="AE659" s="19">
        <v>300</v>
      </c>
      <c r="AF659" s="19">
        <v>268</v>
      </c>
      <c r="AG659" s="8">
        <f>AF659/AD659</f>
        <v>0.93379790940766549</v>
      </c>
      <c r="AH659" s="19">
        <v>200.1</v>
      </c>
      <c r="AI659" s="85">
        <f>(AF659*V659)/1000000</f>
        <v>8.3527560000000001E-2</v>
      </c>
      <c r="AJ659" s="18" t="s">
        <v>78</v>
      </c>
      <c r="AK659" s="18" t="s">
        <v>196</v>
      </c>
      <c r="AL659" s="18" t="s">
        <v>181</v>
      </c>
      <c r="AM659" s="18" t="s">
        <v>193</v>
      </c>
      <c r="AN659" s="18" t="s">
        <v>81</v>
      </c>
      <c r="AO659" s="18" t="s">
        <v>71</v>
      </c>
      <c r="AP659" s="18" t="s">
        <v>94</v>
      </c>
      <c r="AQ659" s="18" t="s">
        <v>71</v>
      </c>
      <c r="AR659" s="19">
        <v>0</v>
      </c>
      <c r="AS659" s="18"/>
      <c r="AT659" s="72">
        <v>60</v>
      </c>
      <c r="AU659" s="19">
        <v>178</v>
      </c>
      <c r="AV659" s="19">
        <v>178</v>
      </c>
      <c r="AW659" s="18" t="s">
        <v>77</v>
      </c>
      <c r="AX659" s="18" t="s">
        <v>126</v>
      </c>
      <c r="AY659" s="18"/>
      <c r="AZ659" s="18"/>
      <c r="BA659" s="19">
        <v>0</v>
      </c>
      <c r="BB659" s="20" t="s">
        <v>81</v>
      </c>
      <c r="BC659" s="18" t="s">
        <v>81</v>
      </c>
      <c r="BD659" s="18" t="s">
        <v>71</v>
      </c>
      <c r="BE659" s="18" t="s">
        <v>84</v>
      </c>
      <c r="BF659" s="18" t="s">
        <v>71</v>
      </c>
      <c r="BG659" s="18"/>
      <c r="BH659" s="21">
        <v>0</v>
      </c>
      <c r="BI659" s="19">
        <v>0.28000000000000003</v>
      </c>
      <c r="BJ659" s="18"/>
      <c r="BK659" s="19">
        <v>0.24</v>
      </c>
      <c r="BL659" s="18"/>
      <c r="BM659" s="18"/>
      <c r="BN659" s="19">
        <v>18.559999999999999</v>
      </c>
      <c r="BO659" s="21">
        <v>0.5</v>
      </c>
      <c r="BP659" s="20"/>
      <c r="BQ659" s="21">
        <v>0.35</v>
      </c>
      <c r="BR659" s="20"/>
      <c r="BS659" s="21">
        <v>0.3</v>
      </c>
      <c r="BT659" s="20"/>
      <c r="BU659" s="20"/>
      <c r="BV659" s="21">
        <v>18.93</v>
      </c>
      <c r="BW659" s="9">
        <f>IF(BA659=1,BN659-(Monitors!$B$17*Data!BZ659),Data!BN659)</f>
        <v>18.559999999999999</v>
      </c>
      <c r="BX659" s="32">
        <f>IF($AR659=1,$BW659-(Monitors!$C$17*BZ659),Data!$BW659)</f>
        <v>18.559999999999999</v>
      </c>
      <c r="BY659" s="32">
        <f>BX659-(AA659*Monitors!$C$13)</f>
        <v>14.411999999999999</v>
      </c>
      <c r="BZ659" s="86">
        <f>(Monitors!$C$13*Data!AA659)+(Monitors!$C$6*TANH(Monitors!$C$7*(Data!V659+Monitors!$C$8)+Monitors!$C$9)+Monitors!$C$10)</f>
        <v>18.779131251115082</v>
      </c>
      <c r="CA659" s="9">
        <f>BN659-(Signage!$C$13*AI659)</f>
        <v>12.295432999999999</v>
      </c>
      <c r="CB659" s="86">
        <f>(Signage!$C$13*Data!AI659)+(Signage!$C$6*TANH(Signage!$C$7*(Data!V659+Signage!$C$8)+Signage!$C$9)+Signage!$C$10)</f>
        <v>29.366848725031794</v>
      </c>
    </row>
    <row r="660" spans="1:80" s="4" customFormat="1" ht="12" customHeight="1">
      <c r="A660" s="82">
        <v>659</v>
      </c>
      <c r="B660" s="15" t="s">
        <v>2056</v>
      </c>
      <c r="C660" s="82" t="s">
        <v>1590</v>
      </c>
      <c r="D660" s="16">
        <v>41164</v>
      </c>
      <c r="E660" s="18" t="s">
        <v>77</v>
      </c>
      <c r="F660" s="15" t="s">
        <v>70</v>
      </c>
      <c r="G660" s="17">
        <v>6</v>
      </c>
      <c r="H660" s="15" t="s">
        <v>72</v>
      </c>
      <c r="I660" s="15" t="s">
        <v>73</v>
      </c>
      <c r="J660" s="18" t="s">
        <v>73</v>
      </c>
      <c r="K660" s="18" t="s">
        <v>74</v>
      </c>
      <c r="L660" s="18" t="s">
        <v>71</v>
      </c>
      <c r="M660" s="18" t="s">
        <v>78</v>
      </c>
      <c r="N660" s="18" t="s">
        <v>78</v>
      </c>
      <c r="O660" s="18" t="s">
        <v>82</v>
      </c>
      <c r="P660" s="18" t="s">
        <v>71</v>
      </c>
      <c r="Q660" s="18" t="s">
        <v>78</v>
      </c>
      <c r="R660" s="19">
        <v>1.78</v>
      </c>
      <c r="S660" s="19">
        <v>13.2</v>
      </c>
      <c r="T660" s="19">
        <v>23.5</v>
      </c>
      <c r="U660" s="19">
        <v>27</v>
      </c>
      <c r="V660" s="19">
        <v>311.39999999999998</v>
      </c>
      <c r="W660" s="19">
        <v>1080</v>
      </c>
      <c r="X660" s="19">
        <v>1920</v>
      </c>
      <c r="Y660" s="18" t="s">
        <v>147</v>
      </c>
      <c r="Z660" s="69">
        <v>6685</v>
      </c>
      <c r="AA660" s="19">
        <v>2.0739999999999998</v>
      </c>
      <c r="AB660" s="21">
        <v>269</v>
      </c>
      <c r="AC660" s="19">
        <v>4.5</v>
      </c>
      <c r="AD660" s="19">
        <v>269</v>
      </c>
      <c r="AE660" s="19">
        <v>269</v>
      </c>
      <c r="AF660" s="19">
        <v>268</v>
      </c>
      <c r="AG660" s="8">
        <f>AF660/AD660</f>
        <v>0.99628252788104088</v>
      </c>
      <c r="AH660" s="19">
        <v>200</v>
      </c>
      <c r="AI660" s="85">
        <f>(AF660*V660)/1000000</f>
        <v>8.3455199999999993E-2</v>
      </c>
      <c r="AJ660" s="18" t="s">
        <v>78</v>
      </c>
      <c r="AK660" s="18" t="s">
        <v>267</v>
      </c>
      <c r="AL660" s="18" t="s">
        <v>88</v>
      </c>
      <c r="AM660" s="18" t="s">
        <v>81</v>
      </c>
      <c r="AN660" s="18" t="s">
        <v>81</v>
      </c>
      <c r="AO660" s="18" t="s">
        <v>81</v>
      </c>
      <c r="AP660" s="18" t="s">
        <v>600</v>
      </c>
      <c r="AQ660" s="18" t="s">
        <v>81</v>
      </c>
      <c r="AR660" s="19">
        <v>0</v>
      </c>
      <c r="AS660" s="18"/>
      <c r="AT660" s="72">
        <v>60</v>
      </c>
      <c r="AU660" s="19">
        <v>170</v>
      </c>
      <c r="AV660" s="19">
        <v>160</v>
      </c>
      <c r="AW660" s="18" t="s">
        <v>77</v>
      </c>
      <c r="AX660" s="18" t="s">
        <v>98</v>
      </c>
      <c r="AY660" s="18" t="s">
        <v>71</v>
      </c>
      <c r="AZ660" s="18" t="s">
        <v>71</v>
      </c>
      <c r="BA660" s="19">
        <v>0</v>
      </c>
      <c r="BB660" s="20" t="s">
        <v>81</v>
      </c>
      <c r="BC660" s="18" t="s">
        <v>81</v>
      </c>
      <c r="BD660" s="18" t="s">
        <v>71</v>
      </c>
      <c r="BE660" s="18" t="s">
        <v>84</v>
      </c>
      <c r="BF660" s="18" t="s">
        <v>81</v>
      </c>
      <c r="BG660" s="18"/>
      <c r="BH660" s="21">
        <v>0</v>
      </c>
      <c r="BI660" s="19">
        <v>0.42</v>
      </c>
      <c r="BJ660" s="18"/>
      <c r="BK660" s="19">
        <v>0.31</v>
      </c>
      <c r="BL660" s="18"/>
      <c r="BM660" s="18"/>
      <c r="BN660" s="19">
        <v>26.1</v>
      </c>
      <c r="BO660" s="21">
        <v>0.5</v>
      </c>
      <c r="BP660" s="20"/>
      <c r="BQ660" s="21">
        <v>0.43</v>
      </c>
      <c r="BR660" s="20"/>
      <c r="BS660" s="21">
        <v>0.32</v>
      </c>
      <c r="BT660" s="20"/>
      <c r="BU660" s="20"/>
      <c r="BV660" s="21">
        <v>26.2</v>
      </c>
      <c r="BW660" s="9">
        <f>IF(BA660=1,BN660-(Monitors!$B$17*Data!BZ660),Data!BN660)</f>
        <v>26.1</v>
      </c>
      <c r="BX660" s="32">
        <f>IF($AR660=1,$BW660-(Monitors!$C$17*BZ660),Data!$BW660)</f>
        <v>26.1</v>
      </c>
      <c r="BY660" s="32">
        <f>BX660-(AA660*Monitors!$C$13)</f>
        <v>21.952000000000002</v>
      </c>
      <c r="BZ660" s="86">
        <f>(Monitors!$C$13*Data!AA660)+(Monitors!$C$6*TANH(Monitors!$C$7*(Data!V660+Monitors!$C$8)+Monitors!$C$9)+Monitors!$C$10)</f>
        <v>18.77362972566587</v>
      </c>
      <c r="CA660" s="9">
        <f>BN660-(Signage!$C$13*AI660)</f>
        <v>19.840860000000003</v>
      </c>
      <c r="CB660" s="86">
        <f>(Signage!$C$13*Data!AI660)+(Signage!$C$6*TANH(Signage!$C$7*(Data!V660+Signage!$C$8)+Signage!$C$9)+Signage!$C$10)</f>
        <v>29.340243603332027</v>
      </c>
    </row>
    <row r="661" spans="1:80" s="4" customFormat="1" ht="12" customHeight="1">
      <c r="A661" s="83">
        <v>660</v>
      </c>
      <c r="B661" s="15" t="s">
        <v>2088</v>
      </c>
      <c r="C661" s="83" t="s">
        <v>1591</v>
      </c>
      <c r="D661" s="16">
        <v>41351</v>
      </c>
      <c r="E661" s="18" t="s">
        <v>77</v>
      </c>
      <c r="F661" s="15" t="s">
        <v>70</v>
      </c>
      <c r="G661" s="17">
        <v>6</v>
      </c>
      <c r="H661" s="15" t="s">
        <v>72</v>
      </c>
      <c r="I661" s="15" t="s">
        <v>90</v>
      </c>
      <c r="J661" s="18"/>
      <c r="K661" s="18" t="s">
        <v>74</v>
      </c>
      <c r="L661" s="18"/>
      <c r="M661" s="18" t="s">
        <v>78</v>
      </c>
      <c r="N661" s="18" t="s">
        <v>78</v>
      </c>
      <c r="O661" s="18" t="s">
        <v>82</v>
      </c>
      <c r="P661" s="18"/>
      <c r="Q661" s="18" t="s">
        <v>77</v>
      </c>
      <c r="R661" s="19">
        <v>1.78</v>
      </c>
      <c r="S661" s="19">
        <v>10.5</v>
      </c>
      <c r="T661" s="19">
        <v>18.8</v>
      </c>
      <c r="U661" s="19">
        <v>21.5</v>
      </c>
      <c r="V661" s="19">
        <v>197.7</v>
      </c>
      <c r="W661" s="19">
        <v>1080</v>
      </c>
      <c r="X661" s="19">
        <v>1920</v>
      </c>
      <c r="Y661" s="18" t="s">
        <v>147</v>
      </c>
      <c r="Z661" s="69">
        <v>10490</v>
      </c>
      <c r="AA661" s="19">
        <v>2.0739999999999998</v>
      </c>
      <c r="AB661" s="21">
        <v>250</v>
      </c>
      <c r="AC661" s="19">
        <v>5.0999999999999996</v>
      </c>
      <c r="AD661" s="19">
        <v>269.39999999999998</v>
      </c>
      <c r="AE661" s="19">
        <v>250</v>
      </c>
      <c r="AF661" s="19">
        <v>268.3</v>
      </c>
      <c r="AG661" s="8">
        <f>AF661/AD661</f>
        <v>0.99591685226429116</v>
      </c>
      <c r="AH661" s="19">
        <v>200</v>
      </c>
      <c r="AI661" s="85">
        <f>(AF661*V661)/1000000</f>
        <v>5.3042909999999999E-2</v>
      </c>
      <c r="AJ661" s="18" t="s">
        <v>78</v>
      </c>
      <c r="AK661" s="18" t="s">
        <v>163</v>
      </c>
      <c r="AL661" s="18" t="s">
        <v>127</v>
      </c>
      <c r="AM661" s="18"/>
      <c r="AN661" s="18" t="s">
        <v>81</v>
      </c>
      <c r="AO661" s="18"/>
      <c r="AP661" s="18" t="s">
        <v>81</v>
      </c>
      <c r="AQ661" s="18"/>
      <c r="AR661" s="19">
        <v>0</v>
      </c>
      <c r="AS661" s="18"/>
      <c r="AT661" s="72">
        <v>60</v>
      </c>
      <c r="AU661" s="19">
        <v>170</v>
      </c>
      <c r="AV661" s="19">
        <v>160</v>
      </c>
      <c r="AW661" s="18" t="s">
        <v>78</v>
      </c>
      <c r="AX661" s="18" t="s">
        <v>109</v>
      </c>
      <c r="AY661" s="18"/>
      <c r="AZ661" s="18"/>
      <c r="BA661" s="19">
        <v>0</v>
      </c>
      <c r="BB661" s="20" t="s">
        <v>81</v>
      </c>
      <c r="BC661" s="18" t="s">
        <v>81</v>
      </c>
      <c r="BD661" s="18"/>
      <c r="BE661" s="18" t="s">
        <v>84</v>
      </c>
      <c r="BF661" s="18"/>
      <c r="BG661" s="19">
        <v>5</v>
      </c>
      <c r="BH661" s="21">
        <v>0</v>
      </c>
      <c r="BI661" s="19">
        <v>0.18</v>
      </c>
      <c r="BJ661" s="18"/>
      <c r="BK661" s="19">
        <v>0.18</v>
      </c>
      <c r="BL661" s="18"/>
      <c r="BM661" s="18"/>
      <c r="BN661" s="19">
        <v>13.56</v>
      </c>
      <c r="BO661" s="21">
        <v>0.5</v>
      </c>
      <c r="BP661" s="20"/>
      <c r="BQ661" s="21">
        <v>0.21</v>
      </c>
      <c r="BR661" s="20"/>
      <c r="BS661" s="21">
        <v>0.21</v>
      </c>
      <c r="BT661" s="20"/>
      <c r="BU661" s="20"/>
      <c r="BV661" s="21">
        <v>13.78</v>
      </c>
      <c r="BW661" s="9">
        <f>IF(BA661=1,BN661-(Monitors!$B$17*Data!BZ661),Data!BN661)</f>
        <v>13.56</v>
      </c>
      <c r="BX661" s="32">
        <f>IF($AR661=1,$BW661-(Monitors!$C$17*BZ661),Data!$BW661)</f>
        <v>13.56</v>
      </c>
      <c r="BY661" s="32">
        <f>BX661-(AA661*Monitors!$C$13)</f>
        <v>9.4120000000000008</v>
      </c>
      <c r="BZ661" s="86">
        <f>(Monitors!$C$13*Data!AA661)+(Monitors!$C$6*TANH(Monitors!$C$7*(Data!V661+Monitors!$C$8)+Monitors!$C$9)+Monitors!$C$10)</f>
        <v>15.398320039549457</v>
      </c>
      <c r="CA661" s="9">
        <f>BN661-(Signage!$C$13*AI661)</f>
        <v>9.5817817500000011</v>
      </c>
      <c r="CB661" s="86">
        <f>(Signage!$C$13*Data!AI661)+(Signage!$C$6*TANH(Signage!$C$7*(Data!V661+Signage!$C$8)+Signage!$C$9)+Signage!$C$10)</f>
        <v>17.964224821880428</v>
      </c>
    </row>
    <row r="662" spans="1:80" s="4" customFormat="1" ht="12" customHeight="1">
      <c r="A662" s="82">
        <v>661</v>
      </c>
      <c r="B662" s="15" t="s">
        <v>2079</v>
      </c>
      <c r="C662" s="82" t="s">
        <v>1592</v>
      </c>
      <c r="D662" s="16">
        <v>41522</v>
      </c>
      <c r="E662" s="18" t="s">
        <v>77</v>
      </c>
      <c r="F662" s="15" t="s">
        <v>70</v>
      </c>
      <c r="G662" s="17">
        <v>6</v>
      </c>
      <c r="H662" s="15" t="s">
        <v>72</v>
      </c>
      <c r="I662" s="15" t="s">
        <v>142</v>
      </c>
      <c r="J662" s="18" t="s">
        <v>71</v>
      </c>
      <c r="K662" s="18" t="s">
        <v>74</v>
      </c>
      <c r="L662" s="18" t="s">
        <v>71</v>
      </c>
      <c r="M662" s="18" t="s">
        <v>78</v>
      </c>
      <c r="N662" s="18" t="s">
        <v>78</v>
      </c>
      <c r="O662" s="18" t="s">
        <v>82</v>
      </c>
      <c r="P662" s="18" t="s">
        <v>81</v>
      </c>
      <c r="Q662" s="18" t="s">
        <v>77</v>
      </c>
      <c r="R662" s="19">
        <v>1.78</v>
      </c>
      <c r="S662" s="19">
        <v>10.5</v>
      </c>
      <c r="T662" s="19">
        <v>18.7</v>
      </c>
      <c r="U662" s="19">
        <v>21.5</v>
      </c>
      <c r="V662" s="19">
        <v>196.44</v>
      </c>
      <c r="W662" s="19">
        <v>1080</v>
      </c>
      <c r="X662" s="19">
        <v>1920</v>
      </c>
      <c r="Y662" s="18" t="s">
        <v>147</v>
      </c>
      <c r="Z662" s="69">
        <v>10561</v>
      </c>
      <c r="AA662" s="19">
        <v>2.0739999999999998</v>
      </c>
      <c r="AB662" s="21">
        <v>250</v>
      </c>
      <c r="AC662" s="19">
        <v>20</v>
      </c>
      <c r="AD662" s="19">
        <v>269.10000000000002</v>
      </c>
      <c r="AE662" s="19">
        <v>250</v>
      </c>
      <c r="AF662" s="19">
        <v>268.89999999999998</v>
      </c>
      <c r="AG662" s="8">
        <f>AF662/AD662</f>
        <v>0.99925678186547739</v>
      </c>
      <c r="AH662" s="19">
        <v>200</v>
      </c>
      <c r="AI662" s="85">
        <f>(AF662*V662)/1000000</f>
        <v>5.2822715999999992E-2</v>
      </c>
      <c r="AJ662" s="18" t="s">
        <v>78</v>
      </c>
      <c r="AK662" s="18" t="s">
        <v>416</v>
      </c>
      <c r="AL662" s="18" t="s">
        <v>159</v>
      </c>
      <c r="AM662" s="18" t="s">
        <v>81</v>
      </c>
      <c r="AN662" s="18" t="s">
        <v>81</v>
      </c>
      <c r="AO662" s="18" t="s">
        <v>81</v>
      </c>
      <c r="AP662" s="18" t="s">
        <v>81</v>
      </c>
      <c r="AQ662" s="18" t="s">
        <v>81</v>
      </c>
      <c r="AR662" s="19">
        <v>0</v>
      </c>
      <c r="AS662" s="18"/>
      <c r="AT662" s="72">
        <v>60</v>
      </c>
      <c r="AU662" s="19">
        <v>178</v>
      </c>
      <c r="AV662" s="19">
        <v>178</v>
      </c>
      <c r="AW662" s="18" t="s">
        <v>78</v>
      </c>
      <c r="AX662" s="18" t="s">
        <v>126</v>
      </c>
      <c r="AY662" s="18" t="s">
        <v>71</v>
      </c>
      <c r="AZ662" s="18" t="s">
        <v>71</v>
      </c>
      <c r="BA662" s="19">
        <v>0</v>
      </c>
      <c r="BB662" s="20" t="s">
        <v>81</v>
      </c>
      <c r="BC662" s="18" t="s">
        <v>81</v>
      </c>
      <c r="BD662" s="18" t="s">
        <v>81</v>
      </c>
      <c r="BE662" s="18" t="s">
        <v>84</v>
      </c>
      <c r="BF662" s="18" t="s">
        <v>81</v>
      </c>
      <c r="BG662" s="18"/>
      <c r="BH662" s="21">
        <v>0</v>
      </c>
      <c r="BI662" s="19">
        <v>0.3</v>
      </c>
      <c r="BJ662" s="18"/>
      <c r="BK662" s="19">
        <v>0.22</v>
      </c>
      <c r="BL662" s="18"/>
      <c r="BM662" s="18"/>
      <c r="BN662" s="19">
        <v>16.600000000000001</v>
      </c>
      <c r="BO662" s="21">
        <v>0.5</v>
      </c>
      <c r="BP662" s="20"/>
      <c r="BQ662" s="21">
        <v>0.31</v>
      </c>
      <c r="BR662" s="20"/>
      <c r="BS662" s="21">
        <v>0.23</v>
      </c>
      <c r="BT662" s="20"/>
      <c r="BU662" s="20"/>
      <c r="BV662" s="21">
        <v>16.670000000000002</v>
      </c>
      <c r="BW662" s="9">
        <f>IF(BA662=1,BN662-(Monitors!$B$17*Data!BZ662),Data!BN662)</f>
        <v>16.600000000000001</v>
      </c>
      <c r="BX662" s="32">
        <f>IF($AR662=1,$BW662-(Monitors!$C$17*BZ662),Data!$BW662)</f>
        <v>16.600000000000001</v>
      </c>
      <c r="BY662" s="32">
        <f>BX662-(AA662*Monitors!$C$13)</f>
        <v>12.452000000000002</v>
      </c>
      <c r="BZ662" s="86">
        <f>(Monitors!$C$13*Data!AA662)+(Monitors!$C$6*TANH(Monitors!$C$7*(Data!V662+Monitors!$C$8)+Monitors!$C$9)+Monitors!$C$10)</f>
        <v>15.347313600058845</v>
      </c>
      <c r="CA662" s="9">
        <f>BN662-(Signage!$C$13*AI662)</f>
        <v>12.638296300000002</v>
      </c>
      <c r="CB662" s="86">
        <f>(Signage!$C$13*Data!AI662)+(Signage!$C$6*TANH(Signage!$C$7*(Data!V662+Signage!$C$8)+Signage!$C$9)+Signage!$C$10)</f>
        <v>17.845357743489064</v>
      </c>
    </row>
    <row r="663" spans="1:80" s="4" customFormat="1" ht="12" customHeight="1">
      <c r="A663" s="83">
        <v>662</v>
      </c>
      <c r="B663" s="15" t="s">
        <v>2052</v>
      </c>
      <c r="C663" s="83" t="s">
        <v>1593</v>
      </c>
      <c r="D663" s="16">
        <v>41334</v>
      </c>
      <c r="E663" s="18" t="s">
        <v>78</v>
      </c>
      <c r="F663" s="15"/>
      <c r="G663" s="17">
        <v>6</v>
      </c>
      <c r="H663" s="15" t="s">
        <v>72</v>
      </c>
      <c r="I663" s="15" t="s">
        <v>142</v>
      </c>
      <c r="J663" s="18"/>
      <c r="K663" s="18" t="s">
        <v>74</v>
      </c>
      <c r="L663" s="18"/>
      <c r="M663" s="18" t="s">
        <v>78</v>
      </c>
      <c r="N663" s="18" t="s">
        <v>78</v>
      </c>
      <c r="O663" s="18" t="s">
        <v>82</v>
      </c>
      <c r="P663" s="18"/>
      <c r="Q663" s="18" t="s">
        <v>77</v>
      </c>
      <c r="R663" s="19">
        <v>1.78</v>
      </c>
      <c r="S663" s="19">
        <v>11.7</v>
      </c>
      <c r="T663" s="19">
        <v>20.7</v>
      </c>
      <c r="U663" s="19">
        <v>23.8</v>
      </c>
      <c r="V663" s="19">
        <v>242.18</v>
      </c>
      <c r="W663" s="19">
        <v>1080</v>
      </c>
      <c r="X663" s="19">
        <v>1920</v>
      </c>
      <c r="Y663" s="18" t="s">
        <v>147</v>
      </c>
      <c r="Z663" s="69">
        <v>8564</v>
      </c>
      <c r="AA663" s="19">
        <v>2.0739999999999998</v>
      </c>
      <c r="AB663" s="21">
        <v>280</v>
      </c>
      <c r="AC663" s="19">
        <v>52.2</v>
      </c>
      <c r="AD663" s="19">
        <v>289.8</v>
      </c>
      <c r="AE663" s="19">
        <v>280</v>
      </c>
      <c r="AF663" s="19">
        <v>269.10000000000002</v>
      </c>
      <c r="AG663" s="8">
        <f>AF663/AD663</f>
        <v>0.9285714285714286</v>
      </c>
      <c r="AH663" s="19">
        <v>200.8</v>
      </c>
      <c r="AI663" s="85">
        <f>(AF663*V663)/1000000</f>
        <v>6.5170638000000003E-2</v>
      </c>
      <c r="AJ663" s="18" t="s">
        <v>78</v>
      </c>
      <c r="AK663" s="18" t="s">
        <v>572</v>
      </c>
      <c r="AL663" s="18" t="s">
        <v>181</v>
      </c>
      <c r="AM663" s="18"/>
      <c r="AN663" s="18" t="s">
        <v>81</v>
      </c>
      <c r="AO663" s="18"/>
      <c r="AP663" s="18" t="s">
        <v>94</v>
      </c>
      <c r="AQ663" s="18"/>
      <c r="AR663" s="19">
        <v>0</v>
      </c>
      <c r="AS663" s="18"/>
      <c r="AT663" s="72">
        <v>60</v>
      </c>
      <c r="AU663" s="19">
        <v>178</v>
      </c>
      <c r="AV663" s="19">
        <v>178</v>
      </c>
      <c r="AW663" s="18" t="s">
        <v>78</v>
      </c>
      <c r="AX663" s="18" t="s">
        <v>323</v>
      </c>
      <c r="AY663" s="18"/>
      <c r="AZ663" s="18"/>
      <c r="BA663" s="19">
        <v>0</v>
      </c>
      <c r="BB663" s="20" t="s">
        <v>81</v>
      </c>
      <c r="BC663" s="18" t="s">
        <v>81</v>
      </c>
      <c r="BD663" s="18"/>
      <c r="BE663" s="18" t="s">
        <v>84</v>
      </c>
      <c r="BF663" s="18"/>
      <c r="BG663" s="19">
        <v>1</v>
      </c>
      <c r="BH663" s="21">
        <v>0</v>
      </c>
      <c r="BI663" s="19">
        <v>0.2</v>
      </c>
      <c r="BJ663" s="18"/>
      <c r="BK663" s="19">
        <v>0.18</v>
      </c>
      <c r="BL663" s="18"/>
      <c r="BM663" s="18"/>
      <c r="BN663" s="19">
        <v>20.6</v>
      </c>
      <c r="BO663" s="21">
        <v>0.36</v>
      </c>
      <c r="BP663" s="20"/>
      <c r="BQ663" s="21">
        <v>0.33</v>
      </c>
      <c r="BR663" s="20"/>
      <c r="BS663" s="21">
        <v>0.31</v>
      </c>
      <c r="BT663" s="20"/>
      <c r="BU663" s="20"/>
      <c r="BV663" s="21">
        <v>20.76</v>
      </c>
      <c r="BW663" s="9">
        <f>IF(BA663=1,BN663-(Monitors!$B$17*Data!BZ663),Data!BN663)</f>
        <v>20.6</v>
      </c>
      <c r="BX663" s="32">
        <f>IF($AR663=1,$BW663-(Monitors!$C$17*BZ663),Data!$BW663)</f>
        <v>20.6</v>
      </c>
      <c r="BY663" s="32">
        <f>BX663-(AA663*Monitors!$C$13)</f>
        <v>16.452000000000002</v>
      </c>
      <c r="BZ663" s="86">
        <f>(Monitors!$C$13*Data!AA663)+(Monitors!$C$6*TANH(Monitors!$C$7*(Data!V663+Monitors!$C$8)+Monitors!$C$9)+Monitors!$C$10)</f>
        <v>16.994468790702783</v>
      </c>
      <c r="CA663" s="9">
        <f>BN663-(Signage!$C$13*AI663)</f>
        <v>15.712202150000001</v>
      </c>
      <c r="CB663" s="86">
        <f>(Signage!$C$13*Data!AI663)+(Signage!$C$6*TANH(Signage!$C$7*(Data!V663+Signage!$C$8)+Signage!$C$9)+Signage!$C$10)</f>
        <v>22.468626741688155</v>
      </c>
    </row>
    <row r="664" spans="1:80" s="4" customFormat="1" ht="12" customHeight="1">
      <c r="A664" s="82">
        <v>663</v>
      </c>
      <c r="B664" s="15" t="s">
        <v>2076</v>
      </c>
      <c r="C664" s="82" t="s">
        <v>1594</v>
      </c>
      <c r="D664" s="16">
        <v>41565</v>
      </c>
      <c r="E664" s="18" t="s">
        <v>77</v>
      </c>
      <c r="F664" s="15" t="s">
        <v>70</v>
      </c>
      <c r="G664" s="17">
        <v>6</v>
      </c>
      <c r="H664" s="15" t="s">
        <v>72</v>
      </c>
      <c r="I664" s="15" t="s">
        <v>73</v>
      </c>
      <c r="J664" s="18" t="s">
        <v>73</v>
      </c>
      <c r="K664" s="18" t="s">
        <v>74</v>
      </c>
      <c r="L664" s="18" t="s">
        <v>71</v>
      </c>
      <c r="M664" s="18" t="s">
        <v>78</v>
      </c>
      <c r="N664" s="18" t="s">
        <v>78</v>
      </c>
      <c r="O664" s="18" t="s">
        <v>82</v>
      </c>
      <c r="P664" s="18" t="s">
        <v>71</v>
      </c>
      <c r="Q664" s="18" t="s">
        <v>77</v>
      </c>
      <c r="R664" s="19">
        <v>1.78</v>
      </c>
      <c r="S664" s="19">
        <v>10.6</v>
      </c>
      <c r="T664" s="19">
        <v>18.8</v>
      </c>
      <c r="U664" s="19">
        <v>21.5</v>
      </c>
      <c r="V664" s="19">
        <v>198.91</v>
      </c>
      <c r="W664" s="19">
        <v>1080</v>
      </c>
      <c r="X664" s="19">
        <v>1920</v>
      </c>
      <c r="Y664" s="18" t="s">
        <v>147</v>
      </c>
      <c r="Z664" s="69">
        <v>10405</v>
      </c>
      <c r="AA664" s="19">
        <v>2.0739999999999998</v>
      </c>
      <c r="AB664" s="21">
        <v>238</v>
      </c>
      <c r="AC664" s="19">
        <v>0</v>
      </c>
      <c r="AD664" s="19">
        <v>280</v>
      </c>
      <c r="AE664" s="19">
        <v>238</v>
      </c>
      <c r="AF664" s="19">
        <v>270</v>
      </c>
      <c r="AG664" s="8">
        <f>AF664/AD664</f>
        <v>0.9642857142857143</v>
      </c>
      <c r="AH664" s="19">
        <v>200</v>
      </c>
      <c r="AI664" s="85">
        <f>(AF664*V664)/1000000</f>
        <v>5.3705699999999995E-2</v>
      </c>
      <c r="AJ664" s="18" t="s">
        <v>78</v>
      </c>
      <c r="AK664" s="18" t="s">
        <v>250</v>
      </c>
      <c r="AL664" s="18" t="s">
        <v>181</v>
      </c>
      <c r="AM664" s="18" t="s">
        <v>71</v>
      </c>
      <c r="AN664" s="18" t="s">
        <v>81</v>
      </c>
      <c r="AO664" s="18" t="s">
        <v>71</v>
      </c>
      <c r="AP664" s="18" t="s">
        <v>81</v>
      </c>
      <c r="AQ664" s="18" t="s">
        <v>71</v>
      </c>
      <c r="AR664" s="19">
        <v>0</v>
      </c>
      <c r="AS664" s="18"/>
      <c r="AT664" s="72">
        <v>60</v>
      </c>
      <c r="AU664" s="19">
        <v>160</v>
      </c>
      <c r="AV664" s="19">
        <v>160</v>
      </c>
      <c r="AW664" s="18" t="s">
        <v>77</v>
      </c>
      <c r="AX664" s="18" t="s">
        <v>87</v>
      </c>
      <c r="AY664" s="18"/>
      <c r="AZ664" s="18"/>
      <c r="BA664" s="19">
        <v>0</v>
      </c>
      <c r="BB664" s="20" t="s">
        <v>81</v>
      </c>
      <c r="BC664" s="18" t="s">
        <v>81</v>
      </c>
      <c r="BD664" s="18" t="s">
        <v>71</v>
      </c>
      <c r="BE664" s="18" t="s">
        <v>84</v>
      </c>
      <c r="BF664" s="18" t="s">
        <v>71</v>
      </c>
      <c r="BG664" s="18"/>
      <c r="BH664" s="21">
        <v>0</v>
      </c>
      <c r="BI664" s="19">
        <v>0.22</v>
      </c>
      <c r="BJ664" s="18"/>
      <c r="BK664" s="19">
        <v>0.17</v>
      </c>
      <c r="BL664" s="18"/>
      <c r="BM664" s="18"/>
      <c r="BN664" s="19">
        <v>16.53</v>
      </c>
      <c r="BO664" s="21">
        <v>0.4</v>
      </c>
      <c r="BP664" s="20"/>
      <c r="BQ664" s="21">
        <v>0.23</v>
      </c>
      <c r="BR664" s="20"/>
      <c r="BS664" s="21">
        <v>0.19</v>
      </c>
      <c r="BT664" s="20"/>
      <c r="BU664" s="20"/>
      <c r="BV664" s="21">
        <v>16.54</v>
      </c>
      <c r="BW664" s="9">
        <f>IF(BA664=1,BN664-(Monitors!$B$17*Data!BZ664),Data!BN664)</f>
        <v>16.53</v>
      </c>
      <c r="BX664" s="32">
        <f>IF($AR664=1,$BW664-(Monitors!$C$17*BZ664),Data!$BW664)</f>
        <v>16.53</v>
      </c>
      <c r="BY664" s="32">
        <f>BX664-(AA664*Monitors!$C$13)</f>
        <v>12.382000000000001</v>
      </c>
      <c r="BZ664" s="86">
        <f>(Monitors!$C$13*Data!AA664)+(Monitors!$C$6*TANH(Monitors!$C$7*(Data!V664+Monitors!$C$8)+Monitors!$C$9)+Monitors!$C$10)</f>
        <v>15.446993501881735</v>
      </c>
      <c r="CA664" s="9">
        <f>BN664-(Signage!$C$13*AI664)</f>
        <v>12.502072500000001</v>
      </c>
      <c r="CB664" s="86">
        <f>(Signage!$C$13*Data!AI664)+(Signage!$C$6*TANH(Signage!$C$7*(Data!V664+Signage!$C$8)+Signage!$C$9)+Signage!$C$10)</f>
        <v>18.112201354561758</v>
      </c>
    </row>
    <row r="665" spans="1:80" s="4" customFormat="1" ht="12" customHeight="1">
      <c r="A665" s="83">
        <v>664</v>
      </c>
      <c r="B665" s="15" t="s">
        <v>2076</v>
      </c>
      <c r="C665" s="83" t="s">
        <v>1595</v>
      </c>
      <c r="D665" s="16">
        <v>41565</v>
      </c>
      <c r="E665" s="18" t="s">
        <v>77</v>
      </c>
      <c r="F665" s="15" t="s">
        <v>70</v>
      </c>
      <c r="G665" s="17">
        <v>6</v>
      </c>
      <c r="H665" s="15" t="s">
        <v>72</v>
      </c>
      <c r="I665" s="15" t="s">
        <v>73</v>
      </c>
      <c r="J665" s="18" t="s">
        <v>73</v>
      </c>
      <c r="K665" s="18" t="s">
        <v>74</v>
      </c>
      <c r="L665" s="18" t="s">
        <v>71</v>
      </c>
      <c r="M665" s="18" t="s">
        <v>78</v>
      </c>
      <c r="N665" s="18" t="s">
        <v>78</v>
      </c>
      <c r="O665" s="18" t="s">
        <v>82</v>
      </c>
      <c r="P665" s="18" t="s">
        <v>71</v>
      </c>
      <c r="Q665" s="18" t="s">
        <v>77</v>
      </c>
      <c r="R665" s="19">
        <v>1.78</v>
      </c>
      <c r="S665" s="19">
        <v>11.7</v>
      </c>
      <c r="T665" s="19">
        <v>20.7</v>
      </c>
      <c r="U665" s="19">
        <v>23.8</v>
      </c>
      <c r="V665" s="19">
        <v>242.19</v>
      </c>
      <c r="W665" s="19">
        <v>1080</v>
      </c>
      <c r="X665" s="19">
        <v>1920</v>
      </c>
      <c r="Y665" s="18" t="s">
        <v>147</v>
      </c>
      <c r="Z665" s="69">
        <v>8547</v>
      </c>
      <c r="AA665" s="19">
        <v>2.0739999999999998</v>
      </c>
      <c r="AB665" s="21">
        <v>245.6</v>
      </c>
      <c r="AC665" s="19">
        <v>0</v>
      </c>
      <c r="AD665" s="19">
        <v>280</v>
      </c>
      <c r="AE665" s="19">
        <v>245.6</v>
      </c>
      <c r="AF665" s="19">
        <v>270</v>
      </c>
      <c r="AG665" s="8">
        <f>AF665/AD665</f>
        <v>0.9642857142857143</v>
      </c>
      <c r="AH665" s="19">
        <v>200</v>
      </c>
      <c r="AI665" s="85">
        <f>(AF665*V665)/1000000</f>
        <v>6.5391299999999999E-2</v>
      </c>
      <c r="AJ665" s="18" t="s">
        <v>78</v>
      </c>
      <c r="AK665" s="18" t="s">
        <v>186</v>
      </c>
      <c r="AL665" s="18" t="s">
        <v>181</v>
      </c>
      <c r="AM665" s="18" t="s">
        <v>71</v>
      </c>
      <c r="AN665" s="18" t="s">
        <v>81</v>
      </c>
      <c r="AO665" s="18" t="s">
        <v>71</v>
      </c>
      <c r="AP665" s="18" t="s">
        <v>81</v>
      </c>
      <c r="AQ665" s="18" t="s">
        <v>71</v>
      </c>
      <c r="AR665" s="19">
        <v>0</v>
      </c>
      <c r="AS665" s="18"/>
      <c r="AT665" s="72">
        <v>60</v>
      </c>
      <c r="AU665" s="19">
        <v>160</v>
      </c>
      <c r="AV665" s="19">
        <v>160</v>
      </c>
      <c r="AW665" s="18" t="s">
        <v>77</v>
      </c>
      <c r="AX665" s="18" t="s">
        <v>87</v>
      </c>
      <c r="AY665" s="18"/>
      <c r="AZ665" s="18"/>
      <c r="BA665" s="19">
        <v>0</v>
      </c>
      <c r="BB665" s="20" t="s">
        <v>81</v>
      </c>
      <c r="BC665" s="18" t="s">
        <v>81</v>
      </c>
      <c r="BD665" s="18" t="s">
        <v>71</v>
      </c>
      <c r="BE665" s="18" t="s">
        <v>84</v>
      </c>
      <c r="BF665" s="18" t="s">
        <v>71</v>
      </c>
      <c r="BG665" s="18"/>
      <c r="BH665" s="21">
        <v>0</v>
      </c>
      <c r="BI665" s="19">
        <v>0.16</v>
      </c>
      <c r="BJ665" s="18"/>
      <c r="BK665" s="19">
        <v>0.15</v>
      </c>
      <c r="BL665" s="18"/>
      <c r="BM665" s="18"/>
      <c r="BN665" s="19">
        <v>17.170000000000002</v>
      </c>
      <c r="BO665" s="21">
        <v>0.4</v>
      </c>
      <c r="BP665" s="20"/>
      <c r="BQ665" s="21">
        <v>0.17</v>
      </c>
      <c r="BR665" s="20"/>
      <c r="BS665" s="21">
        <v>0.16</v>
      </c>
      <c r="BT665" s="20"/>
      <c r="BU665" s="20"/>
      <c r="BV665" s="21">
        <v>17.170000000000002</v>
      </c>
      <c r="BW665" s="9">
        <f>IF(BA665=1,BN665-(Monitors!$B$17*Data!BZ665),Data!BN665)</f>
        <v>17.170000000000002</v>
      </c>
      <c r="BX665" s="32">
        <f>IF($AR665=1,$BW665-(Monitors!$C$17*BZ665),Data!$BW665)</f>
        <v>17.170000000000002</v>
      </c>
      <c r="BY665" s="32">
        <f>BX665-(AA665*Monitors!$C$13)</f>
        <v>13.022000000000002</v>
      </c>
      <c r="BZ665" s="86">
        <f>(Monitors!$C$13*Data!AA665)+(Monitors!$C$6*TANH(Monitors!$C$7*(Data!V665+Monitors!$C$8)+Monitors!$C$9)+Monitors!$C$10)</f>
        <v>16.99478456183494</v>
      </c>
      <c r="CA665" s="9">
        <f>BN665-(Signage!$C$13*AI665)</f>
        <v>12.265652500000002</v>
      </c>
      <c r="CB665" s="86">
        <f>(Signage!$C$13*Data!AI665)+(Signage!$C$6*TANH(Signage!$C$7*(Data!V665+Signage!$C$8)+Signage!$C$9)+Signage!$C$10)</f>
        <v>22.485980034992433</v>
      </c>
    </row>
    <row r="666" spans="1:80" s="4" customFormat="1" ht="12" customHeight="1">
      <c r="A666" s="82">
        <v>665</v>
      </c>
      <c r="B666" s="15" t="s">
        <v>2079</v>
      </c>
      <c r="C666" s="82" t="s">
        <v>1596</v>
      </c>
      <c r="D666" s="16">
        <v>41323</v>
      </c>
      <c r="E666" s="18" t="s">
        <v>77</v>
      </c>
      <c r="F666" s="15" t="s">
        <v>70</v>
      </c>
      <c r="G666" s="17">
        <v>6</v>
      </c>
      <c r="H666" s="15" t="s">
        <v>72</v>
      </c>
      <c r="I666" s="15" t="s">
        <v>73</v>
      </c>
      <c r="J666" s="18" t="s">
        <v>73</v>
      </c>
      <c r="K666" s="18" t="s">
        <v>74</v>
      </c>
      <c r="L666" s="18" t="s">
        <v>71</v>
      </c>
      <c r="M666" s="18" t="s">
        <v>78</v>
      </c>
      <c r="N666" s="18" t="s">
        <v>78</v>
      </c>
      <c r="O666" s="18" t="s">
        <v>82</v>
      </c>
      <c r="P666" s="18" t="s">
        <v>71</v>
      </c>
      <c r="Q666" s="18" t="s">
        <v>78</v>
      </c>
      <c r="R666" s="19">
        <v>1.78</v>
      </c>
      <c r="S666" s="19">
        <v>10.5</v>
      </c>
      <c r="T666" s="19">
        <v>18.7</v>
      </c>
      <c r="U666" s="19">
        <v>21.5</v>
      </c>
      <c r="V666" s="19">
        <v>197.52</v>
      </c>
      <c r="W666" s="19">
        <v>1080</v>
      </c>
      <c r="X666" s="19">
        <v>1920</v>
      </c>
      <c r="Y666" s="18" t="s">
        <v>147</v>
      </c>
      <c r="Z666" s="69">
        <v>10498</v>
      </c>
      <c r="AA666" s="19">
        <v>2.0739999999999998</v>
      </c>
      <c r="AB666" s="21">
        <v>250</v>
      </c>
      <c r="AC666" s="19">
        <v>21</v>
      </c>
      <c r="AD666" s="19">
        <v>274</v>
      </c>
      <c r="AE666" s="19">
        <v>250</v>
      </c>
      <c r="AF666" s="19">
        <v>270</v>
      </c>
      <c r="AG666" s="8">
        <f>AF666/AD666</f>
        <v>0.98540145985401462</v>
      </c>
      <c r="AH666" s="19">
        <v>200</v>
      </c>
      <c r="AI666" s="85">
        <f>(AF666*V666)/1000000</f>
        <v>5.33304E-2</v>
      </c>
      <c r="AJ666" s="18" t="s">
        <v>78</v>
      </c>
      <c r="AK666" s="18" t="s">
        <v>418</v>
      </c>
      <c r="AL666" s="18" t="s">
        <v>120</v>
      </c>
      <c r="AM666" s="18" t="s">
        <v>546</v>
      </c>
      <c r="AN666" s="18" t="s">
        <v>121</v>
      </c>
      <c r="AO666" s="18" t="s">
        <v>71</v>
      </c>
      <c r="AP666" s="18" t="s">
        <v>94</v>
      </c>
      <c r="AQ666" s="18" t="s">
        <v>71</v>
      </c>
      <c r="AR666" s="19">
        <v>0</v>
      </c>
      <c r="AS666" s="18"/>
      <c r="AT666" s="72">
        <v>60</v>
      </c>
      <c r="AU666" s="19">
        <v>176</v>
      </c>
      <c r="AV666" s="19">
        <v>170</v>
      </c>
      <c r="AW666" s="18" t="s">
        <v>77</v>
      </c>
      <c r="AX666" s="18" t="s">
        <v>417</v>
      </c>
      <c r="AY666" s="18" t="s">
        <v>71</v>
      </c>
      <c r="AZ666" s="18" t="s">
        <v>71</v>
      </c>
      <c r="BA666" s="19">
        <v>0</v>
      </c>
      <c r="BB666" s="20" t="s">
        <v>121</v>
      </c>
      <c r="BC666" s="18" t="s">
        <v>81</v>
      </c>
      <c r="BD666" s="18" t="s">
        <v>71</v>
      </c>
      <c r="BE666" s="18" t="s">
        <v>84</v>
      </c>
      <c r="BF666" s="18" t="s">
        <v>71</v>
      </c>
      <c r="BG666" s="18"/>
      <c r="BH666" s="21">
        <v>0</v>
      </c>
      <c r="BI666" s="19">
        <v>0.45</v>
      </c>
      <c r="BJ666" s="18"/>
      <c r="BK666" s="19">
        <v>0.26</v>
      </c>
      <c r="BL666" s="18"/>
      <c r="BM666" s="18"/>
      <c r="BN666" s="19">
        <v>18.3</v>
      </c>
      <c r="BO666" s="21">
        <v>0.5</v>
      </c>
      <c r="BP666" s="20"/>
      <c r="BQ666" s="21">
        <v>0.49</v>
      </c>
      <c r="BR666" s="20"/>
      <c r="BS666" s="21">
        <v>0.32</v>
      </c>
      <c r="BT666" s="20"/>
      <c r="BU666" s="20"/>
      <c r="BV666" s="21">
        <v>18.600000000000001</v>
      </c>
      <c r="BW666" s="9">
        <f>IF(BA666=1,BN666-(Monitors!$B$17*Data!BZ666),Data!BN666)</f>
        <v>18.3</v>
      </c>
      <c r="BX666" s="32">
        <f>IF($AR666=1,$BW666-(Monitors!$C$17*BZ666),Data!$BW666)</f>
        <v>18.3</v>
      </c>
      <c r="BY666" s="32">
        <f>BX666-(AA666*Monitors!$C$13)</f>
        <v>14.152000000000001</v>
      </c>
      <c r="BZ666" s="86">
        <f>(Monitors!$C$13*Data!AA666)+(Monitors!$C$6*TANH(Monitors!$C$7*(Data!V666+Monitors!$C$8)+Monitors!$C$9)+Monitors!$C$10)</f>
        <v>15.391053511885746</v>
      </c>
      <c r="CA666" s="9">
        <f>BN666-(Signage!$C$13*AI666)</f>
        <v>14.300220000000001</v>
      </c>
      <c r="CB666" s="86">
        <f>(Signage!$C$13*Data!AI666)+(Signage!$C$6*TANH(Signage!$C$7*(Data!V666+Signage!$C$8)+Signage!$C$9)+Signage!$C$10)</f>
        <v>17.971166312499623</v>
      </c>
    </row>
    <row r="667" spans="1:80" s="4" customFormat="1" ht="12" customHeight="1">
      <c r="A667" s="83">
        <v>666</v>
      </c>
      <c r="B667" s="15" t="s">
        <v>2076</v>
      </c>
      <c r="C667" s="83" t="s">
        <v>1597</v>
      </c>
      <c r="D667" s="16">
        <v>41407</v>
      </c>
      <c r="E667" s="18" t="s">
        <v>77</v>
      </c>
      <c r="F667" s="15" t="s">
        <v>70</v>
      </c>
      <c r="G667" s="17">
        <v>6</v>
      </c>
      <c r="H667" s="15" t="s">
        <v>72</v>
      </c>
      <c r="I667" s="15" t="s">
        <v>73</v>
      </c>
      <c r="J667" s="18" t="s">
        <v>73</v>
      </c>
      <c r="K667" s="18" t="s">
        <v>74</v>
      </c>
      <c r="L667" s="18" t="s">
        <v>71</v>
      </c>
      <c r="M667" s="18" t="s">
        <v>78</v>
      </c>
      <c r="N667" s="18" t="s">
        <v>78</v>
      </c>
      <c r="O667" s="18" t="s">
        <v>82</v>
      </c>
      <c r="P667" s="18" t="s">
        <v>71</v>
      </c>
      <c r="Q667" s="18" t="s">
        <v>78</v>
      </c>
      <c r="R667" s="19">
        <v>1.78</v>
      </c>
      <c r="S667" s="19">
        <v>11.3</v>
      </c>
      <c r="T667" s="19">
        <v>20</v>
      </c>
      <c r="U667" s="19">
        <v>23</v>
      </c>
      <c r="V667" s="19">
        <v>226</v>
      </c>
      <c r="W667" s="19">
        <v>1080</v>
      </c>
      <c r="X667" s="19">
        <v>1920</v>
      </c>
      <c r="Y667" s="18" t="s">
        <v>147</v>
      </c>
      <c r="Z667" s="69">
        <v>9177</v>
      </c>
      <c r="AA667" s="19">
        <v>2.0739999999999998</v>
      </c>
      <c r="AB667" s="21">
        <v>275</v>
      </c>
      <c r="AC667" s="19">
        <v>0</v>
      </c>
      <c r="AD667" s="19">
        <v>275</v>
      </c>
      <c r="AE667" s="19">
        <v>275</v>
      </c>
      <c r="AF667" s="19">
        <v>270</v>
      </c>
      <c r="AG667" s="8">
        <f>AF667/AD667</f>
        <v>0.98181818181818181</v>
      </c>
      <c r="AH667" s="19">
        <v>200</v>
      </c>
      <c r="AI667" s="85">
        <f>(AF667*V667)/1000000</f>
        <v>6.1019999999999998E-2</v>
      </c>
      <c r="AJ667" s="18" t="s">
        <v>78</v>
      </c>
      <c r="AK667" s="18" t="s">
        <v>252</v>
      </c>
      <c r="AL667" s="18" t="s">
        <v>88</v>
      </c>
      <c r="AM667" s="18" t="s">
        <v>71</v>
      </c>
      <c r="AN667" s="18" t="s">
        <v>81</v>
      </c>
      <c r="AO667" s="18" t="s">
        <v>71</v>
      </c>
      <c r="AP667" s="18" t="s">
        <v>81</v>
      </c>
      <c r="AQ667" s="18" t="s">
        <v>71</v>
      </c>
      <c r="AR667" s="19">
        <v>0</v>
      </c>
      <c r="AS667" s="18"/>
      <c r="AT667" s="72">
        <v>60</v>
      </c>
      <c r="AU667" s="19">
        <v>160</v>
      </c>
      <c r="AV667" s="19">
        <v>160</v>
      </c>
      <c r="AW667" s="18" t="s">
        <v>77</v>
      </c>
      <c r="AX667" s="18" t="s">
        <v>87</v>
      </c>
      <c r="AY667" s="18"/>
      <c r="AZ667" s="18"/>
      <c r="BA667" s="19">
        <v>0</v>
      </c>
      <c r="BB667" s="20" t="s">
        <v>81</v>
      </c>
      <c r="BC667" s="18" t="s">
        <v>81</v>
      </c>
      <c r="BD667" s="18" t="s">
        <v>71</v>
      </c>
      <c r="BE667" s="18" t="s">
        <v>84</v>
      </c>
      <c r="BF667" s="18" t="s">
        <v>71</v>
      </c>
      <c r="BG667" s="18"/>
      <c r="BH667" s="21">
        <v>0</v>
      </c>
      <c r="BI667" s="19">
        <v>0.25</v>
      </c>
      <c r="BJ667" s="18"/>
      <c r="BK667" s="19">
        <v>0.21</v>
      </c>
      <c r="BL667" s="18"/>
      <c r="BM667" s="18"/>
      <c r="BN667" s="19">
        <v>19.010000000000002</v>
      </c>
      <c r="BO667" s="21">
        <v>0.4</v>
      </c>
      <c r="BP667" s="20"/>
      <c r="BQ667" s="21">
        <v>0.26</v>
      </c>
      <c r="BR667" s="20"/>
      <c r="BS667" s="21">
        <v>0.22</v>
      </c>
      <c r="BT667" s="20"/>
      <c r="BU667" s="20"/>
      <c r="BV667" s="21">
        <v>19.100000000000001</v>
      </c>
      <c r="BW667" s="9">
        <f>IF(BA667=1,BN667-(Monitors!$B$17*Data!BZ667),Data!BN667)</f>
        <v>19.010000000000002</v>
      </c>
      <c r="BX667" s="32">
        <f>IF($AR667=1,$BW667-(Monitors!$C$17*BZ667),Data!$BW667)</f>
        <v>19.010000000000002</v>
      </c>
      <c r="BY667" s="32">
        <f>BX667-(AA667*Monitors!$C$13)</f>
        <v>14.862000000000002</v>
      </c>
      <c r="BZ667" s="86">
        <f>(Monitors!$C$13*Data!AA667)+(Monitors!$C$6*TANH(Monitors!$C$7*(Data!V667+Monitors!$C$8)+Monitors!$C$9)+Monitors!$C$10)</f>
        <v>16.458849417765016</v>
      </c>
      <c r="CA667" s="9">
        <f>BN667-(Signage!$C$13*AI667)</f>
        <v>14.433500000000002</v>
      </c>
      <c r="CB667" s="86">
        <f>(Signage!$C$13*Data!AI667)+(Signage!$C$6*TANH(Signage!$C$7*(Data!V667+Signage!$C$8)+Signage!$C$9)+Signage!$C$10)</f>
        <v>20.854168059489179</v>
      </c>
    </row>
    <row r="668" spans="1:80" s="4" customFormat="1" ht="12" customHeight="1">
      <c r="A668" s="82">
        <v>667</v>
      </c>
      <c r="B668" s="15" t="s">
        <v>2076</v>
      </c>
      <c r="C668" s="82" t="s">
        <v>1598</v>
      </c>
      <c r="D668" s="16">
        <v>41224</v>
      </c>
      <c r="E668" s="18" t="s">
        <v>77</v>
      </c>
      <c r="F668" s="15" t="s">
        <v>70</v>
      </c>
      <c r="G668" s="17">
        <v>6</v>
      </c>
      <c r="H668" s="15" t="s">
        <v>72</v>
      </c>
      <c r="I668" s="15" t="s">
        <v>73</v>
      </c>
      <c r="J668" s="18" t="s">
        <v>73</v>
      </c>
      <c r="K668" s="18" t="s">
        <v>74</v>
      </c>
      <c r="L668" s="18" t="s">
        <v>71</v>
      </c>
      <c r="M668" s="18" t="s">
        <v>78</v>
      </c>
      <c r="N668" s="18" t="s">
        <v>78</v>
      </c>
      <c r="O668" s="18" t="s">
        <v>82</v>
      </c>
      <c r="P668" s="18" t="s">
        <v>71</v>
      </c>
      <c r="Q668" s="18" t="s">
        <v>77</v>
      </c>
      <c r="R668" s="19">
        <v>1.78</v>
      </c>
      <c r="S668" s="19">
        <v>11.3</v>
      </c>
      <c r="T668" s="19">
        <v>20</v>
      </c>
      <c r="U668" s="19">
        <v>23</v>
      </c>
      <c r="V668" s="19">
        <v>225.7</v>
      </c>
      <c r="W668" s="19">
        <v>1080</v>
      </c>
      <c r="X668" s="19">
        <v>1920</v>
      </c>
      <c r="Y668" s="18" t="s">
        <v>147</v>
      </c>
      <c r="Z668" s="69">
        <v>9175</v>
      </c>
      <c r="AA668" s="19">
        <v>2.0739999999999998</v>
      </c>
      <c r="AB668" s="21">
        <v>280</v>
      </c>
      <c r="AC668" s="19">
        <v>0</v>
      </c>
      <c r="AD668" s="19">
        <v>280</v>
      </c>
      <c r="AE668" s="19">
        <v>280</v>
      </c>
      <c r="AF668" s="19">
        <v>270</v>
      </c>
      <c r="AG668" s="8">
        <f>AF668/AD668</f>
        <v>0.9642857142857143</v>
      </c>
      <c r="AH668" s="19">
        <v>200</v>
      </c>
      <c r="AI668" s="85">
        <f>(AF668*V668)/1000000</f>
        <v>6.0939E-2</v>
      </c>
      <c r="AJ668" s="18" t="s">
        <v>78</v>
      </c>
      <c r="AK668" s="18" t="s">
        <v>424</v>
      </c>
      <c r="AL668" s="18" t="s">
        <v>88</v>
      </c>
      <c r="AM668" s="18" t="s">
        <v>81</v>
      </c>
      <c r="AN668" s="18" t="s">
        <v>81</v>
      </c>
      <c r="AO668" s="18" t="s">
        <v>71</v>
      </c>
      <c r="AP668" s="18" t="s">
        <v>81</v>
      </c>
      <c r="AQ668" s="18" t="s">
        <v>71</v>
      </c>
      <c r="AR668" s="19">
        <v>0</v>
      </c>
      <c r="AS668" s="18"/>
      <c r="AT668" s="72">
        <v>60</v>
      </c>
      <c r="AU668" s="19">
        <v>160</v>
      </c>
      <c r="AV668" s="19">
        <v>160</v>
      </c>
      <c r="AW668" s="18" t="s">
        <v>77</v>
      </c>
      <c r="AX668" s="18" t="s">
        <v>126</v>
      </c>
      <c r="AY668" s="18" t="s">
        <v>71</v>
      </c>
      <c r="AZ668" s="18" t="s">
        <v>71</v>
      </c>
      <c r="BA668" s="19">
        <v>0</v>
      </c>
      <c r="BB668" s="20" t="s">
        <v>81</v>
      </c>
      <c r="BC668" s="18" t="s">
        <v>81</v>
      </c>
      <c r="BD668" s="18" t="s">
        <v>71</v>
      </c>
      <c r="BE668" s="18" t="s">
        <v>84</v>
      </c>
      <c r="BF668" s="18" t="s">
        <v>71</v>
      </c>
      <c r="BG668" s="18"/>
      <c r="BH668" s="21">
        <v>0</v>
      </c>
      <c r="BI668" s="19">
        <v>0.24</v>
      </c>
      <c r="BJ668" s="18"/>
      <c r="BK668" s="19">
        <v>0.24</v>
      </c>
      <c r="BL668" s="18"/>
      <c r="BM668" s="18"/>
      <c r="BN668" s="19">
        <v>19.079999999999998</v>
      </c>
      <c r="BO668" s="21">
        <v>0.5</v>
      </c>
      <c r="BP668" s="20"/>
      <c r="BQ668" s="21">
        <v>0.24</v>
      </c>
      <c r="BR668" s="20"/>
      <c r="BS668" s="21">
        <v>0.24</v>
      </c>
      <c r="BT668" s="20"/>
      <c r="BU668" s="20"/>
      <c r="BV668" s="21">
        <v>19.05</v>
      </c>
      <c r="BW668" s="9">
        <f>IF(BA668=1,BN668-(Monitors!$B$17*Data!BZ668),Data!BN668)</f>
        <v>19.079999999999998</v>
      </c>
      <c r="BX668" s="32">
        <f>IF($AR668=1,$BW668-(Monitors!$C$17*BZ668),Data!$BW668)</f>
        <v>19.079999999999998</v>
      </c>
      <c r="BY668" s="32">
        <f>BX668-(AA668*Monitors!$C$13)</f>
        <v>14.931999999999999</v>
      </c>
      <c r="BZ668" s="86">
        <f>(Monitors!$C$13*Data!AA668)+(Monitors!$C$6*TANH(Monitors!$C$7*(Data!V668+Monitors!$C$8)+Monitors!$C$9)+Monitors!$C$10)</f>
        <v>16.448444196667761</v>
      </c>
      <c r="CA668" s="9">
        <f>BN668-(Signage!$C$13*AI668)</f>
        <v>14.509574999999998</v>
      </c>
      <c r="CB668" s="86">
        <f>(Signage!$C$13*Data!AI668)+(Signage!$C$6*TANH(Signage!$C$7*(Data!V668+Signage!$C$8)+Signage!$C$9)+Signage!$C$10)</f>
        <v>20.823878602627531</v>
      </c>
    </row>
    <row r="669" spans="1:80" s="4" customFormat="1" ht="12" customHeight="1">
      <c r="A669" s="83">
        <v>668</v>
      </c>
      <c r="B669" s="15" t="s">
        <v>2076</v>
      </c>
      <c r="C669" s="83" t="s">
        <v>1599</v>
      </c>
      <c r="D669" s="16">
        <v>41220</v>
      </c>
      <c r="E669" s="18" t="s">
        <v>77</v>
      </c>
      <c r="F669" s="15" t="s">
        <v>70</v>
      </c>
      <c r="G669" s="17">
        <v>6</v>
      </c>
      <c r="H669" s="15" t="s">
        <v>72</v>
      </c>
      <c r="I669" s="15" t="s">
        <v>73</v>
      </c>
      <c r="J669" s="18" t="s">
        <v>73</v>
      </c>
      <c r="K669" s="18" t="s">
        <v>74</v>
      </c>
      <c r="L669" s="18" t="s">
        <v>71</v>
      </c>
      <c r="M669" s="18" t="s">
        <v>78</v>
      </c>
      <c r="N669" s="18" t="s">
        <v>78</v>
      </c>
      <c r="O669" s="18" t="s">
        <v>82</v>
      </c>
      <c r="P669" s="18" t="s">
        <v>71</v>
      </c>
      <c r="Q669" s="18" t="s">
        <v>77</v>
      </c>
      <c r="R669" s="19">
        <v>1.78</v>
      </c>
      <c r="S669" s="19">
        <v>10.5</v>
      </c>
      <c r="T669" s="19">
        <v>18.7</v>
      </c>
      <c r="U669" s="19">
        <v>21.5</v>
      </c>
      <c r="V669" s="19">
        <v>197.47</v>
      </c>
      <c r="W669" s="19">
        <v>1080</v>
      </c>
      <c r="X669" s="19">
        <v>1920</v>
      </c>
      <c r="Y669" s="18" t="s">
        <v>147</v>
      </c>
      <c r="Z669" s="69">
        <v>10501</v>
      </c>
      <c r="AA669" s="19">
        <v>2.0739999999999998</v>
      </c>
      <c r="AB669" s="21">
        <v>280</v>
      </c>
      <c r="AC669" s="19">
        <v>0</v>
      </c>
      <c r="AD669" s="19">
        <v>280</v>
      </c>
      <c r="AE669" s="19">
        <v>280</v>
      </c>
      <c r="AF669" s="19">
        <v>270</v>
      </c>
      <c r="AG669" s="8">
        <f>AF669/AD669</f>
        <v>0.9642857142857143</v>
      </c>
      <c r="AH669" s="19">
        <v>200</v>
      </c>
      <c r="AI669" s="85">
        <f>(AF669*V669)/1000000</f>
        <v>5.33169E-2</v>
      </c>
      <c r="AJ669" s="18" t="s">
        <v>78</v>
      </c>
      <c r="AK669" s="18" t="s">
        <v>608</v>
      </c>
      <c r="AL669" s="18" t="s">
        <v>88</v>
      </c>
      <c r="AM669" s="18" t="s">
        <v>71</v>
      </c>
      <c r="AN669" s="18" t="s">
        <v>81</v>
      </c>
      <c r="AO669" s="18" t="s">
        <v>71</v>
      </c>
      <c r="AP669" s="18" t="s">
        <v>81</v>
      </c>
      <c r="AQ669" s="18" t="s">
        <v>71</v>
      </c>
      <c r="AR669" s="19">
        <v>0</v>
      </c>
      <c r="AS669" s="18"/>
      <c r="AT669" s="72">
        <v>60</v>
      </c>
      <c r="AU669" s="19">
        <v>160</v>
      </c>
      <c r="AV669" s="19">
        <v>160</v>
      </c>
      <c r="AW669" s="18" t="s">
        <v>77</v>
      </c>
      <c r="AX669" s="18" t="s">
        <v>98</v>
      </c>
      <c r="AY669" s="18" t="s">
        <v>71</v>
      </c>
      <c r="AZ669" s="18" t="s">
        <v>71</v>
      </c>
      <c r="BA669" s="19">
        <v>0</v>
      </c>
      <c r="BB669" s="20" t="s">
        <v>81</v>
      </c>
      <c r="BC669" s="18" t="s">
        <v>81</v>
      </c>
      <c r="BD669" s="18" t="s">
        <v>71</v>
      </c>
      <c r="BE669" s="18" t="s">
        <v>84</v>
      </c>
      <c r="BF669" s="18" t="s">
        <v>71</v>
      </c>
      <c r="BG669" s="18"/>
      <c r="BH669" s="21">
        <v>0</v>
      </c>
      <c r="BI669" s="19">
        <v>0.32</v>
      </c>
      <c r="BJ669" s="18"/>
      <c r="BK669" s="19">
        <v>0.24</v>
      </c>
      <c r="BL669" s="18"/>
      <c r="BM669" s="18"/>
      <c r="BN669" s="19">
        <v>19.09</v>
      </c>
      <c r="BO669" s="21">
        <v>0.49</v>
      </c>
      <c r="BP669" s="20"/>
      <c r="BQ669" s="21">
        <v>0.3</v>
      </c>
      <c r="BR669" s="20"/>
      <c r="BS669" s="21">
        <v>0.24</v>
      </c>
      <c r="BT669" s="20"/>
      <c r="BU669" s="20"/>
      <c r="BV669" s="21">
        <v>19.03</v>
      </c>
      <c r="BW669" s="9">
        <f>IF(BA669=1,BN669-(Monitors!$B$17*Data!BZ669),Data!BN669)</f>
        <v>19.09</v>
      </c>
      <c r="BX669" s="32">
        <f>IF($AR669=1,$BW669-(Monitors!$C$17*BZ669),Data!$BW669)</f>
        <v>19.09</v>
      </c>
      <c r="BY669" s="32">
        <f>BX669-(AA669*Monitors!$C$13)</f>
        <v>14.942</v>
      </c>
      <c r="BZ669" s="86">
        <f>(Monitors!$C$13*Data!AA669)+(Monitors!$C$6*TANH(Monitors!$C$7*(Data!V669+Monitors!$C$8)+Monitors!$C$9)+Monitors!$C$10)</f>
        <v>15.389033843126951</v>
      </c>
      <c r="CA669" s="9">
        <f>BN669-(Signage!$C$13*AI669)</f>
        <v>15.0912325</v>
      </c>
      <c r="CB669" s="86">
        <f>(Signage!$C$13*Data!AI669)+(Signage!$C$6*TANH(Signage!$C$7*(Data!V669+Signage!$C$8)+Signage!$C$9)+Signage!$C$10)</f>
        <v>17.966092538494323</v>
      </c>
    </row>
    <row r="670" spans="1:80" s="4" customFormat="1" ht="12" customHeight="1">
      <c r="A670" s="82">
        <v>669</v>
      </c>
      <c r="B670" s="15" t="s">
        <v>2079</v>
      </c>
      <c r="C670" s="82" t="s">
        <v>1600</v>
      </c>
      <c r="D670" s="16">
        <v>41323</v>
      </c>
      <c r="E670" s="18" t="s">
        <v>77</v>
      </c>
      <c r="F670" s="15" t="s">
        <v>70</v>
      </c>
      <c r="G670" s="17">
        <v>6</v>
      </c>
      <c r="H670" s="15" t="s">
        <v>72</v>
      </c>
      <c r="I670" s="15" t="s">
        <v>73</v>
      </c>
      <c r="J670" s="18" t="s">
        <v>73</v>
      </c>
      <c r="K670" s="18" t="s">
        <v>74</v>
      </c>
      <c r="L670" s="18" t="s">
        <v>71</v>
      </c>
      <c r="M670" s="18" t="s">
        <v>78</v>
      </c>
      <c r="N670" s="18" t="s">
        <v>78</v>
      </c>
      <c r="O670" s="18" t="s">
        <v>82</v>
      </c>
      <c r="P670" s="18" t="s">
        <v>71</v>
      </c>
      <c r="Q670" s="18" t="s">
        <v>78</v>
      </c>
      <c r="R670" s="19">
        <v>1.78</v>
      </c>
      <c r="S670" s="19">
        <v>10.5</v>
      </c>
      <c r="T670" s="19">
        <v>18.7</v>
      </c>
      <c r="U670" s="19">
        <v>21.5</v>
      </c>
      <c r="V670" s="19">
        <v>197.52</v>
      </c>
      <c r="W670" s="19">
        <v>1080</v>
      </c>
      <c r="X670" s="19">
        <v>1920</v>
      </c>
      <c r="Y670" s="18" t="s">
        <v>147</v>
      </c>
      <c r="Z670" s="69">
        <v>10498</v>
      </c>
      <c r="AA670" s="19">
        <v>2.0739999999999998</v>
      </c>
      <c r="AB670" s="21">
        <v>250</v>
      </c>
      <c r="AC670" s="19">
        <v>21</v>
      </c>
      <c r="AD670" s="19">
        <v>274</v>
      </c>
      <c r="AE670" s="19">
        <v>250</v>
      </c>
      <c r="AF670" s="19">
        <v>270</v>
      </c>
      <c r="AG670" s="8">
        <f>AF670/AD670</f>
        <v>0.98540145985401462</v>
      </c>
      <c r="AH670" s="19">
        <v>200</v>
      </c>
      <c r="AI670" s="85">
        <f>(AF670*V670)/1000000</f>
        <v>5.33304E-2</v>
      </c>
      <c r="AJ670" s="18" t="s">
        <v>78</v>
      </c>
      <c r="AK670" s="18" t="s">
        <v>418</v>
      </c>
      <c r="AL670" s="18" t="s">
        <v>115</v>
      </c>
      <c r="AM670" s="18" t="s">
        <v>71</v>
      </c>
      <c r="AN670" s="18" t="s">
        <v>81</v>
      </c>
      <c r="AO670" s="18" t="s">
        <v>71</v>
      </c>
      <c r="AP670" s="18" t="s">
        <v>94</v>
      </c>
      <c r="AQ670" s="18" t="s">
        <v>71</v>
      </c>
      <c r="AR670" s="19">
        <v>0</v>
      </c>
      <c r="AS670" s="18"/>
      <c r="AT670" s="72">
        <v>60</v>
      </c>
      <c r="AU670" s="19">
        <v>176</v>
      </c>
      <c r="AV670" s="19">
        <v>170</v>
      </c>
      <c r="AW670" s="18" t="s">
        <v>77</v>
      </c>
      <c r="AX670" s="18" t="s">
        <v>417</v>
      </c>
      <c r="AY670" s="18" t="s">
        <v>71</v>
      </c>
      <c r="AZ670" s="18" t="s">
        <v>71</v>
      </c>
      <c r="BA670" s="19">
        <v>0</v>
      </c>
      <c r="BB670" s="20" t="s">
        <v>81</v>
      </c>
      <c r="BC670" s="18" t="s">
        <v>81</v>
      </c>
      <c r="BD670" s="18" t="s">
        <v>71</v>
      </c>
      <c r="BE670" s="18" t="s">
        <v>84</v>
      </c>
      <c r="BF670" s="18" t="s">
        <v>71</v>
      </c>
      <c r="BG670" s="18"/>
      <c r="BH670" s="21">
        <v>0</v>
      </c>
      <c r="BI670" s="19">
        <v>0.11</v>
      </c>
      <c r="BJ670" s="18"/>
      <c r="BK670" s="19">
        <v>0.1</v>
      </c>
      <c r="BL670" s="18"/>
      <c r="BM670" s="18"/>
      <c r="BN670" s="19">
        <v>19.7</v>
      </c>
      <c r="BO670" s="21">
        <v>0.5</v>
      </c>
      <c r="BP670" s="20"/>
      <c r="BQ670" s="21">
        <v>0.15</v>
      </c>
      <c r="BR670" s="20"/>
      <c r="BS670" s="21">
        <v>0.14000000000000001</v>
      </c>
      <c r="BT670" s="20"/>
      <c r="BU670" s="20"/>
      <c r="BV670" s="21">
        <v>20.100000000000001</v>
      </c>
      <c r="BW670" s="9">
        <f>IF(BA670=1,BN670-(Monitors!$B$17*Data!BZ670),Data!BN670)</f>
        <v>19.7</v>
      </c>
      <c r="BX670" s="32">
        <f>IF($AR670=1,$BW670-(Monitors!$C$17*BZ670),Data!$BW670)</f>
        <v>19.7</v>
      </c>
      <c r="BY670" s="32">
        <f>BX670-(AA670*Monitors!$C$13)</f>
        <v>15.552</v>
      </c>
      <c r="BZ670" s="86">
        <f>(Monitors!$C$13*Data!AA670)+(Monitors!$C$6*TANH(Monitors!$C$7*(Data!V670+Monitors!$C$8)+Monitors!$C$9)+Monitors!$C$10)</f>
        <v>15.391053511885746</v>
      </c>
      <c r="CA670" s="9">
        <f>BN670-(Signage!$C$13*AI670)</f>
        <v>15.70022</v>
      </c>
      <c r="CB670" s="86">
        <f>(Signage!$C$13*Data!AI670)+(Signage!$C$6*TANH(Signage!$C$7*(Data!V670+Signage!$C$8)+Signage!$C$9)+Signage!$C$10)</f>
        <v>17.971166312499623</v>
      </c>
    </row>
    <row r="671" spans="1:80" s="4" customFormat="1" ht="12" customHeight="1">
      <c r="A671" s="83">
        <v>670</v>
      </c>
      <c r="B671" s="15" t="s">
        <v>2076</v>
      </c>
      <c r="C671" s="83" t="s">
        <v>1601</v>
      </c>
      <c r="D671" s="16">
        <v>41310</v>
      </c>
      <c r="E671" s="18" t="s">
        <v>77</v>
      </c>
      <c r="F671" s="15" t="s">
        <v>70</v>
      </c>
      <c r="G671" s="17">
        <v>6</v>
      </c>
      <c r="H671" s="15" t="s">
        <v>72</v>
      </c>
      <c r="I671" s="15" t="s">
        <v>73</v>
      </c>
      <c r="J671" s="18" t="s">
        <v>73</v>
      </c>
      <c r="K671" s="18" t="s">
        <v>74</v>
      </c>
      <c r="L671" s="18" t="s">
        <v>71</v>
      </c>
      <c r="M671" s="18" t="s">
        <v>78</v>
      </c>
      <c r="N671" s="18" t="s">
        <v>78</v>
      </c>
      <c r="O671" s="18" t="s">
        <v>82</v>
      </c>
      <c r="P671" s="18" t="s">
        <v>71</v>
      </c>
      <c r="Q671" s="18" t="s">
        <v>77</v>
      </c>
      <c r="R671" s="19">
        <v>1.78</v>
      </c>
      <c r="S671" s="19">
        <v>11.3</v>
      </c>
      <c r="T671" s="19">
        <v>20</v>
      </c>
      <c r="U671" s="19">
        <v>23</v>
      </c>
      <c r="V671" s="19">
        <v>226</v>
      </c>
      <c r="W671" s="19">
        <v>1080</v>
      </c>
      <c r="X671" s="19">
        <v>1920</v>
      </c>
      <c r="Y671" s="18" t="s">
        <v>147</v>
      </c>
      <c r="Z671" s="69">
        <v>9177</v>
      </c>
      <c r="AA671" s="19">
        <v>2.0739999999999998</v>
      </c>
      <c r="AB671" s="21">
        <v>280</v>
      </c>
      <c r="AC671" s="19">
        <v>0</v>
      </c>
      <c r="AD671" s="19">
        <v>280</v>
      </c>
      <c r="AE671" s="19">
        <v>280</v>
      </c>
      <c r="AF671" s="19">
        <v>270</v>
      </c>
      <c r="AG671" s="8">
        <f>AF671/AD671</f>
        <v>0.9642857142857143</v>
      </c>
      <c r="AH671" s="19">
        <v>200</v>
      </c>
      <c r="AI671" s="85">
        <f>(AF671*V671)/1000000</f>
        <v>6.1019999999999998E-2</v>
      </c>
      <c r="AJ671" s="18" t="s">
        <v>78</v>
      </c>
      <c r="AK671" s="18" t="s">
        <v>252</v>
      </c>
      <c r="AL671" s="18" t="s">
        <v>88</v>
      </c>
      <c r="AM671" s="18" t="s">
        <v>71</v>
      </c>
      <c r="AN671" s="18" t="s">
        <v>81</v>
      </c>
      <c r="AO671" s="18" t="s">
        <v>71</v>
      </c>
      <c r="AP671" s="18" t="s">
        <v>81</v>
      </c>
      <c r="AQ671" s="18" t="s">
        <v>71</v>
      </c>
      <c r="AR671" s="19">
        <v>0</v>
      </c>
      <c r="AS671" s="18"/>
      <c r="AT671" s="72">
        <v>60</v>
      </c>
      <c r="AU671" s="19">
        <v>160</v>
      </c>
      <c r="AV671" s="19">
        <v>160</v>
      </c>
      <c r="AW671" s="18" t="s">
        <v>77</v>
      </c>
      <c r="AX671" s="18" t="s">
        <v>87</v>
      </c>
      <c r="AY671" s="18"/>
      <c r="AZ671" s="18"/>
      <c r="BA671" s="19">
        <v>0</v>
      </c>
      <c r="BB671" s="20" t="s">
        <v>81</v>
      </c>
      <c r="BC671" s="18" t="s">
        <v>81</v>
      </c>
      <c r="BD671" s="18" t="s">
        <v>71</v>
      </c>
      <c r="BE671" s="18" t="s">
        <v>84</v>
      </c>
      <c r="BF671" s="18" t="s">
        <v>71</v>
      </c>
      <c r="BG671" s="18"/>
      <c r="BH671" s="21">
        <v>0</v>
      </c>
      <c r="BI671" s="19">
        <v>0.28000000000000003</v>
      </c>
      <c r="BJ671" s="18"/>
      <c r="BK671" s="19">
        <v>0.22</v>
      </c>
      <c r="BL671" s="18"/>
      <c r="BM671" s="18"/>
      <c r="BN671" s="19">
        <v>20.010000000000002</v>
      </c>
      <c r="BO671" s="21">
        <v>0.4</v>
      </c>
      <c r="BP671" s="20"/>
      <c r="BQ671" s="21">
        <v>0.28999999999999998</v>
      </c>
      <c r="BR671" s="20"/>
      <c r="BS671" s="21">
        <v>0.25</v>
      </c>
      <c r="BT671" s="20"/>
      <c r="BU671" s="20"/>
      <c r="BV671" s="21">
        <v>20</v>
      </c>
      <c r="BW671" s="9">
        <f>IF(BA671=1,BN671-(Monitors!$B$17*Data!BZ671),Data!BN671)</f>
        <v>20.010000000000002</v>
      </c>
      <c r="BX671" s="32">
        <f>IF($AR671=1,$BW671-(Monitors!$C$17*BZ671),Data!$BW671)</f>
        <v>20.010000000000002</v>
      </c>
      <c r="BY671" s="32">
        <f>BX671-(AA671*Monitors!$C$13)</f>
        <v>15.862000000000002</v>
      </c>
      <c r="BZ671" s="86">
        <f>(Monitors!$C$13*Data!AA671)+(Monitors!$C$6*TANH(Monitors!$C$7*(Data!V671+Monitors!$C$8)+Monitors!$C$9)+Monitors!$C$10)</f>
        <v>16.458849417765016</v>
      </c>
      <c r="CA671" s="9">
        <f>BN671-(Signage!$C$13*AI671)</f>
        <v>15.433500000000002</v>
      </c>
      <c r="CB671" s="86">
        <f>(Signage!$C$13*Data!AI671)+(Signage!$C$6*TANH(Signage!$C$7*(Data!V671+Signage!$C$8)+Signage!$C$9)+Signage!$C$10)</f>
        <v>20.854168059489179</v>
      </c>
    </row>
    <row r="672" spans="1:80" s="4" customFormat="1" ht="12" customHeight="1">
      <c r="A672" s="82">
        <v>671</v>
      </c>
      <c r="B672" s="15" t="s">
        <v>2079</v>
      </c>
      <c r="C672" s="82" t="s">
        <v>1602</v>
      </c>
      <c r="D672" s="16">
        <v>41294</v>
      </c>
      <c r="E672" s="18" t="s">
        <v>77</v>
      </c>
      <c r="F672" s="15" t="s">
        <v>70</v>
      </c>
      <c r="G672" s="17">
        <v>6</v>
      </c>
      <c r="H672" s="15" t="s">
        <v>72</v>
      </c>
      <c r="I672" s="15" t="s">
        <v>73</v>
      </c>
      <c r="J672" s="18" t="s">
        <v>73</v>
      </c>
      <c r="K672" s="18" t="s">
        <v>74</v>
      </c>
      <c r="L672" s="18" t="s">
        <v>71</v>
      </c>
      <c r="M672" s="18" t="s">
        <v>78</v>
      </c>
      <c r="N672" s="18" t="s">
        <v>78</v>
      </c>
      <c r="O672" s="18" t="s">
        <v>82</v>
      </c>
      <c r="P672" s="18" t="s">
        <v>71</v>
      </c>
      <c r="Q672" s="18" t="s">
        <v>78</v>
      </c>
      <c r="R672" s="19">
        <v>1.78</v>
      </c>
      <c r="S672" s="19">
        <v>11.8</v>
      </c>
      <c r="T672" s="19">
        <v>20.9</v>
      </c>
      <c r="U672" s="19">
        <v>24</v>
      </c>
      <c r="V672" s="19">
        <v>246.85</v>
      </c>
      <c r="W672" s="19">
        <v>1080</v>
      </c>
      <c r="X672" s="19">
        <v>1920</v>
      </c>
      <c r="Y672" s="18" t="s">
        <v>147</v>
      </c>
      <c r="Z672" s="69">
        <v>8408</v>
      </c>
      <c r="AA672" s="19">
        <v>2.0739999999999998</v>
      </c>
      <c r="AB672" s="21">
        <v>250</v>
      </c>
      <c r="AC672" s="19">
        <v>20</v>
      </c>
      <c r="AD672" s="19">
        <v>274</v>
      </c>
      <c r="AE672" s="19">
        <v>250</v>
      </c>
      <c r="AF672" s="19">
        <v>270</v>
      </c>
      <c r="AG672" s="8">
        <f>AF672/AD672</f>
        <v>0.98540145985401462</v>
      </c>
      <c r="AH672" s="19">
        <v>200</v>
      </c>
      <c r="AI672" s="85">
        <f>(AF672*V672)/1000000</f>
        <v>6.66495E-2</v>
      </c>
      <c r="AJ672" s="18" t="s">
        <v>78</v>
      </c>
      <c r="AK672" s="18" t="s">
        <v>386</v>
      </c>
      <c r="AL672" s="18" t="s">
        <v>181</v>
      </c>
      <c r="AM672" s="18" t="s">
        <v>71</v>
      </c>
      <c r="AN672" s="18" t="s">
        <v>81</v>
      </c>
      <c r="AO672" s="18" t="s">
        <v>71</v>
      </c>
      <c r="AP672" s="18" t="s">
        <v>94</v>
      </c>
      <c r="AQ672" s="18" t="s">
        <v>71</v>
      </c>
      <c r="AR672" s="19">
        <v>0</v>
      </c>
      <c r="AS672" s="18"/>
      <c r="AT672" s="72">
        <v>60</v>
      </c>
      <c r="AU672" s="19">
        <v>170</v>
      </c>
      <c r="AV672" s="19">
        <v>170</v>
      </c>
      <c r="AW672" s="18" t="s">
        <v>77</v>
      </c>
      <c r="AX672" s="18" t="s">
        <v>87</v>
      </c>
      <c r="AY672" s="18" t="s">
        <v>71</v>
      </c>
      <c r="AZ672" s="18" t="s">
        <v>71</v>
      </c>
      <c r="BA672" s="19">
        <v>0</v>
      </c>
      <c r="BB672" s="20" t="s">
        <v>81</v>
      </c>
      <c r="BC672" s="18" t="s">
        <v>81</v>
      </c>
      <c r="BD672" s="18" t="s">
        <v>71</v>
      </c>
      <c r="BE672" s="18" t="s">
        <v>84</v>
      </c>
      <c r="BF672" s="18" t="s">
        <v>71</v>
      </c>
      <c r="BG672" s="18"/>
      <c r="BH672" s="21">
        <v>0</v>
      </c>
      <c r="BI672" s="19">
        <v>0.31</v>
      </c>
      <c r="BJ672" s="18"/>
      <c r="BK672" s="19">
        <v>0.26</v>
      </c>
      <c r="BL672" s="18"/>
      <c r="BM672" s="18"/>
      <c r="BN672" s="19">
        <v>20.47</v>
      </c>
      <c r="BO672" s="21">
        <v>0.5</v>
      </c>
      <c r="BP672" s="20"/>
      <c r="BQ672" s="21">
        <v>0.3</v>
      </c>
      <c r="BR672" s="20"/>
      <c r="BS672" s="21">
        <v>0.26</v>
      </c>
      <c r="BT672" s="20"/>
      <c r="BU672" s="20"/>
      <c r="BV672" s="21">
        <v>20.53</v>
      </c>
      <c r="BW672" s="9">
        <f>IF(BA672=1,BN672-(Monitors!$B$17*Data!BZ672),Data!BN672)</f>
        <v>20.47</v>
      </c>
      <c r="BX672" s="32">
        <f>IF($AR672=1,$BW672-(Monitors!$C$17*BZ672),Data!$BW672)</f>
        <v>20.47</v>
      </c>
      <c r="BY672" s="32">
        <f>BX672-(AA672*Monitors!$C$13)</f>
        <v>16.321999999999999</v>
      </c>
      <c r="BZ672" s="86">
        <f>(Monitors!$C$13*Data!AA672)+(Monitors!$C$6*TANH(Monitors!$C$7*(Data!V672+Monitors!$C$8)+Monitors!$C$9)+Monitors!$C$10)</f>
        <v>17.139927697875585</v>
      </c>
      <c r="CA672" s="9">
        <f>BN672-(Signage!$C$13*AI672)</f>
        <v>15.471287499999999</v>
      </c>
      <c r="CB672" s="86">
        <f>(Signage!$C$13*Data!AI672)+(Signage!$C$6*TANH(Signage!$C$7*(Data!V672+Signage!$C$8)+Signage!$C$9)+Signage!$C$10)</f>
        <v>22.954593255771524</v>
      </c>
    </row>
    <row r="673" spans="1:80" s="4" customFormat="1" ht="12" customHeight="1">
      <c r="A673" s="83">
        <v>672</v>
      </c>
      <c r="B673" s="15" t="s">
        <v>2076</v>
      </c>
      <c r="C673" s="83" t="s">
        <v>1603</v>
      </c>
      <c r="D673" s="16">
        <v>41565</v>
      </c>
      <c r="E673" s="18" t="s">
        <v>77</v>
      </c>
      <c r="F673" s="15" t="s">
        <v>70</v>
      </c>
      <c r="G673" s="17">
        <v>6</v>
      </c>
      <c r="H673" s="15" t="s">
        <v>72</v>
      </c>
      <c r="I673" s="15" t="s">
        <v>73</v>
      </c>
      <c r="J673" s="18" t="s">
        <v>73</v>
      </c>
      <c r="K673" s="18" t="s">
        <v>74</v>
      </c>
      <c r="L673" s="18" t="s">
        <v>71</v>
      </c>
      <c r="M673" s="18" t="s">
        <v>78</v>
      </c>
      <c r="N673" s="18" t="s">
        <v>78</v>
      </c>
      <c r="O673" s="18" t="s">
        <v>82</v>
      </c>
      <c r="P673" s="18" t="s">
        <v>71</v>
      </c>
      <c r="Q673" s="18" t="s">
        <v>77</v>
      </c>
      <c r="R673" s="19">
        <v>1.78</v>
      </c>
      <c r="S673" s="19">
        <v>11.7</v>
      </c>
      <c r="T673" s="19">
        <v>20.7</v>
      </c>
      <c r="U673" s="19">
        <v>23.8</v>
      </c>
      <c r="V673" s="19">
        <v>242.19</v>
      </c>
      <c r="W673" s="19">
        <v>1080</v>
      </c>
      <c r="X673" s="19">
        <v>1920</v>
      </c>
      <c r="Y673" s="18" t="s">
        <v>147</v>
      </c>
      <c r="Z673" s="69">
        <v>8547</v>
      </c>
      <c r="AA673" s="19">
        <v>2.0739999999999998</v>
      </c>
      <c r="AB673" s="21">
        <v>238.4</v>
      </c>
      <c r="AC673" s="19">
        <v>0</v>
      </c>
      <c r="AD673" s="19">
        <v>280</v>
      </c>
      <c r="AE673" s="19">
        <v>238.4</v>
      </c>
      <c r="AF673" s="19">
        <v>270</v>
      </c>
      <c r="AG673" s="8">
        <f>AF673/AD673</f>
        <v>0.9642857142857143</v>
      </c>
      <c r="AH673" s="19">
        <v>200</v>
      </c>
      <c r="AI673" s="85">
        <f>(AF673*V673)/1000000</f>
        <v>6.5391299999999999E-2</v>
      </c>
      <c r="AJ673" s="18" t="s">
        <v>78</v>
      </c>
      <c r="AK673" s="18" t="s">
        <v>186</v>
      </c>
      <c r="AL673" s="18" t="s">
        <v>181</v>
      </c>
      <c r="AM673" s="18" t="s">
        <v>71</v>
      </c>
      <c r="AN673" s="18" t="s">
        <v>81</v>
      </c>
      <c r="AO673" s="18" t="s">
        <v>71</v>
      </c>
      <c r="AP673" s="18" t="s">
        <v>81</v>
      </c>
      <c r="AQ673" s="18" t="s">
        <v>71</v>
      </c>
      <c r="AR673" s="19">
        <v>0</v>
      </c>
      <c r="AS673" s="18"/>
      <c r="AT673" s="72">
        <v>60</v>
      </c>
      <c r="AU673" s="19">
        <v>160</v>
      </c>
      <c r="AV673" s="19">
        <v>160</v>
      </c>
      <c r="AW673" s="18" t="s">
        <v>77</v>
      </c>
      <c r="AX673" s="18" t="s">
        <v>87</v>
      </c>
      <c r="AY673" s="18"/>
      <c r="AZ673" s="18"/>
      <c r="BA673" s="19">
        <v>0</v>
      </c>
      <c r="BB673" s="20" t="s">
        <v>81</v>
      </c>
      <c r="BC673" s="18" t="s">
        <v>81</v>
      </c>
      <c r="BD673" s="18" t="s">
        <v>71</v>
      </c>
      <c r="BE673" s="18" t="s">
        <v>84</v>
      </c>
      <c r="BF673" s="18" t="s">
        <v>71</v>
      </c>
      <c r="BG673" s="18"/>
      <c r="BH673" s="21">
        <v>0</v>
      </c>
      <c r="BI673" s="19">
        <v>0.22</v>
      </c>
      <c r="BJ673" s="18"/>
      <c r="BK673" s="19">
        <v>0.17</v>
      </c>
      <c r="BL673" s="18"/>
      <c r="BM673" s="18"/>
      <c r="BN673" s="19">
        <v>20.61</v>
      </c>
      <c r="BO673" s="21">
        <v>0.4</v>
      </c>
      <c r="BP673" s="20"/>
      <c r="BQ673" s="21">
        <v>0.22</v>
      </c>
      <c r="BR673" s="20"/>
      <c r="BS673" s="21">
        <v>0.18</v>
      </c>
      <c r="BT673" s="20"/>
      <c r="BU673" s="20"/>
      <c r="BV673" s="21">
        <v>20.63</v>
      </c>
      <c r="BW673" s="9">
        <f>IF(BA673=1,BN673-(Monitors!$B$17*Data!BZ673),Data!BN673)</f>
        <v>20.61</v>
      </c>
      <c r="BX673" s="32">
        <f>IF($AR673=1,$BW673-(Monitors!$C$17*BZ673),Data!$BW673)</f>
        <v>20.61</v>
      </c>
      <c r="BY673" s="32">
        <f>BX673-(AA673*Monitors!$C$13)</f>
        <v>16.462</v>
      </c>
      <c r="BZ673" s="86">
        <f>(Monitors!$C$13*Data!AA673)+(Monitors!$C$6*TANH(Monitors!$C$7*(Data!V673+Monitors!$C$8)+Monitors!$C$9)+Monitors!$C$10)</f>
        <v>16.99478456183494</v>
      </c>
      <c r="CA673" s="9">
        <f>BN673-(Signage!$C$13*AI673)</f>
        <v>15.705652499999999</v>
      </c>
      <c r="CB673" s="86">
        <f>(Signage!$C$13*Data!AI673)+(Signage!$C$6*TANH(Signage!$C$7*(Data!V673+Signage!$C$8)+Signage!$C$9)+Signage!$C$10)</f>
        <v>22.485980034992433</v>
      </c>
    </row>
    <row r="674" spans="1:80" s="4" customFormat="1" ht="12" customHeight="1">
      <c r="A674" s="82">
        <v>673</v>
      </c>
      <c r="B674" s="15" t="s">
        <v>2079</v>
      </c>
      <c r="C674" s="82" t="s">
        <v>1604</v>
      </c>
      <c r="D674" s="16">
        <v>41323</v>
      </c>
      <c r="E674" s="18" t="s">
        <v>77</v>
      </c>
      <c r="F674" s="15" t="s">
        <v>70</v>
      </c>
      <c r="G674" s="17">
        <v>6</v>
      </c>
      <c r="H674" s="15" t="s">
        <v>72</v>
      </c>
      <c r="I674" s="15" t="s">
        <v>73</v>
      </c>
      <c r="J674" s="18" t="s">
        <v>73</v>
      </c>
      <c r="K674" s="18" t="s">
        <v>74</v>
      </c>
      <c r="L674" s="18" t="s">
        <v>71</v>
      </c>
      <c r="M674" s="18" t="s">
        <v>78</v>
      </c>
      <c r="N674" s="18" t="s">
        <v>78</v>
      </c>
      <c r="O674" s="18" t="s">
        <v>82</v>
      </c>
      <c r="P674" s="18" t="s">
        <v>71</v>
      </c>
      <c r="Q674" s="18" t="s">
        <v>78</v>
      </c>
      <c r="R674" s="19">
        <v>1.78</v>
      </c>
      <c r="S674" s="19">
        <v>10.5</v>
      </c>
      <c r="T674" s="19">
        <v>18.7</v>
      </c>
      <c r="U674" s="19">
        <v>21.5</v>
      </c>
      <c r="V674" s="19">
        <v>197.52</v>
      </c>
      <c r="W674" s="19">
        <v>1080</v>
      </c>
      <c r="X674" s="19">
        <v>1920</v>
      </c>
      <c r="Y674" s="18" t="s">
        <v>147</v>
      </c>
      <c r="Z674" s="69">
        <v>10498</v>
      </c>
      <c r="AA674" s="19">
        <v>2.0739999999999998</v>
      </c>
      <c r="AB674" s="21">
        <v>250</v>
      </c>
      <c r="AC674" s="19">
        <v>21</v>
      </c>
      <c r="AD674" s="19">
        <v>284</v>
      </c>
      <c r="AE674" s="19">
        <v>250</v>
      </c>
      <c r="AF674" s="19">
        <v>270</v>
      </c>
      <c r="AG674" s="8">
        <f>AF674/AD674</f>
        <v>0.95070422535211263</v>
      </c>
      <c r="AH674" s="19">
        <v>200</v>
      </c>
      <c r="AI674" s="85">
        <f>(AF674*V674)/1000000</f>
        <v>5.33304E-2</v>
      </c>
      <c r="AJ674" s="18" t="s">
        <v>78</v>
      </c>
      <c r="AK674" s="18" t="s">
        <v>418</v>
      </c>
      <c r="AL674" s="18" t="s">
        <v>115</v>
      </c>
      <c r="AM674" s="18" t="s">
        <v>429</v>
      </c>
      <c r="AN674" s="18" t="s">
        <v>81</v>
      </c>
      <c r="AO674" s="18" t="s">
        <v>71</v>
      </c>
      <c r="AP674" s="18" t="s">
        <v>94</v>
      </c>
      <c r="AQ674" s="18" t="s">
        <v>71</v>
      </c>
      <c r="AR674" s="19">
        <v>0</v>
      </c>
      <c r="AS674" s="18"/>
      <c r="AT674" s="72">
        <v>60</v>
      </c>
      <c r="AU674" s="19">
        <v>176</v>
      </c>
      <c r="AV674" s="19">
        <v>170</v>
      </c>
      <c r="AW674" s="18" t="s">
        <v>77</v>
      </c>
      <c r="AX674" s="18" t="s">
        <v>417</v>
      </c>
      <c r="AY674" s="18" t="s">
        <v>71</v>
      </c>
      <c r="AZ674" s="18" t="s">
        <v>71</v>
      </c>
      <c r="BA674" s="19">
        <v>0</v>
      </c>
      <c r="BB674" s="20" t="s">
        <v>81</v>
      </c>
      <c r="BC674" s="18" t="s">
        <v>81</v>
      </c>
      <c r="BD674" s="18" t="s">
        <v>71</v>
      </c>
      <c r="BE674" s="18" t="s">
        <v>84</v>
      </c>
      <c r="BF674" s="18" t="s">
        <v>71</v>
      </c>
      <c r="BG674" s="18"/>
      <c r="BH674" s="21">
        <v>0</v>
      </c>
      <c r="BI674" s="19">
        <v>0.14000000000000001</v>
      </c>
      <c r="BJ674" s="18"/>
      <c r="BK674" s="19">
        <v>0.11</v>
      </c>
      <c r="BL674" s="18"/>
      <c r="BM674" s="18"/>
      <c r="BN674" s="19">
        <v>20.8</v>
      </c>
      <c r="BO674" s="21">
        <v>0.5</v>
      </c>
      <c r="BP674" s="20"/>
      <c r="BQ674" s="21">
        <v>0.21</v>
      </c>
      <c r="BR674" s="20"/>
      <c r="BS674" s="21">
        <v>0.15</v>
      </c>
      <c r="BT674" s="20"/>
      <c r="BU674" s="20"/>
      <c r="BV674" s="21">
        <v>20.91</v>
      </c>
      <c r="BW674" s="9">
        <f>IF(BA674=1,BN674-(Monitors!$B$17*Data!BZ674),Data!BN674)</f>
        <v>20.8</v>
      </c>
      <c r="BX674" s="32">
        <f>IF($AR674=1,$BW674-(Monitors!$C$17*BZ674),Data!$BW674)</f>
        <v>20.8</v>
      </c>
      <c r="BY674" s="32">
        <f>BX674-(AA674*Monitors!$C$13)</f>
        <v>16.652000000000001</v>
      </c>
      <c r="BZ674" s="86">
        <f>(Monitors!$C$13*Data!AA674)+(Monitors!$C$6*TANH(Monitors!$C$7*(Data!V674+Monitors!$C$8)+Monitors!$C$9)+Monitors!$C$10)</f>
        <v>15.391053511885746</v>
      </c>
      <c r="CA674" s="9">
        <f>BN674-(Signage!$C$13*AI674)</f>
        <v>16.800219999999999</v>
      </c>
      <c r="CB674" s="86">
        <f>(Signage!$C$13*Data!AI674)+(Signage!$C$6*TANH(Signage!$C$7*(Data!V674+Signage!$C$8)+Signage!$C$9)+Signage!$C$10)</f>
        <v>17.971166312499623</v>
      </c>
    </row>
    <row r="675" spans="1:80" s="4" customFormat="1" ht="12" customHeight="1">
      <c r="A675" s="83">
        <v>674</v>
      </c>
      <c r="B675" s="15" t="s">
        <v>2076</v>
      </c>
      <c r="C675" s="83" t="s">
        <v>1605</v>
      </c>
      <c r="D675" s="25">
        <v>41869</v>
      </c>
      <c r="E675" s="27" t="s">
        <v>77</v>
      </c>
      <c r="F675" s="24" t="s">
        <v>70</v>
      </c>
      <c r="G675" s="26">
        <v>6</v>
      </c>
      <c r="H675" s="24" t="s">
        <v>72</v>
      </c>
      <c r="I675" s="24" t="s">
        <v>90</v>
      </c>
      <c r="J675" s="27" t="s">
        <v>71</v>
      </c>
      <c r="K675" s="27" t="s">
        <v>74</v>
      </c>
      <c r="L675" s="27" t="s">
        <v>71</v>
      </c>
      <c r="M675" s="27" t="s">
        <v>78</v>
      </c>
      <c r="N675" s="27" t="s">
        <v>78</v>
      </c>
      <c r="O675" s="27" t="s">
        <v>82</v>
      </c>
      <c r="P675" s="27" t="s">
        <v>71</v>
      </c>
      <c r="Q675" s="27" t="s">
        <v>77</v>
      </c>
      <c r="R675" s="28">
        <v>1.78</v>
      </c>
      <c r="S675" s="28">
        <v>13.2</v>
      </c>
      <c r="T675" s="28">
        <v>23.6</v>
      </c>
      <c r="U675" s="28">
        <v>27</v>
      </c>
      <c r="V675" s="28">
        <v>311.7</v>
      </c>
      <c r="W675" s="28">
        <v>1080</v>
      </c>
      <c r="X675" s="28">
        <v>1920</v>
      </c>
      <c r="Y675" s="27" t="s">
        <v>147</v>
      </c>
      <c r="Z675" s="70">
        <v>6654</v>
      </c>
      <c r="AA675" s="28">
        <v>2.0739999999999998</v>
      </c>
      <c r="AB675" s="30">
        <v>247.2</v>
      </c>
      <c r="AC675" s="28">
        <v>0</v>
      </c>
      <c r="AD675" s="28">
        <v>280</v>
      </c>
      <c r="AE675" s="28">
        <v>247.2</v>
      </c>
      <c r="AF675" s="28">
        <v>270</v>
      </c>
      <c r="AG675" s="8">
        <f>AF675/AD675</f>
        <v>0.9642857142857143</v>
      </c>
      <c r="AH675" s="28">
        <v>200</v>
      </c>
      <c r="AI675" s="85">
        <f>(AF675*V675)/1000000</f>
        <v>8.4158999999999998E-2</v>
      </c>
      <c r="AJ675" s="27" t="s">
        <v>78</v>
      </c>
      <c r="AK675" s="27" t="s">
        <v>190</v>
      </c>
      <c r="AL675" s="27" t="s">
        <v>88</v>
      </c>
      <c r="AM675" s="27" t="s">
        <v>71</v>
      </c>
      <c r="AN675" s="27" t="s">
        <v>81</v>
      </c>
      <c r="AO675" s="27" t="s">
        <v>71</v>
      </c>
      <c r="AP675" s="27" t="s">
        <v>81</v>
      </c>
      <c r="AQ675" s="27" t="s">
        <v>71</v>
      </c>
      <c r="AR675" s="28">
        <v>0</v>
      </c>
      <c r="AS675" s="27"/>
      <c r="AT675" s="74">
        <v>60</v>
      </c>
      <c r="AU675" s="28">
        <v>160</v>
      </c>
      <c r="AV675" s="28">
        <v>160</v>
      </c>
      <c r="AW675" s="31"/>
      <c r="AX675" s="27" t="s">
        <v>87</v>
      </c>
      <c r="AY675" s="27" t="s">
        <v>71</v>
      </c>
      <c r="AZ675" s="27" t="s">
        <v>71</v>
      </c>
      <c r="BA675" s="28">
        <v>0</v>
      </c>
      <c r="BB675" s="29" t="s">
        <v>81</v>
      </c>
      <c r="BC675" s="29" t="s">
        <v>81</v>
      </c>
      <c r="BD675" s="27" t="s">
        <v>71</v>
      </c>
      <c r="BE675" s="27" t="s">
        <v>84</v>
      </c>
      <c r="BF675" s="27" t="s">
        <v>71</v>
      </c>
      <c r="BG675" s="27"/>
      <c r="BH675" s="30">
        <v>0</v>
      </c>
      <c r="BI675" s="28">
        <v>0.2</v>
      </c>
      <c r="BJ675" s="27"/>
      <c r="BK675" s="28">
        <v>0.17</v>
      </c>
      <c r="BL675" s="27"/>
      <c r="BM675" s="27"/>
      <c r="BN675" s="28">
        <v>20.27</v>
      </c>
      <c r="BO675" s="30">
        <v>0.5</v>
      </c>
      <c r="BP675" s="29"/>
      <c r="BQ675" s="30">
        <v>0.21</v>
      </c>
      <c r="BR675" s="29"/>
      <c r="BS675" s="30">
        <v>0.18</v>
      </c>
      <c r="BT675" s="29"/>
      <c r="BU675" s="29"/>
      <c r="BV675" s="30">
        <v>20.28</v>
      </c>
      <c r="BW675" s="9">
        <f>IF(BA675=1,BN675-(Monitors!$B$17*Data!BZ675),Data!BN675)</f>
        <v>20.27</v>
      </c>
      <c r="BX675" s="32">
        <f>IF($AR675=1,$BW675-(Monitors!$C$17*BZ675),Data!$BW675)</f>
        <v>20.27</v>
      </c>
      <c r="BY675" s="32">
        <f>BX675-(AA675*Monitors!$C$13)</f>
        <v>16.122</v>
      </c>
      <c r="BZ675" s="86">
        <f>(Monitors!$C$13*Data!AA675)+(Monitors!$C$6*TANH(Monitors!$C$7*(Data!V675+Monitors!$C$8)+Monitors!$C$9)+Monitors!$C$10)</f>
        <v>18.779741917256199</v>
      </c>
      <c r="CA675" s="9">
        <f>BN675-(Signage!$C$13*AI675)</f>
        <v>13.958075000000001</v>
      </c>
      <c r="CB675" s="86">
        <f>(Signage!$C$13*Data!AI675)+(Signage!$C$6*TANH(Signage!$C$7*(Data!V675+Signage!$C$8)+Signage!$C$9)+Signage!$C$10)</f>
        <v>29.416559702489081</v>
      </c>
    </row>
    <row r="676" spans="1:80" s="4" customFormat="1" ht="12" customHeight="1">
      <c r="A676" s="82">
        <v>675</v>
      </c>
      <c r="B676" s="15" t="s">
        <v>2100</v>
      </c>
      <c r="C676" s="82" t="s">
        <v>1606</v>
      </c>
      <c r="D676" s="16">
        <v>41061</v>
      </c>
      <c r="E676" s="18" t="s">
        <v>77</v>
      </c>
      <c r="F676" s="15" t="s">
        <v>70</v>
      </c>
      <c r="G676" s="17">
        <v>6</v>
      </c>
      <c r="H676" s="15" t="s">
        <v>72</v>
      </c>
      <c r="I676" s="15" t="s">
        <v>142</v>
      </c>
      <c r="J676" s="18"/>
      <c r="K676" s="18" t="s">
        <v>74</v>
      </c>
      <c r="L676" s="18"/>
      <c r="M676" s="18" t="s">
        <v>78</v>
      </c>
      <c r="N676" s="18" t="s">
        <v>78</v>
      </c>
      <c r="O676" s="18" t="s">
        <v>82</v>
      </c>
      <c r="P676" s="18"/>
      <c r="Q676" s="18" t="s">
        <v>78</v>
      </c>
      <c r="R676" s="19">
        <v>1.78</v>
      </c>
      <c r="S676" s="19">
        <v>11.5</v>
      </c>
      <c r="T676" s="19">
        <v>20.5</v>
      </c>
      <c r="U676" s="19">
        <v>23.6</v>
      </c>
      <c r="V676" s="19">
        <v>236.8</v>
      </c>
      <c r="W676" s="19">
        <v>1080</v>
      </c>
      <c r="X676" s="19">
        <v>1920</v>
      </c>
      <c r="Y676" s="18" t="s">
        <v>147</v>
      </c>
      <c r="Z676" s="69">
        <v>8752</v>
      </c>
      <c r="AA676" s="19">
        <v>2.0739999999999998</v>
      </c>
      <c r="AB676" s="21">
        <v>286.3</v>
      </c>
      <c r="AC676" s="19">
        <v>11.3</v>
      </c>
      <c r="AD676" s="19">
        <v>286.3</v>
      </c>
      <c r="AE676" s="19">
        <v>286.3</v>
      </c>
      <c r="AF676" s="19">
        <v>270.10000000000002</v>
      </c>
      <c r="AG676" s="8">
        <f>AF676/AD676</f>
        <v>0.94341599720572833</v>
      </c>
      <c r="AH676" s="19">
        <v>200.3</v>
      </c>
      <c r="AI676" s="85">
        <f>(AF676*V676)/1000000</f>
        <v>6.3959680000000005E-2</v>
      </c>
      <c r="AJ676" s="18" t="s">
        <v>78</v>
      </c>
      <c r="AK676" s="18" t="s">
        <v>177</v>
      </c>
      <c r="AL676" s="18" t="s">
        <v>134</v>
      </c>
      <c r="AM676" s="18"/>
      <c r="AN676" s="18" t="s">
        <v>121</v>
      </c>
      <c r="AO676" s="18"/>
      <c r="AP676" s="18" t="s">
        <v>94</v>
      </c>
      <c r="AQ676" s="18"/>
      <c r="AR676" s="19">
        <v>0</v>
      </c>
      <c r="AS676" s="18"/>
      <c r="AT676" s="72">
        <v>60</v>
      </c>
      <c r="AU676" s="19">
        <v>178</v>
      </c>
      <c r="AV676" s="19">
        <v>170</v>
      </c>
      <c r="AW676" s="18" t="s">
        <v>78</v>
      </c>
      <c r="AX676" s="18" t="s">
        <v>176</v>
      </c>
      <c r="AY676" s="18"/>
      <c r="AZ676" s="18"/>
      <c r="BA676" s="19">
        <v>0</v>
      </c>
      <c r="BB676" s="20" t="s">
        <v>121</v>
      </c>
      <c r="BC676" s="18" t="s">
        <v>144</v>
      </c>
      <c r="BD676" s="18"/>
      <c r="BE676" s="18" t="s">
        <v>84</v>
      </c>
      <c r="BF676" s="18"/>
      <c r="BG676" s="18"/>
      <c r="BH676" s="21">
        <v>0</v>
      </c>
      <c r="BI676" s="19">
        <v>0.35</v>
      </c>
      <c r="BJ676" s="19">
        <v>0.33</v>
      </c>
      <c r="BK676" s="19">
        <v>0.28999999999999998</v>
      </c>
      <c r="BL676" s="18"/>
      <c r="BM676" s="18"/>
      <c r="BN676" s="19">
        <v>15</v>
      </c>
      <c r="BO676" s="21">
        <v>0.56000000000000005</v>
      </c>
      <c r="BP676" s="20"/>
      <c r="BQ676" s="21">
        <v>0.43</v>
      </c>
      <c r="BR676" s="21">
        <v>0.4</v>
      </c>
      <c r="BS676" s="21">
        <v>0.36</v>
      </c>
      <c r="BT676" s="20"/>
      <c r="BU676" s="20"/>
      <c r="BV676" s="21">
        <v>15.2</v>
      </c>
      <c r="BW676" s="9">
        <f>IF(BA676=1,BN676-(Monitors!$B$17*Data!BZ676),Data!BN676)</f>
        <v>15</v>
      </c>
      <c r="BX676" s="32">
        <f>IF($AR676=1,$BW676-(Monitors!$C$17*BZ676),Data!$BW676)</f>
        <v>15</v>
      </c>
      <c r="BY676" s="32">
        <f>BX676-(AA676*Monitors!$C$13)</f>
        <v>10.852</v>
      </c>
      <c r="BZ676" s="86">
        <f>(Monitors!$C$13*Data!AA676)+(Monitors!$C$6*TANH(Monitors!$C$7*(Data!V676+Monitors!$C$8)+Monitors!$C$9)+Monitors!$C$10)</f>
        <v>16.821880498928238</v>
      </c>
      <c r="CA676" s="9">
        <f>BN676-(Signage!$C$13*AI676)</f>
        <v>10.203023999999999</v>
      </c>
      <c r="CB676" s="86">
        <f>(Signage!$C$13*Data!AI676)+(Signage!$C$6*TANH(Signage!$C$7*(Data!V676+Signage!$C$8)+Signage!$C$9)+Signage!$C$10)</f>
        <v>21.945119597014767</v>
      </c>
    </row>
    <row r="677" spans="1:80" s="4" customFormat="1" ht="12" customHeight="1">
      <c r="A677" s="83">
        <v>676</v>
      </c>
      <c r="B677" s="15" t="s">
        <v>2052</v>
      </c>
      <c r="C677" s="83" t="s">
        <v>1607</v>
      </c>
      <c r="D677" s="16">
        <v>41093</v>
      </c>
      <c r="E677" s="18" t="s">
        <v>77</v>
      </c>
      <c r="F677" s="15" t="s">
        <v>70</v>
      </c>
      <c r="G677" s="17">
        <v>6</v>
      </c>
      <c r="H677" s="15" t="s">
        <v>72</v>
      </c>
      <c r="I677" s="15" t="s">
        <v>142</v>
      </c>
      <c r="J677" s="18"/>
      <c r="K677" s="18" t="s">
        <v>74</v>
      </c>
      <c r="L677" s="18"/>
      <c r="M677" s="18" t="s">
        <v>78</v>
      </c>
      <c r="N677" s="18" t="s">
        <v>78</v>
      </c>
      <c r="O677" s="18" t="s">
        <v>82</v>
      </c>
      <c r="P677" s="18"/>
      <c r="Q677" s="18" t="s">
        <v>77</v>
      </c>
      <c r="R677" s="19">
        <v>1.78</v>
      </c>
      <c r="S677" s="19">
        <v>20.100000000000001</v>
      </c>
      <c r="T677" s="19">
        <v>11.3</v>
      </c>
      <c r="U677" s="19">
        <v>23</v>
      </c>
      <c r="V677" s="19">
        <v>226</v>
      </c>
      <c r="W677" s="19">
        <v>1080</v>
      </c>
      <c r="X677" s="19">
        <v>1920</v>
      </c>
      <c r="Y677" s="18" t="s">
        <v>147</v>
      </c>
      <c r="Z677" s="69">
        <v>9175</v>
      </c>
      <c r="AA677" s="19">
        <v>2.0739999999999998</v>
      </c>
      <c r="AB677" s="21">
        <v>271.5</v>
      </c>
      <c r="AC677" s="19">
        <v>20.100000000000001</v>
      </c>
      <c r="AD677" s="19">
        <v>271.5</v>
      </c>
      <c r="AE677" s="19">
        <v>271.5</v>
      </c>
      <c r="AF677" s="19">
        <v>270.10000000000002</v>
      </c>
      <c r="AG677" s="8">
        <f>AF677/AD677</f>
        <v>0.99484346224677722</v>
      </c>
      <c r="AH677" s="19">
        <v>200</v>
      </c>
      <c r="AI677" s="85">
        <f>(AF677*V677)/1000000</f>
        <v>6.1042600000000002E-2</v>
      </c>
      <c r="AJ677" s="18" t="s">
        <v>78</v>
      </c>
      <c r="AK677" s="18" t="s">
        <v>303</v>
      </c>
      <c r="AL677" s="18" t="s">
        <v>181</v>
      </c>
      <c r="AM677" s="18"/>
      <c r="AN677" s="18" t="s">
        <v>81</v>
      </c>
      <c r="AO677" s="18"/>
      <c r="AP677" s="18" t="s">
        <v>81</v>
      </c>
      <c r="AQ677" s="18"/>
      <c r="AR677" s="19">
        <v>0</v>
      </c>
      <c r="AS677" s="18"/>
      <c r="AT677" s="72">
        <v>60</v>
      </c>
      <c r="AU677" s="19">
        <v>180</v>
      </c>
      <c r="AV677" s="19">
        <v>100</v>
      </c>
      <c r="AW677" s="18" t="s">
        <v>78</v>
      </c>
      <c r="AX677" s="18" t="s">
        <v>176</v>
      </c>
      <c r="AY677" s="18"/>
      <c r="AZ677" s="18"/>
      <c r="BA677" s="19">
        <v>0</v>
      </c>
      <c r="BB677" s="20" t="s">
        <v>81</v>
      </c>
      <c r="BC677" s="18" t="s">
        <v>81</v>
      </c>
      <c r="BD677" s="18"/>
      <c r="BE677" s="18" t="s">
        <v>84</v>
      </c>
      <c r="BF677" s="18"/>
      <c r="BG677" s="18"/>
      <c r="BH677" s="21">
        <v>0</v>
      </c>
      <c r="BI677" s="19">
        <v>0.39</v>
      </c>
      <c r="BJ677" s="18"/>
      <c r="BK677" s="19">
        <v>0.36</v>
      </c>
      <c r="BL677" s="18"/>
      <c r="BM677" s="18"/>
      <c r="BN677" s="19">
        <v>18.420000000000002</v>
      </c>
      <c r="BO677" s="21">
        <v>0.43</v>
      </c>
      <c r="BP677" s="20"/>
      <c r="BQ677" s="21">
        <v>0.48</v>
      </c>
      <c r="BR677" s="20"/>
      <c r="BS677" s="21">
        <v>0.44</v>
      </c>
      <c r="BT677" s="20"/>
      <c r="BU677" s="20"/>
      <c r="BV677" s="21">
        <v>18.559999999999999</v>
      </c>
      <c r="BW677" s="9">
        <f>IF(BA677=1,BN677-(Monitors!$B$17*Data!BZ677),Data!BN677)</f>
        <v>18.420000000000002</v>
      </c>
      <c r="BX677" s="32">
        <f>IF($AR677=1,$BW677-(Monitors!$C$17*BZ677),Data!$BW677)</f>
        <v>18.420000000000002</v>
      </c>
      <c r="BY677" s="32">
        <f>BX677-(AA677*Monitors!$C$13)</f>
        <v>14.272000000000002</v>
      </c>
      <c r="BZ677" s="86">
        <f>(Monitors!$C$13*Data!AA677)+(Monitors!$C$6*TANH(Monitors!$C$7*(Data!V677+Monitors!$C$8)+Monitors!$C$9)+Monitors!$C$10)</f>
        <v>16.458849417765016</v>
      </c>
      <c r="CA677" s="9">
        <f>BN677-(Signage!$C$13*AI677)</f>
        <v>13.841805000000001</v>
      </c>
      <c r="CB677" s="86">
        <f>(Signage!$C$13*Data!AI677)+(Signage!$C$6*TANH(Signage!$C$7*(Data!V677+Signage!$C$8)+Signage!$C$9)+Signage!$C$10)</f>
        <v>20.855863059489181</v>
      </c>
    </row>
    <row r="678" spans="1:80" s="4" customFormat="1" ht="12" customHeight="1">
      <c r="A678" s="82">
        <v>677</v>
      </c>
      <c r="B678" s="15" t="s">
        <v>2088</v>
      </c>
      <c r="C678" s="82" t="s">
        <v>1608</v>
      </c>
      <c r="D678" s="16">
        <v>41426</v>
      </c>
      <c r="E678" s="18" t="s">
        <v>77</v>
      </c>
      <c r="F678" s="15" t="s">
        <v>70</v>
      </c>
      <c r="G678" s="17">
        <v>6</v>
      </c>
      <c r="H678" s="15" t="s">
        <v>72</v>
      </c>
      <c r="I678" s="15" t="s">
        <v>90</v>
      </c>
      <c r="J678" s="18"/>
      <c r="K678" s="18" t="s">
        <v>74</v>
      </c>
      <c r="L678" s="18"/>
      <c r="M678" s="18" t="s">
        <v>78</v>
      </c>
      <c r="N678" s="18" t="s">
        <v>78</v>
      </c>
      <c r="O678" s="18" t="s">
        <v>82</v>
      </c>
      <c r="P678" s="18"/>
      <c r="Q678" s="18" t="s">
        <v>78</v>
      </c>
      <c r="R678" s="19">
        <v>1.78</v>
      </c>
      <c r="S678" s="19">
        <v>11.6</v>
      </c>
      <c r="T678" s="19">
        <v>20.6</v>
      </c>
      <c r="U678" s="19">
        <v>23.6</v>
      </c>
      <c r="V678" s="19">
        <v>237.8</v>
      </c>
      <c r="W678" s="19">
        <v>1080</v>
      </c>
      <c r="X678" s="19">
        <v>1920</v>
      </c>
      <c r="Y678" s="18" t="s">
        <v>147</v>
      </c>
      <c r="Z678" s="69">
        <v>8720</v>
      </c>
      <c r="AA678" s="19">
        <v>2.0739999999999998</v>
      </c>
      <c r="AB678" s="21">
        <v>300</v>
      </c>
      <c r="AC678" s="19">
        <v>8.9</v>
      </c>
      <c r="AD678" s="19">
        <v>271.7</v>
      </c>
      <c r="AE678" s="19">
        <v>300</v>
      </c>
      <c r="AF678" s="19">
        <v>270.7</v>
      </c>
      <c r="AG678" s="8">
        <f>AF678/AD678</f>
        <v>0.99631947000368049</v>
      </c>
      <c r="AH678" s="19">
        <v>200</v>
      </c>
      <c r="AI678" s="85">
        <f>(AF678*V678)/1000000</f>
        <v>6.4372459999999992E-2</v>
      </c>
      <c r="AJ678" s="18" t="s">
        <v>78</v>
      </c>
      <c r="AK678" s="18" t="s">
        <v>185</v>
      </c>
      <c r="AL678" s="18" t="s">
        <v>134</v>
      </c>
      <c r="AM678" s="18"/>
      <c r="AN678" s="18" t="s">
        <v>81</v>
      </c>
      <c r="AO678" s="18"/>
      <c r="AP678" s="18" t="s">
        <v>81</v>
      </c>
      <c r="AQ678" s="18"/>
      <c r="AR678" s="19">
        <v>0</v>
      </c>
      <c r="AS678" s="18"/>
      <c r="AT678" s="72">
        <v>60</v>
      </c>
      <c r="AU678" s="19">
        <v>178</v>
      </c>
      <c r="AV678" s="19">
        <v>170</v>
      </c>
      <c r="AW678" s="18" t="s">
        <v>78</v>
      </c>
      <c r="AX678" s="18" t="s">
        <v>109</v>
      </c>
      <c r="AY678" s="18"/>
      <c r="AZ678" s="18"/>
      <c r="BA678" s="19">
        <v>0</v>
      </c>
      <c r="BB678" s="20" t="s">
        <v>81</v>
      </c>
      <c r="BC678" s="18" t="s">
        <v>81</v>
      </c>
      <c r="BD678" s="18"/>
      <c r="BE678" s="18" t="s">
        <v>84</v>
      </c>
      <c r="BF678" s="18"/>
      <c r="BG678" s="19">
        <v>5</v>
      </c>
      <c r="BH678" s="21">
        <v>0</v>
      </c>
      <c r="BI678" s="19">
        <v>0.27</v>
      </c>
      <c r="BJ678" s="18"/>
      <c r="BK678" s="19">
        <v>0.24</v>
      </c>
      <c r="BL678" s="18"/>
      <c r="BM678" s="18"/>
      <c r="BN678" s="19">
        <v>21.18</v>
      </c>
      <c r="BO678" s="21">
        <v>0.52</v>
      </c>
      <c r="BP678" s="20"/>
      <c r="BQ678" s="21">
        <v>0.35</v>
      </c>
      <c r="BR678" s="20"/>
      <c r="BS678" s="21">
        <v>0.35</v>
      </c>
      <c r="BT678" s="20"/>
      <c r="BU678" s="20"/>
      <c r="BV678" s="21">
        <v>21</v>
      </c>
      <c r="BW678" s="9">
        <f>IF(BA678=1,BN678-(Monitors!$B$17*Data!BZ678),Data!BN678)</f>
        <v>21.18</v>
      </c>
      <c r="BX678" s="32">
        <f>IF($AR678=1,$BW678-(Monitors!$C$17*BZ678),Data!$BW678)</f>
        <v>21.18</v>
      </c>
      <c r="BY678" s="32">
        <f>BX678-(AA678*Monitors!$C$13)</f>
        <v>17.032</v>
      </c>
      <c r="BZ678" s="86">
        <f>(Monitors!$C$13*Data!AA678)+(Monitors!$C$6*TANH(Monitors!$C$7*(Data!V678+Monitors!$C$8)+Monitors!$C$9)+Monitors!$C$10)</f>
        <v>16.854370397059807</v>
      </c>
      <c r="CA678" s="9">
        <f>BN678-(Signage!$C$13*AI678)</f>
        <v>16.352065500000002</v>
      </c>
      <c r="CB678" s="86">
        <f>(Signage!$C$13*Data!AI678)+(Signage!$C$6*TANH(Signage!$C$7*(Data!V678+Signage!$C$8)+Signage!$C$9)+Signage!$C$10)</f>
        <v>22.056551506351482</v>
      </c>
    </row>
    <row r="679" spans="1:80" s="4" customFormat="1" ht="12" customHeight="1">
      <c r="A679" s="83">
        <v>678</v>
      </c>
      <c r="B679" s="15" t="s">
        <v>2088</v>
      </c>
      <c r="C679" s="83" t="s">
        <v>1609</v>
      </c>
      <c r="D679" s="16">
        <v>41673</v>
      </c>
      <c r="E679" s="18" t="s">
        <v>77</v>
      </c>
      <c r="F679" s="15" t="s">
        <v>70</v>
      </c>
      <c r="G679" s="17">
        <v>6</v>
      </c>
      <c r="H679" s="15" t="s">
        <v>72</v>
      </c>
      <c r="I679" s="15" t="s">
        <v>90</v>
      </c>
      <c r="J679" s="18" t="s">
        <v>71</v>
      </c>
      <c r="K679" s="18" t="s">
        <v>74</v>
      </c>
      <c r="L679" s="18" t="s">
        <v>71</v>
      </c>
      <c r="M679" s="18" t="s">
        <v>78</v>
      </c>
      <c r="N679" s="18" t="s">
        <v>78</v>
      </c>
      <c r="O679" s="18" t="s">
        <v>82</v>
      </c>
      <c r="P679" s="18" t="s">
        <v>81</v>
      </c>
      <c r="Q679" s="18" t="s">
        <v>77</v>
      </c>
      <c r="R679" s="19">
        <v>1.78</v>
      </c>
      <c r="S679" s="19">
        <v>11.4</v>
      </c>
      <c r="T679" s="19">
        <v>20.5</v>
      </c>
      <c r="U679" s="19">
        <v>23.6</v>
      </c>
      <c r="V679" s="19">
        <v>236.8</v>
      </c>
      <c r="W679" s="19">
        <v>1080</v>
      </c>
      <c r="X679" s="19">
        <v>1920</v>
      </c>
      <c r="Y679" s="18" t="s">
        <v>147</v>
      </c>
      <c r="Z679" s="69">
        <v>10405</v>
      </c>
      <c r="AA679" s="19">
        <v>2.0739999999999998</v>
      </c>
      <c r="AB679" s="21">
        <v>300</v>
      </c>
      <c r="AC679" s="19">
        <v>16.3</v>
      </c>
      <c r="AD679" s="19">
        <v>271.10000000000002</v>
      </c>
      <c r="AE679" s="19">
        <v>300</v>
      </c>
      <c r="AF679" s="19">
        <v>271.10000000000002</v>
      </c>
      <c r="AG679" s="8">
        <f>AF679/AD679</f>
        <v>1</v>
      </c>
      <c r="AH679" s="19">
        <v>200</v>
      </c>
      <c r="AI679" s="85">
        <f>(AF679*V679)/1000000</f>
        <v>6.4196480000000014E-2</v>
      </c>
      <c r="AJ679" s="18" t="s">
        <v>78</v>
      </c>
      <c r="AK679" s="18" t="s">
        <v>178</v>
      </c>
      <c r="AL679" s="18" t="s">
        <v>159</v>
      </c>
      <c r="AM679" s="18" t="s">
        <v>81</v>
      </c>
      <c r="AN679" s="18" t="s">
        <v>81</v>
      </c>
      <c r="AO679" s="18" t="s">
        <v>81</v>
      </c>
      <c r="AP679" s="18" t="s">
        <v>81</v>
      </c>
      <c r="AQ679" s="18" t="s">
        <v>81</v>
      </c>
      <c r="AR679" s="19">
        <v>0</v>
      </c>
      <c r="AS679" s="18"/>
      <c r="AT679" s="72">
        <v>60</v>
      </c>
      <c r="AU679" s="19">
        <v>170</v>
      </c>
      <c r="AV679" s="19">
        <v>160</v>
      </c>
      <c r="AW679" s="18" t="s">
        <v>78</v>
      </c>
      <c r="AX679" s="18" t="s">
        <v>98</v>
      </c>
      <c r="AY679" s="18" t="s">
        <v>71</v>
      </c>
      <c r="AZ679" s="18" t="s">
        <v>71</v>
      </c>
      <c r="BA679" s="19">
        <v>0</v>
      </c>
      <c r="BB679" s="20" t="s">
        <v>81</v>
      </c>
      <c r="BC679" s="18" t="s">
        <v>81</v>
      </c>
      <c r="BD679" s="18" t="s">
        <v>81</v>
      </c>
      <c r="BE679" s="18" t="s">
        <v>84</v>
      </c>
      <c r="BF679" s="18" t="s">
        <v>81</v>
      </c>
      <c r="BG679" s="18"/>
      <c r="BH679" s="21">
        <v>0</v>
      </c>
      <c r="BI679" s="19">
        <v>0.11</v>
      </c>
      <c r="BJ679" s="18"/>
      <c r="BK679" s="19">
        <v>0.1</v>
      </c>
      <c r="BL679" s="18"/>
      <c r="BM679" s="18"/>
      <c r="BN679" s="19">
        <v>15.65</v>
      </c>
      <c r="BO679" s="21">
        <v>0.35</v>
      </c>
      <c r="BP679" s="20"/>
      <c r="BQ679" s="21">
        <v>0.12</v>
      </c>
      <c r="BR679" s="20"/>
      <c r="BS679" s="21">
        <v>0.12</v>
      </c>
      <c r="BT679" s="20"/>
      <c r="BU679" s="20"/>
      <c r="BV679" s="21">
        <v>15.79</v>
      </c>
      <c r="BW679" s="9">
        <f>IF(BA679=1,BN679-(Monitors!$B$17*Data!BZ679),Data!BN679)</f>
        <v>15.65</v>
      </c>
      <c r="BX679" s="32">
        <f>IF($AR679=1,$BW679-(Monitors!$C$17*BZ679),Data!$BW679)</f>
        <v>15.65</v>
      </c>
      <c r="BY679" s="32">
        <f>BX679-(AA679*Monitors!$C$13)</f>
        <v>11.502000000000001</v>
      </c>
      <c r="BZ679" s="86">
        <f>(Monitors!$C$13*Data!AA679)+(Monitors!$C$6*TANH(Monitors!$C$7*(Data!V679+Monitors!$C$8)+Monitors!$C$9)+Monitors!$C$10)</f>
        <v>16.821880498928238</v>
      </c>
      <c r="CA679" s="9">
        <f>BN679-(Signage!$C$13*AI679)</f>
        <v>10.835263999999999</v>
      </c>
      <c r="CB679" s="86">
        <f>(Signage!$C$13*Data!AI679)+(Signage!$C$6*TANH(Signage!$C$7*(Data!V679+Signage!$C$8)+Signage!$C$9)+Signage!$C$10)</f>
        <v>21.962879597014766</v>
      </c>
    </row>
    <row r="680" spans="1:80" s="4" customFormat="1" ht="12" customHeight="1">
      <c r="A680" s="82">
        <v>679</v>
      </c>
      <c r="B680" s="15" t="s">
        <v>2088</v>
      </c>
      <c r="C680" s="82" t="s">
        <v>1610</v>
      </c>
      <c r="D680" s="16">
        <v>41325</v>
      </c>
      <c r="E680" s="18" t="s">
        <v>77</v>
      </c>
      <c r="F680" s="15" t="s">
        <v>70</v>
      </c>
      <c r="G680" s="17">
        <v>6</v>
      </c>
      <c r="H680" s="15" t="s">
        <v>72</v>
      </c>
      <c r="I680" s="15" t="s">
        <v>90</v>
      </c>
      <c r="J680" s="18"/>
      <c r="K680" s="18" t="s">
        <v>74</v>
      </c>
      <c r="L680" s="18"/>
      <c r="M680" s="18" t="s">
        <v>78</v>
      </c>
      <c r="N680" s="18" t="s">
        <v>78</v>
      </c>
      <c r="O680" s="18" t="s">
        <v>82</v>
      </c>
      <c r="P680" s="18"/>
      <c r="Q680" s="18" t="s">
        <v>77</v>
      </c>
      <c r="R680" s="19">
        <v>1.78</v>
      </c>
      <c r="S680" s="19">
        <v>13.2</v>
      </c>
      <c r="T680" s="19">
        <v>23.5</v>
      </c>
      <c r="U680" s="19">
        <v>27</v>
      </c>
      <c r="V680" s="19">
        <v>310.89999999999998</v>
      </c>
      <c r="W680" s="19">
        <v>1080</v>
      </c>
      <c r="X680" s="19">
        <v>1920</v>
      </c>
      <c r="Y680" s="18" t="s">
        <v>147</v>
      </c>
      <c r="Z680" s="69">
        <v>6670</v>
      </c>
      <c r="AA680" s="19">
        <v>2.0739999999999998</v>
      </c>
      <c r="AB680" s="21">
        <v>300</v>
      </c>
      <c r="AC680" s="19">
        <v>19.600000000000001</v>
      </c>
      <c r="AD680" s="19">
        <v>281.7</v>
      </c>
      <c r="AE680" s="19">
        <v>300</v>
      </c>
      <c r="AF680" s="19">
        <v>271.2</v>
      </c>
      <c r="AG680" s="8">
        <f>AF680/AD680</f>
        <v>0.96272630457933972</v>
      </c>
      <c r="AH680" s="19">
        <v>200</v>
      </c>
      <c r="AI680" s="85">
        <f>(AF680*V680)/1000000</f>
        <v>8.4316079999999988E-2</v>
      </c>
      <c r="AJ680" s="18" t="s">
        <v>78</v>
      </c>
      <c r="AK680" s="18" t="s">
        <v>191</v>
      </c>
      <c r="AL680" s="18" t="s">
        <v>159</v>
      </c>
      <c r="AM680" s="18"/>
      <c r="AN680" s="18" t="s">
        <v>81</v>
      </c>
      <c r="AO680" s="18"/>
      <c r="AP680" s="18" t="s">
        <v>81</v>
      </c>
      <c r="AQ680" s="18"/>
      <c r="AR680" s="19">
        <v>0</v>
      </c>
      <c r="AS680" s="18"/>
      <c r="AT680" s="72">
        <v>60</v>
      </c>
      <c r="AU680" s="19">
        <v>178</v>
      </c>
      <c r="AV680" s="19">
        <v>178</v>
      </c>
      <c r="AW680" s="18" t="s">
        <v>78</v>
      </c>
      <c r="AX680" s="18" t="s">
        <v>109</v>
      </c>
      <c r="AY680" s="18"/>
      <c r="AZ680" s="18"/>
      <c r="BA680" s="19">
        <v>0</v>
      </c>
      <c r="BB680" s="20" t="s">
        <v>81</v>
      </c>
      <c r="BC680" s="18" t="s">
        <v>81</v>
      </c>
      <c r="BD680" s="18"/>
      <c r="BE680" s="18" t="s">
        <v>84</v>
      </c>
      <c r="BF680" s="18"/>
      <c r="BG680" s="19">
        <v>5</v>
      </c>
      <c r="BH680" s="21">
        <v>0</v>
      </c>
      <c r="BI680" s="19">
        <v>0.22</v>
      </c>
      <c r="BJ680" s="18"/>
      <c r="BK680" s="19">
        <v>0.16</v>
      </c>
      <c r="BL680" s="18"/>
      <c r="BM680" s="18"/>
      <c r="BN680" s="19">
        <v>18.010000000000002</v>
      </c>
      <c r="BO680" s="21">
        <v>0.51</v>
      </c>
      <c r="BP680" s="20"/>
      <c r="BQ680" s="21">
        <v>0.26</v>
      </c>
      <c r="BR680" s="20"/>
      <c r="BS680" s="21">
        <v>0.2</v>
      </c>
      <c r="BT680" s="20"/>
      <c r="BU680" s="20"/>
      <c r="BV680" s="21">
        <v>18.04</v>
      </c>
      <c r="BW680" s="9">
        <f>IF(BA680=1,BN680-(Monitors!$B$17*Data!BZ680),Data!BN680)</f>
        <v>18.010000000000002</v>
      </c>
      <c r="BX680" s="32">
        <f>IF($AR680=1,$BW680-(Monitors!$C$17*BZ680),Data!$BW680)</f>
        <v>18.010000000000002</v>
      </c>
      <c r="BY680" s="32">
        <f>BX680-(AA680*Monitors!$C$13)</f>
        <v>13.862000000000002</v>
      </c>
      <c r="BZ680" s="86">
        <f>(Monitors!$C$13*Data!AA680)+(Monitors!$C$6*TANH(Monitors!$C$7*(Data!V680+Monitors!$C$8)+Monitors!$C$9)+Monitors!$C$10)</f>
        <v>18.763415393120173</v>
      </c>
      <c r="CA680" s="9">
        <f>BN680-(Signage!$C$13*AI680)</f>
        <v>11.686294000000004</v>
      </c>
      <c r="CB680" s="86">
        <f>(Signage!$C$13*Data!AI680)+(Signage!$C$6*TANH(Signage!$C$7*(Data!V680+Signage!$C$8)+Signage!$C$9)+Signage!$C$10)</f>
        <v>29.365584570585288</v>
      </c>
    </row>
    <row r="681" spans="1:80" s="4" customFormat="1" ht="12" customHeight="1">
      <c r="A681" s="83">
        <v>680</v>
      </c>
      <c r="B681" s="15" t="s">
        <v>2096</v>
      </c>
      <c r="C681" s="83" t="s">
        <v>1611</v>
      </c>
      <c r="D681" s="16">
        <v>41359</v>
      </c>
      <c r="E681" s="18" t="s">
        <v>77</v>
      </c>
      <c r="F681" s="15" t="s">
        <v>70</v>
      </c>
      <c r="G681" s="17">
        <v>6</v>
      </c>
      <c r="H681" s="15" t="s">
        <v>72</v>
      </c>
      <c r="I681" s="15" t="s">
        <v>90</v>
      </c>
      <c r="J681" s="18"/>
      <c r="K681" s="18" t="s">
        <v>74</v>
      </c>
      <c r="L681" s="18"/>
      <c r="M681" s="18" t="s">
        <v>78</v>
      </c>
      <c r="N681" s="18" t="s">
        <v>78</v>
      </c>
      <c r="O681" s="18" t="s">
        <v>82</v>
      </c>
      <c r="P681" s="18"/>
      <c r="Q681" s="18" t="s">
        <v>78</v>
      </c>
      <c r="R681" s="19">
        <v>1.78</v>
      </c>
      <c r="S681" s="19">
        <v>11.6</v>
      </c>
      <c r="T681" s="19">
        <v>20.6</v>
      </c>
      <c r="U681" s="19">
        <v>23.6</v>
      </c>
      <c r="V681" s="19">
        <v>237.79</v>
      </c>
      <c r="W681" s="19">
        <v>1920</v>
      </c>
      <c r="X681" s="19">
        <v>1080</v>
      </c>
      <c r="Y681" s="18" t="s">
        <v>167</v>
      </c>
      <c r="Z681" s="69">
        <v>8720</v>
      </c>
      <c r="AA681" s="19">
        <v>2.0739999999999998</v>
      </c>
      <c r="AB681" s="21">
        <v>250</v>
      </c>
      <c r="AC681" s="19">
        <v>14.5</v>
      </c>
      <c r="AD681" s="19">
        <v>284.10000000000002</v>
      </c>
      <c r="AE681" s="19">
        <v>250</v>
      </c>
      <c r="AF681" s="19">
        <v>273.39999999999998</v>
      </c>
      <c r="AG681" s="8">
        <f>AF681/AD681</f>
        <v>0.96233720520943311</v>
      </c>
      <c r="AH681" s="19">
        <v>200.1</v>
      </c>
      <c r="AI681" s="85">
        <f>(AF681*V681)/1000000</f>
        <v>6.5011785999999988E-2</v>
      </c>
      <c r="AJ681" s="18" t="s">
        <v>77</v>
      </c>
      <c r="AK681" s="18" t="s">
        <v>185</v>
      </c>
      <c r="AL681" s="18" t="s">
        <v>115</v>
      </c>
      <c r="AM681" s="18"/>
      <c r="AN681" s="18" t="s">
        <v>81</v>
      </c>
      <c r="AO681" s="18"/>
      <c r="AP681" s="18" t="s">
        <v>81</v>
      </c>
      <c r="AQ681" s="18"/>
      <c r="AR681" s="19">
        <v>0</v>
      </c>
      <c r="AS681" s="18"/>
      <c r="AT681" s="72">
        <v>60</v>
      </c>
      <c r="AU681" s="19">
        <v>170</v>
      </c>
      <c r="AV681" s="19">
        <v>160</v>
      </c>
      <c r="AW681" s="18" t="s">
        <v>78</v>
      </c>
      <c r="AX681" s="18" t="s">
        <v>109</v>
      </c>
      <c r="AY681" s="18"/>
      <c r="AZ681" s="18"/>
      <c r="BA681" s="19">
        <v>0</v>
      </c>
      <c r="BB681" s="20" t="s">
        <v>81</v>
      </c>
      <c r="BC681" s="18" t="s">
        <v>81</v>
      </c>
      <c r="BD681" s="18"/>
      <c r="BE681" s="18" t="s">
        <v>84</v>
      </c>
      <c r="BF681" s="18"/>
      <c r="BG681" s="18"/>
      <c r="BH681" s="21">
        <v>0</v>
      </c>
      <c r="BI681" s="19">
        <v>0.28000000000000003</v>
      </c>
      <c r="BJ681" s="18"/>
      <c r="BK681" s="19">
        <v>0.13</v>
      </c>
      <c r="BL681" s="18"/>
      <c r="BM681" s="18"/>
      <c r="BN681" s="19">
        <v>15.14</v>
      </c>
      <c r="BO681" s="21">
        <v>0.41</v>
      </c>
      <c r="BP681" s="20"/>
      <c r="BQ681" s="21">
        <v>0.32</v>
      </c>
      <c r="BR681" s="20"/>
      <c r="BS681" s="21">
        <v>0.16</v>
      </c>
      <c r="BT681" s="20"/>
      <c r="BU681" s="20"/>
      <c r="BV681" s="21">
        <v>14.99</v>
      </c>
      <c r="BW681" s="9">
        <f>IF(BA681=1,BN681-(Monitors!$B$17*Data!BZ681),Data!BN681)</f>
        <v>15.14</v>
      </c>
      <c r="BX681" s="32">
        <f>IF($AR681=1,$BW681-(Monitors!$C$17*BZ681),Data!$BW681)</f>
        <v>15.14</v>
      </c>
      <c r="BY681" s="32">
        <f>BX681-(AA681*Monitors!$C$13)</f>
        <v>10.992000000000001</v>
      </c>
      <c r="BZ681" s="86">
        <f>(Monitors!$C$13*Data!AA681)+(Monitors!$C$6*TANH(Monitors!$C$7*(Data!V681+Monitors!$C$8)+Monitors!$C$9)+Monitors!$C$10)</f>
        <v>16.854046429825296</v>
      </c>
      <c r="CA681" s="9">
        <f>BN681-(Signage!$C$13*AI681)</f>
        <v>10.264116050000002</v>
      </c>
      <c r="CB681" s="86">
        <f>(Signage!$C$13*Data!AI681)+(Signage!$C$6*TANH(Signage!$C$7*(Data!V681+Signage!$C$8)+Signage!$C$9)+Signage!$C$10)</f>
        <v>22.103696331083828</v>
      </c>
    </row>
    <row r="682" spans="1:80" s="4" customFormat="1" ht="12" customHeight="1">
      <c r="A682" s="82">
        <v>681</v>
      </c>
      <c r="B682" s="15" t="s">
        <v>2076</v>
      </c>
      <c r="C682" s="82" t="s">
        <v>1612</v>
      </c>
      <c r="D682" s="16">
        <v>41579</v>
      </c>
      <c r="E682" s="18" t="s">
        <v>77</v>
      </c>
      <c r="F682" s="15" t="s">
        <v>70</v>
      </c>
      <c r="G682" s="17">
        <v>6</v>
      </c>
      <c r="H682" s="15" t="s">
        <v>72</v>
      </c>
      <c r="I682" s="15" t="s">
        <v>90</v>
      </c>
      <c r="J682" s="18" t="s">
        <v>90</v>
      </c>
      <c r="K682" s="18" t="s">
        <v>74</v>
      </c>
      <c r="L682" s="18" t="s">
        <v>71</v>
      </c>
      <c r="M682" s="18" t="s">
        <v>78</v>
      </c>
      <c r="N682" s="18" t="s">
        <v>78</v>
      </c>
      <c r="O682" s="18" t="s">
        <v>82</v>
      </c>
      <c r="P682" s="18" t="s">
        <v>71</v>
      </c>
      <c r="Q682" s="18" t="s">
        <v>78</v>
      </c>
      <c r="R682" s="19">
        <v>1.78</v>
      </c>
      <c r="S682" s="19">
        <v>10.6</v>
      </c>
      <c r="T682" s="19">
        <v>18.8</v>
      </c>
      <c r="U682" s="19">
        <v>21.5</v>
      </c>
      <c r="V682" s="19">
        <v>198.91</v>
      </c>
      <c r="W682" s="19">
        <v>1080</v>
      </c>
      <c r="X682" s="19">
        <v>1920</v>
      </c>
      <c r="Y682" s="18" t="s">
        <v>147</v>
      </c>
      <c r="Z682" s="69">
        <v>10405</v>
      </c>
      <c r="AA682" s="19">
        <v>2.0739999999999998</v>
      </c>
      <c r="AB682" s="21">
        <v>271.39999999999998</v>
      </c>
      <c r="AC682" s="19">
        <v>0</v>
      </c>
      <c r="AD682" s="19">
        <v>275</v>
      </c>
      <c r="AE682" s="19">
        <v>271.39999999999998</v>
      </c>
      <c r="AF682" s="19">
        <v>275</v>
      </c>
      <c r="AG682" s="8">
        <f>AF682/AD682</f>
        <v>1</v>
      </c>
      <c r="AH682" s="19">
        <v>200</v>
      </c>
      <c r="AI682" s="85">
        <f>(AF682*V682)/1000000</f>
        <v>5.4700249999999999E-2</v>
      </c>
      <c r="AJ682" s="18" t="s">
        <v>78</v>
      </c>
      <c r="AK682" s="18" t="s">
        <v>250</v>
      </c>
      <c r="AL682" s="18" t="s">
        <v>120</v>
      </c>
      <c r="AM682" s="18" t="s">
        <v>71</v>
      </c>
      <c r="AN682" s="18" t="s">
        <v>121</v>
      </c>
      <c r="AO682" s="18" t="s">
        <v>71</v>
      </c>
      <c r="AP682" s="18" t="s">
        <v>94</v>
      </c>
      <c r="AQ682" s="18" t="s">
        <v>71</v>
      </c>
      <c r="AR682" s="19">
        <v>0</v>
      </c>
      <c r="AS682" s="18"/>
      <c r="AT682" s="72">
        <v>60</v>
      </c>
      <c r="AU682" s="19">
        <v>160</v>
      </c>
      <c r="AV682" s="19">
        <v>160</v>
      </c>
      <c r="AW682" s="18" t="s">
        <v>77</v>
      </c>
      <c r="AX682" s="18" t="s">
        <v>87</v>
      </c>
      <c r="AY682" s="18"/>
      <c r="AZ682" s="18"/>
      <c r="BA682" s="19">
        <v>0</v>
      </c>
      <c r="BB682" s="20" t="s">
        <v>121</v>
      </c>
      <c r="BC682" s="18" t="s">
        <v>81</v>
      </c>
      <c r="BD682" s="18" t="s">
        <v>71</v>
      </c>
      <c r="BE682" s="18" t="s">
        <v>84</v>
      </c>
      <c r="BF682" s="18" t="s">
        <v>71</v>
      </c>
      <c r="BG682" s="18"/>
      <c r="BH682" s="21">
        <v>0</v>
      </c>
      <c r="BI682" s="19">
        <v>0.19</v>
      </c>
      <c r="BJ682" s="18"/>
      <c r="BK682" s="19">
        <v>0.18</v>
      </c>
      <c r="BL682" s="18"/>
      <c r="BM682" s="18"/>
      <c r="BN682" s="19">
        <v>15.12</v>
      </c>
      <c r="BO682" s="21">
        <v>0.4</v>
      </c>
      <c r="BP682" s="20"/>
      <c r="BQ682" s="21">
        <v>0.2</v>
      </c>
      <c r="BR682" s="20"/>
      <c r="BS682" s="21">
        <v>0.19</v>
      </c>
      <c r="BT682" s="20"/>
      <c r="BU682" s="20"/>
      <c r="BV682" s="21">
        <v>15.13</v>
      </c>
      <c r="BW682" s="9">
        <f>IF(BA682=1,BN682-(Monitors!$B$17*Data!BZ682),Data!BN682)</f>
        <v>15.12</v>
      </c>
      <c r="BX682" s="32">
        <f>IF($AR682=1,$BW682-(Monitors!$C$17*BZ682),Data!$BW682)</f>
        <v>15.12</v>
      </c>
      <c r="BY682" s="32">
        <f>BX682-(AA682*Monitors!$C$13)</f>
        <v>10.972</v>
      </c>
      <c r="BZ682" s="86">
        <f>(Monitors!$C$13*Data!AA682)+(Monitors!$C$6*TANH(Monitors!$C$7*(Data!V682+Monitors!$C$8)+Monitors!$C$9)+Monitors!$C$10)</f>
        <v>15.446993501881735</v>
      </c>
      <c r="CA682" s="9">
        <f>BN682-(Signage!$C$13*AI682)</f>
        <v>11.017481249999999</v>
      </c>
      <c r="CB682" s="86">
        <f>(Signage!$C$13*Data!AI682)+(Signage!$C$6*TANH(Signage!$C$7*(Data!V682+Signage!$C$8)+Signage!$C$9)+Signage!$C$10)</f>
        <v>18.186792604561759</v>
      </c>
    </row>
    <row r="683" spans="1:80" s="4" customFormat="1" ht="12" customHeight="1">
      <c r="A683" s="83">
        <v>682</v>
      </c>
      <c r="B683" s="15" t="s">
        <v>2076</v>
      </c>
      <c r="C683" s="83" t="s">
        <v>1613</v>
      </c>
      <c r="D683" s="16">
        <v>41579</v>
      </c>
      <c r="E683" s="18" t="s">
        <v>77</v>
      </c>
      <c r="F683" s="15" t="s">
        <v>70</v>
      </c>
      <c r="G683" s="17">
        <v>6</v>
      </c>
      <c r="H683" s="15" t="s">
        <v>72</v>
      </c>
      <c r="I683" s="15" t="s">
        <v>90</v>
      </c>
      <c r="J683" s="18" t="s">
        <v>71</v>
      </c>
      <c r="K683" s="18" t="s">
        <v>74</v>
      </c>
      <c r="L683" s="18" t="s">
        <v>71</v>
      </c>
      <c r="M683" s="18" t="s">
        <v>78</v>
      </c>
      <c r="N683" s="18" t="s">
        <v>78</v>
      </c>
      <c r="O683" s="18" t="s">
        <v>82</v>
      </c>
      <c r="P683" s="18" t="s">
        <v>71</v>
      </c>
      <c r="Q683" s="18" t="s">
        <v>78</v>
      </c>
      <c r="R683" s="19">
        <v>1.78</v>
      </c>
      <c r="S683" s="19">
        <v>11.3</v>
      </c>
      <c r="T683" s="19">
        <v>20</v>
      </c>
      <c r="U683" s="19">
        <v>23</v>
      </c>
      <c r="V683" s="19">
        <v>226</v>
      </c>
      <c r="W683" s="19">
        <v>1080</v>
      </c>
      <c r="X683" s="19">
        <v>1920</v>
      </c>
      <c r="Y683" s="18" t="s">
        <v>147</v>
      </c>
      <c r="Z683" s="69">
        <v>9177</v>
      </c>
      <c r="AA683" s="19">
        <v>2.0739999999999998</v>
      </c>
      <c r="AB683" s="21">
        <v>238.4</v>
      </c>
      <c r="AC683" s="19">
        <v>0</v>
      </c>
      <c r="AD683" s="19">
        <v>275</v>
      </c>
      <c r="AE683" s="19">
        <v>238.4</v>
      </c>
      <c r="AF683" s="19">
        <v>275</v>
      </c>
      <c r="AG683" s="8">
        <f>AF683/AD683</f>
        <v>1</v>
      </c>
      <c r="AH683" s="19">
        <v>200</v>
      </c>
      <c r="AI683" s="85">
        <f>(AF683*V683)/1000000</f>
        <v>6.2149999999999997E-2</v>
      </c>
      <c r="AJ683" s="18" t="s">
        <v>78</v>
      </c>
      <c r="AK683" s="18" t="s">
        <v>252</v>
      </c>
      <c r="AL683" s="18" t="s">
        <v>120</v>
      </c>
      <c r="AM683" s="18" t="s">
        <v>71</v>
      </c>
      <c r="AN683" s="18" t="s">
        <v>121</v>
      </c>
      <c r="AO683" s="18" t="s">
        <v>71</v>
      </c>
      <c r="AP683" s="18" t="s">
        <v>94</v>
      </c>
      <c r="AQ683" s="18" t="s">
        <v>71</v>
      </c>
      <c r="AR683" s="19">
        <v>0</v>
      </c>
      <c r="AS683" s="18"/>
      <c r="AT683" s="72">
        <v>60</v>
      </c>
      <c r="AU683" s="19">
        <v>160</v>
      </c>
      <c r="AV683" s="19">
        <v>160</v>
      </c>
      <c r="AW683" s="18" t="s">
        <v>77</v>
      </c>
      <c r="AX683" s="18" t="s">
        <v>87</v>
      </c>
      <c r="AY683" s="18"/>
      <c r="AZ683" s="18"/>
      <c r="BA683" s="19">
        <v>0</v>
      </c>
      <c r="BB683" s="20" t="s">
        <v>121</v>
      </c>
      <c r="BC683" s="18" t="s">
        <v>81</v>
      </c>
      <c r="BD683" s="18" t="s">
        <v>71</v>
      </c>
      <c r="BE683" s="18" t="s">
        <v>84</v>
      </c>
      <c r="BF683" s="18" t="s">
        <v>71</v>
      </c>
      <c r="BG683" s="18"/>
      <c r="BH683" s="21">
        <v>0</v>
      </c>
      <c r="BI683" s="19">
        <v>0.2</v>
      </c>
      <c r="BJ683" s="18"/>
      <c r="BK683" s="19">
        <v>0.17</v>
      </c>
      <c r="BL683" s="18"/>
      <c r="BM683" s="18"/>
      <c r="BN683" s="19">
        <v>16.010000000000002</v>
      </c>
      <c r="BO683" s="21">
        <v>0.4</v>
      </c>
      <c r="BP683" s="20"/>
      <c r="BQ683" s="21">
        <v>0.21</v>
      </c>
      <c r="BR683" s="20"/>
      <c r="BS683" s="21">
        <v>0.18</v>
      </c>
      <c r="BT683" s="20"/>
      <c r="BU683" s="20"/>
      <c r="BV683" s="21">
        <v>16.03</v>
      </c>
      <c r="BW683" s="9">
        <f>IF(BA683=1,BN683-(Monitors!$B$17*Data!BZ683),Data!BN683)</f>
        <v>16.010000000000002</v>
      </c>
      <c r="BX683" s="32">
        <f>IF($AR683=1,$BW683-(Monitors!$C$17*BZ683),Data!$BW683)</f>
        <v>16.010000000000002</v>
      </c>
      <c r="BY683" s="32">
        <f>BX683-(AA683*Monitors!$C$13)</f>
        <v>11.862000000000002</v>
      </c>
      <c r="BZ683" s="86">
        <f>(Monitors!$C$13*Data!AA683)+(Monitors!$C$6*TANH(Monitors!$C$7*(Data!V683+Monitors!$C$8)+Monitors!$C$9)+Monitors!$C$10)</f>
        <v>16.458849417765016</v>
      </c>
      <c r="CA683" s="9">
        <f>BN683-(Signage!$C$13*AI683)</f>
        <v>11.348750000000003</v>
      </c>
      <c r="CB683" s="86">
        <f>(Signage!$C$13*Data!AI683)+(Signage!$C$6*TANH(Signage!$C$7*(Data!V683+Signage!$C$8)+Signage!$C$9)+Signage!$C$10)</f>
        <v>20.938918059489179</v>
      </c>
    </row>
    <row r="684" spans="1:80" s="4" customFormat="1" ht="12" customHeight="1">
      <c r="A684" s="82">
        <v>683</v>
      </c>
      <c r="B684" s="15" t="s">
        <v>2076</v>
      </c>
      <c r="C684" s="82" t="s">
        <v>1614</v>
      </c>
      <c r="D684" s="16">
        <v>41579</v>
      </c>
      <c r="E684" s="18" t="s">
        <v>77</v>
      </c>
      <c r="F684" s="15" t="s">
        <v>70</v>
      </c>
      <c r="G684" s="17">
        <v>6</v>
      </c>
      <c r="H684" s="15" t="s">
        <v>72</v>
      </c>
      <c r="I684" s="15" t="s">
        <v>90</v>
      </c>
      <c r="J684" s="18" t="s">
        <v>71</v>
      </c>
      <c r="K684" s="18" t="s">
        <v>74</v>
      </c>
      <c r="L684" s="18" t="s">
        <v>71</v>
      </c>
      <c r="M684" s="18" t="s">
        <v>78</v>
      </c>
      <c r="N684" s="18" t="s">
        <v>78</v>
      </c>
      <c r="O684" s="18" t="s">
        <v>82</v>
      </c>
      <c r="P684" s="18" t="s">
        <v>71</v>
      </c>
      <c r="Q684" s="18" t="s">
        <v>78</v>
      </c>
      <c r="R684" s="19">
        <v>1.78</v>
      </c>
      <c r="S684" s="19">
        <v>11.7</v>
      </c>
      <c r="T684" s="19">
        <v>20.7</v>
      </c>
      <c r="U684" s="19">
        <v>23.8</v>
      </c>
      <c r="V684" s="19">
        <v>242.19</v>
      </c>
      <c r="W684" s="19">
        <v>1080</v>
      </c>
      <c r="X684" s="19">
        <v>1920</v>
      </c>
      <c r="Y684" s="18" t="s">
        <v>147</v>
      </c>
      <c r="Z684" s="69">
        <v>8547</v>
      </c>
      <c r="AA684" s="19">
        <v>2.0739999999999998</v>
      </c>
      <c r="AB684" s="21">
        <v>240.2</v>
      </c>
      <c r="AC684" s="19">
        <v>0</v>
      </c>
      <c r="AD684" s="19">
        <v>275</v>
      </c>
      <c r="AE684" s="19">
        <v>240.2</v>
      </c>
      <c r="AF684" s="19">
        <v>275</v>
      </c>
      <c r="AG684" s="8">
        <f>AF684/AD684</f>
        <v>1</v>
      </c>
      <c r="AH684" s="19">
        <v>200</v>
      </c>
      <c r="AI684" s="85">
        <f>(AF684*V684)/1000000</f>
        <v>6.6602250000000002E-2</v>
      </c>
      <c r="AJ684" s="18" t="s">
        <v>78</v>
      </c>
      <c r="AK684" s="18" t="s">
        <v>186</v>
      </c>
      <c r="AL684" s="18" t="s">
        <v>120</v>
      </c>
      <c r="AM684" s="18" t="s">
        <v>71</v>
      </c>
      <c r="AN684" s="18" t="s">
        <v>121</v>
      </c>
      <c r="AO684" s="18" t="s">
        <v>71</v>
      </c>
      <c r="AP684" s="18" t="s">
        <v>94</v>
      </c>
      <c r="AQ684" s="18" t="s">
        <v>71</v>
      </c>
      <c r="AR684" s="19">
        <v>0</v>
      </c>
      <c r="AS684" s="18"/>
      <c r="AT684" s="72">
        <v>60</v>
      </c>
      <c r="AU684" s="19">
        <v>160</v>
      </c>
      <c r="AV684" s="19">
        <v>160</v>
      </c>
      <c r="AW684" s="18" t="s">
        <v>77</v>
      </c>
      <c r="AX684" s="18" t="s">
        <v>87</v>
      </c>
      <c r="AY684" s="18"/>
      <c r="AZ684" s="18"/>
      <c r="BA684" s="19">
        <v>0</v>
      </c>
      <c r="BB684" s="20" t="s">
        <v>121</v>
      </c>
      <c r="BC684" s="18" t="s">
        <v>81</v>
      </c>
      <c r="BD684" s="18" t="s">
        <v>71</v>
      </c>
      <c r="BE684" s="18" t="s">
        <v>84</v>
      </c>
      <c r="BF684" s="18" t="s">
        <v>71</v>
      </c>
      <c r="BG684" s="18"/>
      <c r="BH684" s="21">
        <v>0</v>
      </c>
      <c r="BI684" s="19">
        <v>0.2</v>
      </c>
      <c r="BJ684" s="18"/>
      <c r="BK684" s="19">
        <v>0.17</v>
      </c>
      <c r="BL684" s="18"/>
      <c r="BM684" s="18"/>
      <c r="BN684" s="19">
        <v>16.010000000000002</v>
      </c>
      <c r="BO684" s="21">
        <v>0.4</v>
      </c>
      <c r="BP684" s="20"/>
      <c r="BQ684" s="21">
        <v>0.21</v>
      </c>
      <c r="BR684" s="20"/>
      <c r="BS684" s="21">
        <v>0.18</v>
      </c>
      <c r="BT684" s="20"/>
      <c r="BU684" s="20"/>
      <c r="BV684" s="21">
        <v>16.03</v>
      </c>
      <c r="BW684" s="9">
        <f>IF(BA684=1,BN684-(Monitors!$B$17*Data!BZ684),Data!BN684)</f>
        <v>16.010000000000002</v>
      </c>
      <c r="BX684" s="32">
        <f>IF($AR684=1,$BW684-(Monitors!$C$17*BZ684),Data!$BW684)</f>
        <v>16.010000000000002</v>
      </c>
      <c r="BY684" s="32">
        <f>BX684-(AA684*Monitors!$C$13)</f>
        <v>11.862000000000002</v>
      </c>
      <c r="BZ684" s="86">
        <f>(Monitors!$C$13*Data!AA684)+(Monitors!$C$6*TANH(Monitors!$C$7*(Data!V684+Monitors!$C$8)+Monitors!$C$9)+Monitors!$C$10)</f>
        <v>16.99478456183494</v>
      </c>
      <c r="CA684" s="9">
        <f>BN684-(Signage!$C$13*AI684)</f>
        <v>11.01483125</v>
      </c>
      <c r="CB684" s="86">
        <f>(Signage!$C$13*Data!AI684)+(Signage!$C$6*TANH(Signage!$C$7*(Data!V684+Signage!$C$8)+Signage!$C$9)+Signage!$C$10)</f>
        <v>22.576801284992435</v>
      </c>
    </row>
    <row r="685" spans="1:80" s="4" customFormat="1" ht="12" customHeight="1">
      <c r="A685" s="83">
        <v>684</v>
      </c>
      <c r="B685" s="15" t="s">
        <v>2076</v>
      </c>
      <c r="C685" s="83" t="s">
        <v>1615</v>
      </c>
      <c r="D685" s="16">
        <v>41327</v>
      </c>
      <c r="E685" s="18" t="s">
        <v>77</v>
      </c>
      <c r="F685" s="15" t="s">
        <v>70</v>
      </c>
      <c r="G685" s="17">
        <v>6</v>
      </c>
      <c r="H685" s="15" t="s">
        <v>72</v>
      </c>
      <c r="I685" s="15" t="s">
        <v>73</v>
      </c>
      <c r="J685" s="18" t="s">
        <v>73</v>
      </c>
      <c r="K685" s="18" t="s">
        <v>74</v>
      </c>
      <c r="L685" s="18" t="s">
        <v>71</v>
      </c>
      <c r="M685" s="18" t="s">
        <v>78</v>
      </c>
      <c r="N685" s="18" t="s">
        <v>78</v>
      </c>
      <c r="O685" s="18" t="s">
        <v>82</v>
      </c>
      <c r="P685" s="18" t="s">
        <v>71</v>
      </c>
      <c r="Q685" s="18" t="s">
        <v>78</v>
      </c>
      <c r="R685" s="19">
        <v>1.78</v>
      </c>
      <c r="S685" s="19">
        <v>10.6</v>
      </c>
      <c r="T685" s="19">
        <v>18.8</v>
      </c>
      <c r="U685" s="19">
        <v>21.5</v>
      </c>
      <c r="V685" s="19">
        <v>198.91</v>
      </c>
      <c r="W685" s="19">
        <v>1080</v>
      </c>
      <c r="X685" s="19">
        <v>1920</v>
      </c>
      <c r="Y685" s="18" t="s">
        <v>147</v>
      </c>
      <c r="Z685" s="69">
        <v>10405</v>
      </c>
      <c r="AA685" s="19">
        <v>2.0739999999999998</v>
      </c>
      <c r="AB685" s="21">
        <v>236</v>
      </c>
      <c r="AC685" s="19">
        <v>0</v>
      </c>
      <c r="AD685" s="19">
        <v>275</v>
      </c>
      <c r="AE685" s="19">
        <v>236</v>
      </c>
      <c r="AF685" s="19">
        <v>275</v>
      </c>
      <c r="AG685" s="8">
        <f>AF685/AD685</f>
        <v>1</v>
      </c>
      <c r="AH685" s="19">
        <v>200</v>
      </c>
      <c r="AI685" s="85">
        <f>(AF685*V685)/1000000</f>
        <v>5.4700249999999999E-2</v>
      </c>
      <c r="AJ685" s="18" t="s">
        <v>78</v>
      </c>
      <c r="AK685" s="18" t="s">
        <v>250</v>
      </c>
      <c r="AL685" s="18" t="s">
        <v>88</v>
      </c>
      <c r="AM685" s="18" t="s">
        <v>71</v>
      </c>
      <c r="AN685" s="18" t="s">
        <v>81</v>
      </c>
      <c r="AO685" s="18" t="s">
        <v>71</v>
      </c>
      <c r="AP685" s="18" t="s">
        <v>81</v>
      </c>
      <c r="AQ685" s="18" t="s">
        <v>71</v>
      </c>
      <c r="AR685" s="19">
        <v>0</v>
      </c>
      <c r="AS685" s="18"/>
      <c r="AT685" s="72">
        <v>60</v>
      </c>
      <c r="AU685" s="19">
        <v>160</v>
      </c>
      <c r="AV685" s="19">
        <v>160</v>
      </c>
      <c r="AW685" s="18" t="s">
        <v>77</v>
      </c>
      <c r="AX685" s="18" t="s">
        <v>87</v>
      </c>
      <c r="AY685" s="18"/>
      <c r="AZ685" s="18"/>
      <c r="BA685" s="19">
        <v>0</v>
      </c>
      <c r="BB685" s="20" t="s">
        <v>81</v>
      </c>
      <c r="BC685" s="18" t="s">
        <v>81</v>
      </c>
      <c r="BD685" s="18" t="s">
        <v>71</v>
      </c>
      <c r="BE685" s="18" t="s">
        <v>84</v>
      </c>
      <c r="BF685" s="18" t="s">
        <v>71</v>
      </c>
      <c r="BG685" s="18"/>
      <c r="BH685" s="21">
        <v>0</v>
      </c>
      <c r="BI685" s="19">
        <v>0.21</v>
      </c>
      <c r="BJ685" s="18"/>
      <c r="BK685" s="19">
        <v>0.15</v>
      </c>
      <c r="BL685" s="18"/>
      <c r="BM685" s="18"/>
      <c r="BN685" s="19">
        <v>16.63</v>
      </c>
      <c r="BO685" s="21">
        <v>0.4</v>
      </c>
      <c r="BP685" s="20"/>
      <c r="BQ685" s="21">
        <v>0.22</v>
      </c>
      <c r="BR685" s="20"/>
      <c r="BS685" s="21">
        <v>0.16</v>
      </c>
      <c r="BT685" s="20"/>
      <c r="BU685" s="20"/>
      <c r="BV685" s="21">
        <v>16.64</v>
      </c>
      <c r="BW685" s="9">
        <f>IF(BA685=1,BN685-(Monitors!$B$17*Data!BZ685),Data!BN685)</f>
        <v>16.63</v>
      </c>
      <c r="BX685" s="32">
        <f>IF($AR685=1,$BW685-(Monitors!$C$17*BZ685),Data!$BW685)</f>
        <v>16.63</v>
      </c>
      <c r="BY685" s="32">
        <f>BX685-(AA685*Monitors!$C$13)</f>
        <v>12.481999999999999</v>
      </c>
      <c r="BZ685" s="86">
        <f>(Monitors!$C$13*Data!AA685)+(Monitors!$C$6*TANH(Monitors!$C$7*(Data!V685+Monitors!$C$8)+Monitors!$C$9)+Monitors!$C$10)</f>
        <v>15.446993501881735</v>
      </c>
      <c r="CA685" s="9">
        <f>BN685-(Signage!$C$13*AI685)</f>
        <v>12.527481249999999</v>
      </c>
      <c r="CB685" s="86">
        <f>(Signage!$C$13*Data!AI685)+(Signage!$C$6*TANH(Signage!$C$7*(Data!V685+Signage!$C$8)+Signage!$C$9)+Signage!$C$10)</f>
        <v>18.186792604561759</v>
      </c>
    </row>
    <row r="686" spans="1:80" s="4" customFormat="1" ht="12" customHeight="1">
      <c r="A686" s="82">
        <v>685</v>
      </c>
      <c r="B686" s="15" t="s">
        <v>2100</v>
      </c>
      <c r="C686" s="82" t="s">
        <v>1616</v>
      </c>
      <c r="D686" s="16">
        <v>41212</v>
      </c>
      <c r="E686" s="18" t="s">
        <v>77</v>
      </c>
      <c r="F686" s="15" t="s">
        <v>70</v>
      </c>
      <c r="G686" s="17">
        <v>6</v>
      </c>
      <c r="H686" s="15" t="s">
        <v>72</v>
      </c>
      <c r="I686" s="15" t="s">
        <v>73</v>
      </c>
      <c r="J686" s="18" t="s">
        <v>73</v>
      </c>
      <c r="K686" s="18" t="s">
        <v>74</v>
      </c>
      <c r="L686" s="18" t="s">
        <v>71</v>
      </c>
      <c r="M686" s="18" t="s">
        <v>78</v>
      </c>
      <c r="N686" s="18" t="s">
        <v>78</v>
      </c>
      <c r="O686" s="18" t="s">
        <v>82</v>
      </c>
      <c r="P686" s="18" t="s">
        <v>71</v>
      </c>
      <c r="Q686" s="18" t="s">
        <v>78</v>
      </c>
      <c r="R686" s="19">
        <v>1.78</v>
      </c>
      <c r="S686" s="19">
        <v>10.6</v>
      </c>
      <c r="T686" s="19">
        <v>18.8</v>
      </c>
      <c r="U686" s="19">
        <v>21.5</v>
      </c>
      <c r="V686" s="19">
        <v>198.38</v>
      </c>
      <c r="W686" s="19">
        <v>1080</v>
      </c>
      <c r="X686" s="19">
        <v>1920</v>
      </c>
      <c r="Y686" s="18" t="s">
        <v>147</v>
      </c>
      <c r="Z686" s="69">
        <v>9565</v>
      </c>
      <c r="AA686" s="19">
        <v>2.0739999999999998</v>
      </c>
      <c r="AB686" s="21">
        <v>280</v>
      </c>
      <c r="AC686" s="19">
        <v>12.9</v>
      </c>
      <c r="AD686" s="19">
        <v>287</v>
      </c>
      <c r="AE686" s="19">
        <v>280</v>
      </c>
      <c r="AF686" s="19">
        <v>275</v>
      </c>
      <c r="AG686" s="8">
        <f>AF686/AD686</f>
        <v>0.95818815331010454</v>
      </c>
      <c r="AH686" s="19">
        <v>200</v>
      </c>
      <c r="AI686" s="85">
        <f>(AF686*V686)/1000000</f>
        <v>5.4554499999999999E-2</v>
      </c>
      <c r="AJ686" s="18" t="s">
        <v>78</v>
      </c>
      <c r="AK686" s="18" t="s">
        <v>250</v>
      </c>
      <c r="AL686" s="18" t="s">
        <v>115</v>
      </c>
      <c r="AM686" s="18" t="s">
        <v>204</v>
      </c>
      <c r="AN686" s="18" t="s">
        <v>81</v>
      </c>
      <c r="AO686" s="18" t="s">
        <v>71</v>
      </c>
      <c r="AP686" s="18" t="s">
        <v>94</v>
      </c>
      <c r="AQ686" s="18" t="s">
        <v>71</v>
      </c>
      <c r="AR686" s="19">
        <v>0</v>
      </c>
      <c r="AS686" s="18"/>
      <c r="AT686" s="72">
        <v>60</v>
      </c>
      <c r="AU686" s="19">
        <v>170</v>
      </c>
      <c r="AV686" s="19">
        <v>160</v>
      </c>
      <c r="AW686" s="18" t="s">
        <v>77</v>
      </c>
      <c r="AX686" s="18" t="s">
        <v>98</v>
      </c>
      <c r="AY686" s="18"/>
      <c r="AZ686" s="18"/>
      <c r="BA686" s="19">
        <v>0</v>
      </c>
      <c r="BB686" s="20" t="s">
        <v>81</v>
      </c>
      <c r="BC686" s="18" t="s">
        <v>81</v>
      </c>
      <c r="BD686" s="18" t="s">
        <v>71</v>
      </c>
      <c r="BE686" s="18" t="s">
        <v>84</v>
      </c>
      <c r="BF686" s="18" t="s">
        <v>71</v>
      </c>
      <c r="BG686" s="18"/>
      <c r="BH686" s="21">
        <v>0</v>
      </c>
      <c r="BI686" s="19">
        <v>0.15</v>
      </c>
      <c r="BJ686" s="18"/>
      <c r="BK686" s="19">
        <v>0.1</v>
      </c>
      <c r="BL686" s="18"/>
      <c r="BM686" s="18"/>
      <c r="BN686" s="19">
        <v>17</v>
      </c>
      <c r="BO686" s="21">
        <v>0.4</v>
      </c>
      <c r="BP686" s="20"/>
      <c r="BQ686" s="21">
        <v>0.16</v>
      </c>
      <c r="BR686" s="20"/>
      <c r="BS686" s="21">
        <v>0.1</v>
      </c>
      <c r="BT686" s="20"/>
      <c r="BU686" s="20"/>
      <c r="BV686" s="21">
        <v>17.3</v>
      </c>
      <c r="BW686" s="9">
        <f>IF(BA686=1,BN686-(Monitors!$B$17*Data!BZ686),Data!BN686)</f>
        <v>17</v>
      </c>
      <c r="BX686" s="32">
        <f>IF($AR686=1,$BW686-(Monitors!$C$17*BZ686),Data!$BW686)</f>
        <v>17</v>
      </c>
      <c r="BY686" s="32">
        <f>BX686-(AA686*Monitors!$C$13)</f>
        <v>12.852</v>
      </c>
      <c r="BZ686" s="86">
        <f>(Monitors!$C$13*Data!AA686)+(Monitors!$C$6*TANH(Monitors!$C$7*(Data!V686+Monitors!$C$8)+Monitors!$C$9)+Monitors!$C$10)</f>
        <v>15.425710936986567</v>
      </c>
      <c r="CA686" s="9">
        <f>BN686-(Signage!$C$13*AI686)</f>
        <v>12.908412500000001</v>
      </c>
      <c r="CB686" s="86">
        <f>(Signage!$C$13*Data!AI686)+(Signage!$C$6*TANH(Signage!$C$7*(Data!V686+Signage!$C$8)+Signage!$C$9)+Signage!$C$10)</f>
        <v>18.132821529264298</v>
      </c>
    </row>
    <row r="687" spans="1:80" s="4" customFormat="1" ht="12" customHeight="1">
      <c r="A687" s="83">
        <v>686</v>
      </c>
      <c r="B687" s="15" t="s">
        <v>2076</v>
      </c>
      <c r="C687" s="83" t="s">
        <v>1617</v>
      </c>
      <c r="D687" s="16">
        <v>41276</v>
      </c>
      <c r="E687" s="18" t="s">
        <v>77</v>
      </c>
      <c r="F687" s="15" t="s">
        <v>70</v>
      </c>
      <c r="G687" s="17">
        <v>6</v>
      </c>
      <c r="H687" s="15" t="s">
        <v>72</v>
      </c>
      <c r="I687" s="15" t="s">
        <v>90</v>
      </c>
      <c r="J687" s="18" t="s">
        <v>90</v>
      </c>
      <c r="K687" s="18" t="s">
        <v>74</v>
      </c>
      <c r="L687" s="18" t="s">
        <v>71</v>
      </c>
      <c r="M687" s="18" t="s">
        <v>78</v>
      </c>
      <c r="N687" s="18" t="s">
        <v>78</v>
      </c>
      <c r="O687" s="18" t="s">
        <v>82</v>
      </c>
      <c r="P687" s="18" t="s">
        <v>71</v>
      </c>
      <c r="Q687" s="18" t="s">
        <v>77</v>
      </c>
      <c r="R687" s="19">
        <v>1.78</v>
      </c>
      <c r="S687" s="19">
        <v>11.5</v>
      </c>
      <c r="T687" s="19">
        <v>20.5</v>
      </c>
      <c r="U687" s="19">
        <v>23.6</v>
      </c>
      <c r="V687" s="19">
        <v>235.75</v>
      </c>
      <c r="W687" s="19">
        <v>1080</v>
      </c>
      <c r="X687" s="19">
        <v>1920</v>
      </c>
      <c r="Y687" s="18" t="s">
        <v>147</v>
      </c>
      <c r="Z687" s="69">
        <v>8798</v>
      </c>
      <c r="AA687" s="19">
        <v>2.0739999999999998</v>
      </c>
      <c r="AB687" s="21">
        <v>236</v>
      </c>
      <c r="AC687" s="19">
        <v>0</v>
      </c>
      <c r="AD687" s="19">
        <v>275</v>
      </c>
      <c r="AE687" s="19">
        <v>236</v>
      </c>
      <c r="AF687" s="19">
        <v>275</v>
      </c>
      <c r="AG687" s="8">
        <f>AF687/AD687</f>
        <v>1</v>
      </c>
      <c r="AH687" s="19">
        <v>200</v>
      </c>
      <c r="AI687" s="85">
        <f>(AF687*V687)/1000000</f>
        <v>6.4831250000000007E-2</v>
      </c>
      <c r="AJ687" s="18" t="s">
        <v>78</v>
      </c>
      <c r="AK687" s="18" t="s">
        <v>174</v>
      </c>
      <c r="AL687" s="18" t="s">
        <v>88</v>
      </c>
      <c r="AM687" s="18" t="s">
        <v>71</v>
      </c>
      <c r="AN687" s="18" t="s">
        <v>81</v>
      </c>
      <c r="AO687" s="18" t="s">
        <v>71</v>
      </c>
      <c r="AP687" s="18" t="s">
        <v>81</v>
      </c>
      <c r="AQ687" s="18" t="s">
        <v>71</v>
      </c>
      <c r="AR687" s="19">
        <v>0</v>
      </c>
      <c r="AS687" s="18"/>
      <c r="AT687" s="72">
        <v>60</v>
      </c>
      <c r="AU687" s="19">
        <v>160</v>
      </c>
      <c r="AV687" s="19">
        <v>160</v>
      </c>
      <c r="AW687" s="18" t="s">
        <v>77</v>
      </c>
      <c r="AX687" s="18" t="s">
        <v>87</v>
      </c>
      <c r="AY687" s="18"/>
      <c r="AZ687" s="18"/>
      <c r="BA687" s="19">
        <v>0</v>
      </c>
      <c r="BB687" s="20" t="s">
        <v>81</v>
      </c>
      <c r="BC687" s="18" t="s">
        <v>81</v>
      </c>
      <c r="BD687" s="18" t="s">
        <v>71</v>
      </c>
      <c r="BE687" s="18" t="s">
        <v>84</v>
      </c>
      <c r="BF687" s="18" t="s">
        <v>71</v>
      </c>
      <c r="BG687" s="18"/>
      <c r="BH687" s="21">
        <v>0</v>
      </c>
      <c r="BI687" s="19">
        <v>0.18</v>
      </c>
      <c r="BJ687" s="18"/>
      <c r="BK687" s="19">
        <v>0.15</v>
      </c>
      <c r="BL687" s="18"/>
      <c r="BM687" s="18"/>
      <c r="BN687" s="19">
        <v>17.7</v>
      </c>
      <c r="BO687" s="21">
        <v>0.4</v>
      </c>
      <c r="BP687" s="20"/>
      <c r="BQ687" s="21">
        <v>0.19</v>
      </c>
      <c r="BR687" s="20"/>
      <c r="BS687" s="21">
        <v>0.16</v>
      </c>
      <c r="BT687" s="20"/>
      <c r="BU687" s="20"/>
      <c r="BV687" s="21">
        <v>17.72</v>
      </c>
      <c r="BW687" s="9">
        <f>IF(BA687=1,BN687-(Monitors!$B$17*Data!BZ687),Data!BN687)</f>
        <v>17.7</v>
      </c>
      <c r="BX687" s="32">
        <f>IF($AR687=1,$BW687-(Monitors!$C$17*BZ687),Data!$BW687)</f>
        <v>17.7</v>
      </c>
      <c r="BY687" s="32">
        <f>BX687-(AA687*Monitors!$C$13)</f>
        <v>13.552</v>
      </c>
      <c r="BZ687" s="86">
        <f>(Monitors!$C$13*Data!AA687)+(Monitors!$C$6*TANH(Monitors!$C$7*(Data!V687+Monitors!$C$8)+Monitors!$C$9)+Monitors!$C$10)</f>
        <v>16.787563085035888</v>
      </c>
      <c r="CA687" s="9">
        <f>BN687-(Signage!$C$13*AI687)</f>
        <v>12.837656249999998</v>
      </c>
      <c r="CB687" s="86">
        <f>(Signage!$C$13*Data!AI687)+(Signage!$C$6*TANH(Signage!$C$7*(Data!V687+Signage!$C$8)+Signage!$C$9)+Signage!$C$10)</f>
        <v>21.925966717105574</v>
      </c>
    </row>
    <row r="688" spans="1:80" s="4" customFormat="1" ht="12" customHeight="1">
      <c r="A688" s="82">
        <v>687</v>
      </c>
      <c r="B688" s="15" t="s">
        <v>2076</v>
      </c>
      <c r="C688" s="82" t="s">
        <v>1618</v>
      </c>
      <c r="D688" s="16">
        <v>41072</v>
      </c>
      <c r="E688" s="18" t="s">
        <v>77</v>
      </c>
      <c r="F688" s="15" t="s">
        <v>70</v>
      </c>
      <c r="G688" s="17">
        <v>6</v>
      </c>
      <c r="H688" s="15" t="s">
        <v>72</v>
      </c>
      <c r="I688" s="15" t="s">
        <v>73</v>
      </c>
      <c r="J688" s="18" t="s">
        <v>73</v>
      </c>
      <c r="K688" s="18" t="s">
        <v>74</v>
      </c>
      <c r="L688" s="18" t="s">
        <v>71</v>
      </c>
      <c r="M688" s="18" t="s">
        <v>78</v>
      </c>
      <c r="N688" s="18" t="s">
        <v>78</v>
      </c>
      <c r="O688" s="18" t="s">
        <v>82</v>
      </c>
      <c r="P688" s="18" t="s">
        <v>71</v>
      </c>
      <c r="Q688" s="18" t="s">
        <v>77</v>
      </c>
      <c r="R688" s="19">
        <v>1.78</v>
      </c>
      <c r="S688" s="19">
        <v>10.5</v>
      </c>
      <c r="T688" s="19">
        <v>18.7</v>
      </c>
      <c r="U688" s="19">
        <v>21.5</v>
      </c>
      <c r="V688" s="19">
        <v>197.47</v>
      </c>
      <c r="W688" s="19">
        <v>1920</v>
      </c>
      <c r="X688" s="19">
        <v>1080</v>
      </c>
      <c r="Y688" s="18" t="s">
        <v>167</v>
      </c>
      <c r="Z688" s="69">
        <v>10501</v>
      </c>
      <c r="AA688" s="19">
        <v>2.0739999999999998</v>
      </c>
      <c r="AB688" s="21">
        <v>275</v>
      </c>
      <c r="AC688" s="19">
        <v>0</v>
      </c>
      <c r="AD688" s="19">
        <v>275</v>
      </c>
      <c r="AE688" s="19">
        <v>275</v>
      </c>
      <c r="AF688" s="19">
        <v>275</v>
      </c>
      <c r="AG688" s="8">
        <f>AF688/AD688</f>
        <v>1</v>
      </c>
      <c r="AH688" s="19">
        <v>200</v>
      </c>
      <c r="AI688" s="85">
        <f>(AF688*V688)/1000000</f>
        <v>5.4304249999999998E-2</v>
      </c>
      <c r="AJ688" s="18" t="s">
        <v>78</v>
      </c>
      <c r="AK688" s="18" t="s">
        <v>545</v>
      </c>
      <c r="AL688" s="18" t="s">
        <v>88</v>
      </c>
      <c r="AM688" s="18" t="s">
        <v>71</v>
      </c>
      <c r="AN688" s="18" t="s">
        <v>81</v>
      </c>
      <c r="AO688" s="18" t="s">
        <v>71</v>
      </c>
      <c r="AP688" s="18" t="s">
        <v>81</v>
      </c>
      <c r="AQ688" s="18" t="s">
        <v>71</v>
      </c>
      <c r="AR688" s="19">
        <v>0</v>
      </c>
      <c r="AS688" s="18"/>
      <c r="AT688" s="72">
        <v>60</v>
      </c>
      <c r="AU688" s="19">
        <v>160</v>
      </c>
      <c r="AV688" s="19">
        <v>160</v>
      </c>
      <c r="AW688" s="18" t="s">
        <v>77</v>
      </c>
      <c r="AX688" s="18" t="s">
        <v>98</v>
      </c>
      <c r="AY688" s="18" t="s">
        <v>71</v>
      </c>
      <c r="AZ688" s="18" t="s">
        <v>71</v>
      </c>
      <c r="BA688" s="19">
        <v>0</v>
      </c>
      <c r="BB688" s="20" t="s">
        <v>81</v>
      </c>
      <c r="BC688" s="18" t="s">
        <v>81</v>
      </c>
      <c r="BD688" s="18" t="s">
        <v>71</v>
      </c>
      <c r="BE688" s="18" t="s">
        <v>84</v>
      </c>
      <c r="BF688" s="18" t="s">
        <v>71</v>
      </c>
      <c r="BG688" s="18"/>
      <c r="BH688" s="21">
        <v>0</v>
      </c>
      <c r="BI688" s="19">
        <v>0.3</v>
      </c>
      <c r="BJ688" s="18"/>
      <c r="BK688" s="19">
        <v>0.3</v>
      </c>
      <c r="BL688" s="18"/>
      <c r="BM688" s="18"/>
      <c r="BN688" s="19">
        <v>18.420000000000002</v>
      </c>
      <c r="BO688" s="21">
        <v>0.5</v>
      </c>
      <c r="BP688" s="20"/>
      <c r="BQ688" s="21">
        <v>0.3</v>
      </c>
      <c r="BR688" s="20"/>
      <c r="BS688" s="21">
        <v>0.3</v>
      </c>
      <c r="BT688" s="20"/>
      <c r="BU688" s="20"/>
      <c r="BV688" s="21">
        <v>18.32</v>
      </c>
      <c r="BW688" s="9">
        <f>IF(BA688=1,BN688-(Monitors!$B$17*Data!BZ688),Data!BN688)</f>
        <v>18.420000000000002</v>
      </c>
      <c r="BX688" s="32">
        <f>IF($AR688=1,$BW688-(Monitors!$C$17*BZ688),Data!$BW688)</f>
        <v>18.420000000000002</v>
      </c>
      <c r="BY688" s="32">
        <f>BX688-(AA688*Monitors!$C$13)</f>
        <v>14.272000000000002</v>
      </c>
      <c r="BZ688" s="86">
        <f>(Monitors!$C$13*Data!AA688)+(Monitors!$C$6*TANH(Monitors!$C$7*(Data!V688+Monitors!$C$8)+Monitors!$C$9)+Monitors!$C$10)</f>
        <v>15.389033843126951</v>
      </c>
      <c r="CA688" s="9">
        <f>BN688-(Signage!$C$13*AI688)</f>
        <v>14.347181250000002</v>
      </c>
      <c r="CB688" s="86">
        <f>(Signage!$C$13*Data!AI688)+(Signage!$C$6*TANH(Signage!$C$7*(Data!V688+Signage!$C$8)+Signage!$C$9)+Signage!$C$10)</f>
        <v>18.040143788494323</v>
      </c>
    </row>
    <row r="689" spans="1:80" s="4" customFormat="1" ht="12" customHeight="1">
      <c r="A689" s="83">
        <v>688</v>
      </c>
      <c r="B689" s="15" t="s">
        <v>2076</v>
      </c>
      <c r="C689" s="83" t="s">
        <v>1619</v>
      </c>
      <c r="D689" s="16">
        <v>41407</v>
      </c>
      <c r="E689" s="18" t="s">
        <v>77</v>
      </c>
      <c r="F689" s="15" t="s">
        <v>70</v>
      </c>
      <c r="G689" s="17">
        <v>6</v>
      </c>
      <c r="H689" s="15" t="s">
        <v>72</v>
      </c>
      <c r="I689" s="15" t="s">
        <v>73</v>
      </c>
      <c r="J689" s="18" t="s">
        <v>73</v>
      </c>
      <c r="K689" s="18" t="s">
        <v>74</v>
      </c>
      <c r="L689" s="18" t="s">
        <v>71</v>
      </c>
      <c r="M689" s="18" t="s">
        <v>78</v>
      </c>
      <c r="N689" s="18" t="s">
        <v>78</v>
      </c>
      <c r="O689" s="18" t="s">
        <v>82</v>
      </c>
      <c r="P689" s="18" t="s">
        <v>71</v>
      </c>
      <c r="Q689" s="18" t="s">
        <v>77</v>
      </c>
      <c r="R689" s="19">
        <v>1.78</v>
      </c>
      <c r="S689" s="19">
        <v>11.3</v>
      </c>
      <c r="T689" s="19">
        <v>20</v>
      </c>
      <c r="U689" s="19">
        <v>23</v>
      </c>
      <c r="V689" s="19">
        <v>226</v>
      </c>
      <c r="W689" s="19">
        <v>1080</v>
      </c>
      <c r="X689" s="19">
        <v>1920</v>
      </c>
      <c r="Y689" s="18" t="s">
        <v>147</v>
      </c>
      <c r="Z689" s="69">
        <v>9177</v>
      </c>
      <c r="AA689" s="19">
        <v>2.0739999999999998</v>
      </c>
      <c r="AB689" s="21">
        <v>275</v>
      </c>
      <c r="AC689" s="19">
        <v>0</v>
      </c>
      <c r="AD689" s="19">
        <v>275</v>
      </c>
      <c r="AE689" s="19">
        <v>275</v>
      </c>
      <c r="AF689" s="19">
        <v>275</v>
      </c>
      <c r="AG689" s="8">
        <f>AF689/AD689</f>
        <v>1</v>
      </c>
      <c r="AH689" s="19">
        <v>200</v>
      </c>
      <c r="AI689" s="85">
        <f>(AF689*V689)/1000000</f>
        <v>6.2149999999999997E-2</v>
      </c>
      <c r="AJ689" s="18" t="s">
        <v>78</v>
      </c>
      <c r="AK689" s="18" t="s">
        <v>252</v>
      </c>
      <c r="AL689" s="18" t="s">
        <v>88</v>
      </c>
      <c r="AM689" s="18" t="s">
        <v>71</v>
      </c>
      <c r="AN689" s="18" t="s">
        <v>81</v>
      </c>
      <c r="AO689" s="18" t="s">
        <v>71</v>
      </c>
      <c r="AP689" s="18" t="s">
        <v>81</v>
      </c>
      <c r="AQ689" s="18" t="s">
        <v>71</v>
      </c>
      <c r="AR689" s="19">
        <v>0</v>
      </c>
      <c r="AS689" s="18"/>
      <c r="AT689" s="72">
        <v>60</v>
      </c>
      <c r="AU689" s="19">
        <v>160</v>
      </c>
      <c r="AV689" s="19">
        <v>160</v>
      </c>
      <c r="AW689" s="18" t="s">
        <v>77</v>
      </c>
      <c r="AX689" s="18" t="s">
        <v>87</v>
      </c>
      <c r="AY689" s="18"/>
      <c r="AZ689" s="18"/>
      <c r="BA689" s="19">
        <v>0</v>
      </c>
      <c r="BB689" s="20" t="s">
        <v>81</v>
      </c>
      <c r="BC689" s="18" t="s">
        <v>81</v>
      </c>
      <c r="BD689" s="18" t="s">
        <v>71</v>
      </c>
      <c r="BE689" s="18" t="s">
        <v>84</v>
      </c>
      <c r="BF689" s="18" t="s">
        <v>71</v>
      </c>
      <c r="BG689" s="18"/>
      <c r="BH689" s="21">
        <v>0</v>
      </c>
      <c r="BI689" s="19">
        <v>0.23</v>
      </c>
      <c r="BJ689" s="18"/>
      <c r="BK689" s="19">
        <v>0.2</v>
      </c>
      <c r="BL689" s="18"/>
      <c r="BM689" s="18"/>
      <c r="BN689" s="19">
        <v>18.559999999999999</v>
      </c>
      <c r="BO689" s="21">
        <v>0.4</v>
      </c>
      <c r="BP689" s="20"/>
      <c r="BQ689" s="21">
        <v>0.22</v>
      </c>
      <c r="BR689" s="20"/>
      <c r="BS689" s="21">
        <v>0.21</v>
      </c>
      <c r="BT689" s="20"/>
      <c r="BU689" s="20"/>
      <c r="BV689" s="21">
        <v>18.8</v>
      </c>
      <c r="BW689" s="9">
        <f>IF(BA689=1,BN689-(Monitors!$B$17*Data!BZ689),Data!BN689)</f>
        <v>18.559999999999999</v>
      </c>
      <c r="BX689" s="32">
        <f>IF($AR689=1,$BW689-(Monitors!$C$17*BZ689),Data!$BW689)</f>
        <v>18.559999999999999</v>
      </c>
      <c r="BY689" s="32">
        <f>BX689-(AA689*Monitors!$C$13)</f>
        <v>14.411999999999999</v>
      </c>
      <c r="BZ689" s="86">
        <f>(Monitors!$C$13*Data!AA689)+(Monitors!$C$6*TANH(Monitors!$C$7*(Data!V689+Monitors!$C$8)+Monitors!$C$9)+Monitors!$C$10)</f>
        <v>16.458849417765016</v>
      </c>
      <c r="CA689" s="9">
        <f>BN689-(Signage!$C$13*AI689)</f>
        <v>13.89875</v>
      </c>
      <c r="CB689" s="86">
        <f>(Signage!$C$13*Data!AI689)+(Signage!$C$6*TANH(Signage!$C$7*(Data!V689+Signage!$C$8)+Signage!$C$9)+Signage!$C$10)</f>
        <v>20.938918059489179</v>
      </c>
    </row>
    <row r="690" spans="1:80" s="4" customFormat="1" ht="12" customHeight="1">
      <c r="A690" s="82">
        <v>689</v>
      </c>
      <c r="B690" s="15" t="s">
        <v>2076</v>
      </c>
      <c r="C690" s="82" t="s">
        <v>1620</v>
      </c>
      <c r="D690" s="16">
        <v>40575</v>
      </c>
      <c r="E690" s="18" t="s">
        <v>77</v>
      </c>
      <c r="F690" s="15" t="s">
        <v>70</v>
      </c>
      <c r="G690" s="17">
        <v>6</v>
      </c>
      <c r="H690" s="15" t="s">
        <v>72</v>
      </c>
      <c r="I690" s="15" t="s">
        <v>73</v>
      </c>
      <c r="J690" s="18" t="s">
        <v>73</v>
      </c>
      <c r="K690" s="18" t="s">
        <v>74</v>
      </c>
      <c r="L690" s="18" t="s">
        <v>71</v>
      </c>
      <c r="M690" s="18" t="s">
        <v>78</v>
      </c>
      <c r="N690" s="18" t="s">
        <v>78</v>
      </c>
      <c r="O690" s="18" t="s">
        <v>82</v>
      </c>
      <c r="P690" s="18" t="s">
        <v>71</v>
      </c>
      <c r="Q690" s="18" t="s">
        <v>78</v>
      </c>
      <c r="R690" s="19">
        <v>1.78</v>
      </c>
      <c r="S690" s="19">
        <v>10.5</v>
      </c>
      <c r="T690" s="19">
        <v>18.7</v>
      </c>
      <c r="U690" s="19">
        <v>22</v>
      </c>
      <c r="V690" s="19">
        <v>196.8</v>
      </c>
      <c r="W690" s="19">
        <v>1080</v>
      </c>
      <c r="X690" s="19">
        <v>1920</v>
      </c>
      <c r="Y690" s="18" t="s">
        <v>147</v>
      </c>
      <c r="Z690" s="69">
        <v>10029</v>
      </c>
      <c r="AA690" s="19">
        <v>2.0739999999999998</v>
      </c>
      <c r="AB690" s="21">
        <v>275</v>
      </c>
      <c r="AC690" s="19">
        <v>0</v>
      </c>
      <c r="AD690" s="19">
        <v>275</v>
      </c>
      <c r="AE690" s="19">
        <v>275</v>
      </c>
      <c r="AF690" s="19">
        <v>275</v>
      </c>
      <c r="AG690" s="8">
        <f>AF690/AD690</f>
        <v>1</v>
      </c>
      <c r="AH690" s="19">
        <v>200</v>
      </c>
      <c r="AI690" s="85">
        <f>(AF690*V690)/1000000</f>
        <v>5.4120000000000001E-2</v>
      </c>
      <c r="AJ690" s="18" t="s">
        <v>78</v>
      </c>
      <c r="AK690" s="18" t="s">
        <v>555</v>
      </c>
      <c r="AL690" s="18" t="s">
        <v>115</v>
      </c>
      <c r="AM690" s="18" t="s">
        <v>81</v>
      </c>
      <c r="AN690" s="18" t="s">
        <v>121</v>
      </c>
      <c r="AO690" s="18" t="s">
        <v>71</v>
      </c>
      <c r="AP690" s="18" t="s">
        <v>94</v>
      </c>
      <c r="AQ690" s="18" t="s">
        <v>71</v>
      </c>
      <c r="AR690" s="19">
        <v>0</v>
      </c>
      <c r="AS690" s="18"/>
      <c r="AT690" s="72">
        <v>60</v>
      </c>
      <c r="AU690" s="19">
        <v>160</v>
      </c>
      <c r="AV690" s="19">
        <v>160</v>
      </c>
      <c r="AW690" s="18" t="s">
        <v>77</v>
      </c>
      <c r="AX690" s="18" t="s">
        <v>126</v>
      </c>
      <c r="AY690" s="18" t="s">
        <v>71</v>
      </c>
      <c r="AZ690" s="18" t="s">
        <v>71</v>
      </c>
      <c r="BA690" s="19">
        <v>0</v>
      </c>
      <c r="BB690" s="20" t="s">
        <v>121</v>
      </c>
      <c r="BC690" s="18" t="s">
        <v>144</v>
      </c>
      <c r="BD690" s="18" t="s">
        <v>71</v>
      </c>
      <c r="BE690" s="18" t="s">
        <v>84</v>
      </c>
      <c r="BF690" s="18" t="s">
        <v>71</v>
      </c>
      <c r="BG690" s="18"/>
      <c r="BH690" s="21">
        <v>0</v>
      </c>
      <c r="BI690" s="19">
        <v>0.33</v>
      </c>
      <c r="BJ690" s="18"/>
      <c r="BK690" s="19">
        <v>0.23</v>
      </c>
      <c r="BL690" s="18"/>
      <c r="BM690" s="18"/>
      <c r="BN690" s="19">
        <v>18.739999999999998</v>
      </c>
      <c r="BO690" s="21">
        <v>0.5</v>
      </c>
      <c r="BP690" s="20"/>
      <c r="BQ690" s="21">
        <v>0.32</v>
      </c>
      <c r="BR690" s="20"/>
      <c r="BS690" s="21">
        <v>0.23</v>
      </c>
      <c r="BT690" s="20"/>
      <c r="BU690" s="20"/>
      <c r="BV690" s="21">
        <v>18.68</v>
      </c>
      <c r="BW690" s="9">
        <f>IF(BA690=1,BN690-(Monitors!$B$17*Data!BZ690),Data!BN690)</f>
        <v>18.739999999999998</v>
      </c>
      <c r="BX690" s="32">
        <f>IF($AR690=1,$BW690-(Monitors!$C$17*BZ690),Data!$BW690)</f>
        <v>18.739999999999998</v>
      </c>
      <c r="BY690" s="32">
        <f>BX690-(AA690*Monitors!$C$13)</f>
        <v>14.591999999999999</v>
      </c>
      <c r="BZ690" s="86">
        <f>(Monitors!$C$13*Data!AA690)+(Monitors!$C$6*TANH(Monitors!$C$7*(Data!V690+Monitors!$C$8)+Monitors!$C$9)+Monitors!$C$10)</f>
        <v>15.361920390725196</v>
      </c>
      <c r="CA690" s="9">
        <f>BN690-(Signage!$C$13*AI690)</f>
        <v>14.680999999999997</v>
      </c>
      <c r="CB690" s="86">
        <f>(Signage!$C$13*Data!AI690)+(Signage!$C$6*TANH(Signage!$C$7*(Data!V690+Signage!$C$8)+Signage!$C$9)+Signage!$C$10)</f>
        <v>17.971900167539481</v>
      </c>
    </row>
    <row r="691" spans="1:80" s="4" customFormat="1" ht="12" customHeight="1">
      <c r="A691" s="83">
        <v>690</v>
      </c>
      <c r="B691" s="15" t="s">
        <v>2076</v>
      </c>
      <c r="C691" s="83" t="s">
        <v>1621</v>
      </c>
      <c r="D691" s="16">
        <v>41407</v>
      </c>
      <c r="E691" s="18" t="s">
        <v>77</v>
      </c>
      <c r="F691" s="15" t="s">
        <v>70</v>
      </c>
      <c r="G691" s="17">
        <v>6</v>
      </c>
      <c r="H691" s="15" t="s">
        <v>72</v>
      </c>
      <c r="I691" s="15" t="s">
        <v>73</v>
      </c>
      <c r="J691" s="18" t="s">
        <v>73</v>
      </c>
      <c r="K691" s="18" t="s">
        <v>74</v>
      </c>
      <c r="L691" s="18" t="s">
        <v>71</v>
      </c>
      <c r="M691" s="18" t="s">
        <v>78</v>
      </c>
      <c r="N691" s="18" t="s">
        <v>78</v>
      </c>
      <c r="O691" s="18" t="s">
        <v>82</v>
      </c>
      <c r="P691" s="18" t="s">
        <v>71</v>
      </c>
      <c r="Q691" s="18" t="s">
        <v>78</v>
      </c>
      <c r="R691" s="19">
        <v>1.78</v>
      </c>
      <c r="S691" s="19">
        <v>11.3</v>
      </c>
      <c r="T691" s="19">
        <v>20</v>
      </c>
      <c r="U691" s="19">
        <v>23</v>
      </c>
      <c r="V691" s="19">
        <v>226</v>
      </c>
      <c r="W691" s="19">
        <v>1080</v>
      </c>
      <c r="X691" s="19">
        <v>1920</v>
      </c>
      <c r="Y691" s="18" t="s">
        <v>147</v>
      </c>
      <c r="Z691" s="69">
        <v>9177</v>
      </c>
      <c r="AA691" s="19">
        <v>2.0739999999999998</v>
      </c>
      <c r="AB691" s="21">
        <v>275</v>
      </c>
      <c r="AC691" s="19">
        <v>0</v>
      </c>
      <c r="AD691" s="19">
        <v>275</v>
      </c>
      <c r="AE691" s="19">
        <v>275</v>
      </c>
      <c r="AF691" s="19">
        <v>275</v>
      </c>
      <c r="AG691" s="8">
        <f>AF691/AD691</f>
        <v>1</v>
      </c>
      <c r="AH691" s="19">
        <v>200</v>
      </c>
      <c r="AI691" s="85">
        <f>(AF691*V691)/1000000</f>
        <v>6.2149999999999997E-2</v>
      </c>
      <c r="AJ691" s="18" t="s">
        <v>78</v>
      </c>
      <c r="AK691" s="18" t="s">
        <v>252</v>
      </c>
      <c r="AL691" s="18" t="s">
        <v>88</v>
      </c>
      <c r="AM691" s="18" t="s">
        <v>71</v>
      </c>
      <c r="AN691" s="18" t="s">
        <v>81</v>
      </c>
      <c r="AO691" s="18" t="s">
        <v>71</v>
      </c>
      <c r="AP691" s="18" t="s">
        <v>81</v>
      </c>
      <c r="AQ691" s="18" t="s">
        <v>71</v>
      </c>
      <c r="AR691" s="19">
        <v>0</v>
      </c>
      <c r="AS691" s="18"/>
      <c r="AT691" s="72">
        <v>60</v>
      </c>
      <c r="AU691" s="19">
        <v>160</v>
      </c>
      <c r="AV691" s="19">
        <v>160</v>
      </c>
      <c r="AW691" s="18" t="s">
        <v>77</v>
      </c>
      <c r="AX691" s="18" t="s">
        <v>87</v>
      </c>
      <c r="AY691" s="18"/>
      <c r="AZ691" s="18"/>
      <c r="BA691" s="19">
        <v>0</v>
      </c>
      <c r="BB691" s="20" t="s">
        <v>81</v>
      </c>
      <c r="BC691" s="18" t="s">
        <v>81</v>
      </c>
      <c r="BD691" s="18" t="s">
        <v>71</v>
      </c>
      <c r="BE691" s="18" t="s">
        <v>84</v>
      </c>
      <c r="BF691" s="18" t="s">
        <v>71</v>
      </c>
      <c r="BG691" s="18"/>
      <c r="BH691" s="21">
        <v>0</v>
      </c>
      <c r="BI691" s="19">
        <v>0.23</v>
      </c>
      <c r="BJ691" s="18"/>
      <c r="BK691" s="19">
        <v>0.19</v>
      </c>
      <c r="BL691" s="18"/>
      <c r="BM691" s="18"/>
      <c r="BN691" s="19">
        <v>18.940000000000001</v>
      </c>
      <c r="BO691" s="21">
        <v>0.4</v>
      </c>
      <c r="BP691" s="20"/>
      <c r="BQ691" s="21">
        <v>0.26</v>
      </c>
      <c r="BR691" s="20"/>
      <c r="BS691" s="21">
        <v>0.22</v>
      </c>
      <c r="BT691" s="20"/>
      <c r="BU691" s="20"/>
      <c r="BV691" s="21">
        <v>19.100000000000001</v>
      </c>
      <c r="BW691" s="9">
        <f>IF(BA691=1,BN691-(Monitors!$B$17*Data!BZ691),Data!BN691)</f>
        <v>18.940000000000001</v>
      </c>
      <c r="BX691" s="32">
        <f>IF($AR691=1,$BW691-(Monitors!$C$17*BZ691),Data!$BW691)</f>
        <v>18.940000000000001</v>
      </c>
      <c r="BY691" s="32">
        <f>BX691-(AA691*Monitors!$C$13)</f>
        <v>14.792000000000002</v>
      </c>
      <c r="BZ691" s="86">
        <f>(Monitors!$C$13*Data!AA691)+(Monitors!$C$6*TANH(Monitors!$C$7*(Data!V691+Monitors!$C$8)+Monitors!$C$9)+Monitors!$C$10)</f>
        <v>16.458849417765016</v>
      </c>
      <c r="CA691" s="9">
        <f>BN691-(Signage!$C$13*AI691)</f>
        <v>14.278750000000002</v>
      </c>
      <c r="CB691" s="86">
        <f>(Signage!$C$13*Data!AI691)+(Signage!$C$6*TANH(Signage!$C$7*(Data!V691+Signage!$C$8)+Signage!$C$9)+Signage!$C$10)</f>
        <v>20.938918059489179</v>
      </c>
    </row>
    <row r="692" spans="1:80" s="4" customFormat="1" ht="12" customHeight="1">
      <c r="A692" s="82">
        <v>691</v>
      </c>
      <c r="B692" s="15" t="s">
        <v>2076</v>
      </c>
      <c r="C692" s="82" t="s">
        <v>1622</v>
      </c>
      <c r="D692" s="16">
        <v>41278</v>
      </c>
      <c r="E692" s="18" t="s">
        <v>77</v>
      </c>
      <c r="F692" s="15" t="s">
        <v>70</v>
      </c>
      <c r="G692" s="17">
        <v>6</v>
      </c>
      <c r="H692" s="15" t="s">
        <v>72</v>
      </c>
      <c r="I692" s="15" t="s">
        <v>73</v>
      </c>
      <c r="J692" s="18" t="s">
        <v>73</v>
      </c>
      <c r="K692" s="18" t="s">
        <v>74</v>
      </c>
      <c r="L692" s="18" t="s">
        <v>71</v>
      </c>
      <c r="M692" s="18" t="s">
        <v>78</v>
      </c>
      <c r="N692" s="18" t="s">
        <v>78</v>
      </c>
      <c r="O692" s="18" t="s">
        <v>82</v>
      </c>
      <c r="P692" s="18" t="s">
        <v>71</v>
      </c>
      <c r="Q692" s="18" t="s">
        <v>77</v>
      </c>
      <c r="R692" s="19">
        <v>1.78</v>
      </c>
      <c r="S692" s="19">
        <v>11.8</v>
      </c>
      <c r="T692" s="19">
        <v>20.9</v>
      </c>
      <c r="U692" s="19">
        <v>24</v>
      </c>
      <c r="V692" s="19">
        <v>246.85</v>
      </c>
      <c r="W692" s="19">
        <v>1080</v>
      </c>
      <c r="X692" s="19">
        <v>1920</v>
      </c>
      <c r="Y692" s="18" t="s">
        <v>147</v>
      </c>
      <c r="Z692" s="69">
        <v>8408</v>
      </c>
      <c r="AA692" s="19">
        <v>2.0739999999999998</v>
      </c>
      <c r="AB692" s="21">
        <v>236</v>
      </c>
      <c r="AC692" s="19">
        <v>0</v>
      </c>
      <c r="AD692" s="19">
        <v>275</v>
      </c>
      <c r="AE692" s="19">
        <v>236</v>
      </c>
      <c r="AF692" s="19">
        <v>275</v>
      </c>
      <c r="AG692" s="8">
        <f>AF692/AD692</f>
        <v>1</v>
      </c>
      <c r="AH692" s="19">
        <v>200</v>
      </c>
      <c r="AI692" s="85">
        <f>(AF692*V692)/1000000</f>
        <v>6.7883750000000007E-2</v>
      </c>
      <c r="AJ692" s="18" t="s">
        <v>78</v>
      </c>
      <c r="AK692" s="18" t="s">
        <v>386</v>
      </c>
      <c r="AL692" s="18" t="s">
        <v>88</v>
      </c>
      <c r="AM692" s="18" t="s">
        <v>71</v>
      </c>
      <c r="AN692" s="18" t="s">
        <v>81</v>
      </c>
      <c r="AO692" s="18" t="s">
        <v>71</v>
      </c>
      <c r="AP692" s="18" t="s">
        <v>81</v>
      </c>
      <c r="AQ692" s="18" t="s">
        <v>71</v>
      </c>
      <c r="AR692" s="19">
        <v>0</v>
      </c>
      <c r="AS692" s="18"/>
      <c r="AT692" s="72">
        <v>60</v>
      </c>
      <c r="AU692" s="19">
        <v>160</v>
      </c>
      <c r="AV692" s="19">
        <v>160</v>
      </c>
      <c r="AW692" s="18" t="s">
        <v>77</v>
      </c>
      <c r="AX692" s="18" t="s">
        <v>87</v>
      </c>
      <c r="AY692" s="18"/>
      <c r="AZ692" s="18"/>
      <c r="BA692" s="19">
        <v>0</v>
      </c>
      <c r="BB692" s="20" t="s">
        <v>81</v>
      </c>
      <c r="BC692" s="18" t="s">
        <v>81</v>
      </c>
      <c r="BD692" s="18" t="s">
        <v>71</v>
      </c>
      <c r="BE692" s="18" t="s">
        <v>84</v>
      </c>
      <c r="BF692" s="18" t="s">
        <v>71</v>
      </c>
      <c r="BG692" s="18"/>
      <c r="BH692" s="21">
        <v>0</v>
      </c>
      <c r="BI692" s="19">
        <v>0.19</v>
      </c>
      <c r="BJ692" s="18"/>
      <c r="BK692" s="19">
        <v>0.17</v>
      </c>
      <c r="BL692" s="18"/>
      <c r="BM692" s="18"/>
      <c r="BN692" s="19">
        <v>19.22</v>
      </c>
      <c r="BO692" s="21">
        <v>0.4</v>
      </c>
      <c r="BP692" s="20"/>
      <c r="BQ692" s="21">
        <v>0.2</v>
      </c>
      <c r="BR692" s="20"/>
      <c r="BS692" s="21">
        <v>0.18</v>
      </c>
      <c r="BT692" s="20"/>
      <c r="BU692" s="20"/>
      <c r="BV692" s="21">
        <v>19.23</v>
      </c>
      <c r="BW692" s="9">
        <f>IF(BA692=1,BN692-(Monitors!$B$17*Data!BZ692),Data!BN692)</f>
        <v>19.22</v>
      </c>
      <c r="BX692" s="32">
        <f>IF($AR692=1,$BW692-(Monitors!$C$17*BZ692),Data!$BW692)</f>
        <v>19.22</v>
      </c>
      <c r="BY692" s="32">
        <f>BX692-(AA692*Monitors!$C$13)</f>
        <v>15.071999999999999</v>
      </c>
      <c r="BZ692" s="86">
        <f>(Monitors!$C$13*Data!AA692)+(Monitors!$C$6*TANH(Monitors!$C$7*(Data!V692+Monitors!$C$8)+Monitors!$C$9)+Monitors!$C$10)</f>
        <v>17.139927697875585</v>
      </c>
      <c r="CA692" s="9">
        <f>BN692-(Signage!$C$13*AI692)</f>
        <v>14.128718749999997</v>
      </c>
      <c r="CB692" s="86">
        <f>(Signage!$C$13*Data!AI692)+(Signage!$C$6*TANH(Signage!$C$7*(Data!V692+Signage!$C$8)+Signage!$C$9)+Signage!$C$10)</f>
        <v>23.047162005771526</v>
      </c>
    </row>
    <row r="693" spans="1:80" s="4" customFormat="1" ht="12" customHeight="1">
      <c r="A693" s="83">
        <v>692</v>
      </c>
      <c r="B693" s="15" t="s">
        <v>2058</v>
      </c>
      <c r="C693" s="83" t="s">
        <v>1623</v>
      </c>
      <c r="D693" s="16">
        <v>41307</v>
      </c>
      <c r="E693" s="18" t="s">
        <v>77</v>
      </c>
      <c r="F693" s="15" t="s">
        <v>70</v>
      </c>
      <c r="G693" s="17">
        <v>6</v>
      </c>
      <c r="H693" s="15" t="s">
        <v>72</v>
      </c>
      <c r="I693" s="15" t="s">
        <v>73</v>
      </c>
      <c r="J693" s="18" t="s">
        <v>73</v>
      </c>
      <c r="K693" s="18" t="s">
        <v>74</v>
      </c>
      <c r="L693" s="18" t="s">
        <v>71</v>
      </c>
      <c r="M693" s="18" t="s">
        <v>78</v>
      </c>
      <c r="N693" s="18" t="s">
        <v>78</v>
      </c>
      <c r="O693" s="18" t="s">
        <v>82</v>
      </c>
      <c r="P693" s="18" t="s">
        <v>71</v>
      </c>
      <c r="Q693" s="18" t="s">
        <v>78</v>
      </c>
      <c r="R693" s="19">
        <v>1.78</v>
      </c>
      <c r="S693" s="19">
        <v>10.6</v>
      </c>
      <c r="T693" s="19">
        <v>18.8</v>
      </c>
      <c r="U693" s="19">
        <v>21.5</v>
      </c>
      <c r="V693" s="19">
        <v>198.38</v>
      </c>
      <c r="W693" s="19">
        <v>1080</v>
      </c>
      <c r="X693" s="19">
        <v>1920</v>
      </c>
      <c r="Y693" s="18" t="s">
        <v>147</v>
      </c>
      <c r="Z693" s="69">
        <v>9565</v>
      </c>
      <c r="AA693" s="19">
        <v>2.0739999999999998</v>
      </c>
      <c r="AB693" s="21">
        <v>300</v>
      </c>
      <c r="AC693" s="19">
        <v>15.6</v>
      </c>
      <c r="AD693" s="19">
        <v>293</v>
      </c>
      <c r="AE693" s="19">
        <v>300</v>
      </c>
      <c r="AF693" s="19">
        <v>275</v>
      </c>
      <c r="AG693" s="8">
        <f>AF693/AD693</f>
        <v>0.93856655290102387</v>
      </c>
      <c r="AH693" s="19">
        <v>200</v>
      </c>
      <c r="AI693" s="85">
        <f>(AF693*V693)/1000000</f>
        <v>5.4554499999999999E-2</v>
      </c>
      <c r="AJ693" s="18" t="s">
        <v>78</v>
      </c>
      <c r="AK693" s="18" t="s">
        <v>250</v>
      </c>
      <c r="AL693" s="18" t="s">
        <v>181</v>
      </c>
      <c r="AM693" s="18" t="s">
        <v>71</v>
      </c>
      <c r="AN693" s="18" t="s">
        <v>81</v>
      </c>
      <c r="AO693" s="18" t="s">
        <v>71</v>
      </c>
      <c r="AP693" s="18" t="s">
        <v>94</v>
      </c>
      <c r="AQ693" s="18" t="s">
        <v>71</v>
      </c>
      <c r="AR693" s="19">
        <v>0</v>
      </c>
      <c r="AS693" s="18"/>
      <c r="AT693" s="72">
        <v>60</v>
      </c>
      <c r="AU693" s="19">
        <v>170</v>
      </c>
      <c r="AV693" s="19">
        <v>160</v>
      </c>
      <c r="AW693" s="18" t="s">
        <v>77</v>
      </c>
      <c r="AX693" s="18" t="s">
        <v>98</v>
      </c>
      <c r="AY693" s="18"/>
      <c r="AZ693" s="18"/>
      <c r="BA693" s="19">
        <v>0</v>
      </c>
      <c r="BB693" s="20" t="s">
        <v>81</v>
      </c>
      <c r="BC693" s="18" t="s">
        <v>81</v>
      </c>
      <c r="BD693" s="18" t="s">
        <v>71</v>
      </c>
      <c r="BE693" s="18" t="s">
        <v>84</v>
      </c>
      <c r="BF693" s="18" t="s">
        <v>71</v>
      </c>
      <c r="BG693" s="18"/>
      <c r="BH693" s="21">
        <v>0</v>
      </c>
      <c r="BI693" s="19">
        <v>0.4</v>
      </c>
      <c r="BJ693" s="18"/>
      <c r="BK693" s="19">
        <v>0.2</v>
      </c>
      <c r="BL693" s="18"/>
      <c r="BM693" s="18"/>
      <c r="BN693" s="19">
        <v>19.3</v>
      </c>
      <c r="BO693" s="21">
        <v>0.4</v>
      </c>
      <c r="BP693" s="20"/>
      <c r="BQ693" s="21">
        <v>0.4</v>
      </c>
      <c r="BR693" s="20"/>
      <c r="BS693" s="21">
        <v>0.2</v>
      </c>
      <c r="BT693" s="20"/>
      <c r="BU693" s="20"/>
      <c r="BV693" s="21">
        <v>20.3</v>
      </c>
      <c r="BW693" s="9">
        <f>IF(BA693=1,BN693-(Monitors!$B$17*Data!BZ693),Data!BN693)</f>
        <v>19.3</v>
      </c>
      <c r="BX693" s="32">
        <f>IF($AR693=1,$BW693-(Monitors!$C$17*BZ693),Data!$BW693)</f>
        <v>19.3</v>
      </c>
      <c r="BY693" s="32">
        <f>BX693-(AA693*Monitors!$C$13)</f>
        <v>15.152000000000001</v>
      </c>
      <c r="BZ693" s="86">
        <f>(Monitors!$C$13*Data!AA693)+(Monitors!$C$6*TANH(Monitors!$C$7*(Data!V693+Monitors!$C$8)+Monitors!$C$9)+Monitors!$C$10)</f>
        <v>15.425710936986567</v>
      </c>
      <c r="CA693" s="9">
        <f>BN693-(Signage!$C$13*AI693)</f>
        <v>15.208412500000001</v>
      </c>
      <c r="CB693" s="86">
        <f>(Signage!$C$13*Data!AI693)+(Signage!$C$6*TANH(Signage!$C$7*(Data!V693+Signage!$C$8)+Signage!$C$9)+Signage!$C$10)</f>
        <v>18.132821529264298</v>
      </c>
    </row>
    <row r="694" spans="1:80" s="4" customFormat="1" ht="12" customHeight="1">
      <c r="A694" s="82">
        <v>693</v>
      </c>
      <c r="B694" s="15" t="s">
        <v>2076</v>
      </c>
      <c r="C694" s="82" t="s">
        <v>1624</v>
      </c>
      <c r="D694" s="16">
        <v>40575</v>
      </c>
      <c r="E694" s="18" t="s">
        <v>77</v>
      </c>
      <c r="F694" s="15" t="s">
        <v>70</v>
      </c>
      <c r="G694" s="17">
        <v>6</v>
      </c>
      <c r="H694" s="15" t="s">
        <v>72</v>
      </c>
      <c r="I694" s="15" t="s">
        <v>73</v>
      </c>
      <c r="J694" s="18" t="s">
        <v>73</v>
      </c>
      <c r="K694" s="18" t="s">
        <v>74</v>
      </c>
      <c r="L694" s="18" t="s">
        <v>71</v>
      </c>
      <c r="M694" s="18" t="s">
        <v>78</v>
      </c>
      <c r="N694" s="18" t="s">
        <v>78</v>
      </c>
      <c r="O694" s="18" t="s">
        <v>82</v>
      </c>
      <c r="P694" s="18" t="s">
        <v>71</v>
      </c>
      <c r="Q694" s="18" t="s">
        <v>78</v>
      </c>
      <c r="R694" s="19">
        <v>1.78</v>
      </c>
      <c r="S694" s="19">
        <v>13.2</v>
      </c>
      <c r="T694" s="19">
        <v>23.5</v>
      </c>
      <c r="U694" s="19">
        <v>27</v>
      </c>
      <c r="V694" s="19">
        <v>310.2</v>
      </c>
      <c r="W694" s="19">
        <v>1080</v>
      </c>
      <c r="X694" s="19">
        <v>1920</v>
      </c>
      <c r="Y694" s="18" t="s">
        <v>147</v>
      </c>
      <c r="Z694" s="69">
        <v>6685</v>
      </c>
      <c r="AA694" s="19">
        <v>2.0739999999999998</v>
      </c>
      <c r="AB694" s="21">
        <v>275</v>
      </c>
      <c r="AC694" s="19">
        <v>0</v>
      </c>
      <c r="AD694" s="19">
        <v>275</v>
      </c>
      <c r="AE694" s="19">
        <v>275</v>
      </c>
      <c r="AF694" s="19">
        <v>275</v>
      </c>
      <c r="AG694" s="8">
        <f>AF694/AD694</f>
        <v>1</v>
      </c>
      <c r="AH694" s="19">
        <v>200</v>
      </c>
      <c r="AI694" s="85">
        <f>(AF694*V694)/1000000</f>
        <v>8.5305000000000006E-2</v>
      </c>
      <c r="AJ694" s="18" t="s">
        <v>78</v>
      </c>
      <c r="AK694" s="18" t="s">
        <v>267</v>
      </c>
      <c r="AL694" s="18" t="s">
        <v>120</v>
      </c>
      <c r="AM694" s="18" t="s">
        <v>81</v>
      </c>
      <c r="AN694" s="18" t="s">
        <v>121</v>
      </c>
      <c r="AO694" s="18" t="s">
        <v>71</v>
      </c>
      <c r="AP694" s="18" t="s">
        <v>94</v>
      </c>
      <c r="AQ694" s="18" t="s">
        <v>71</v>
      </c>
      <c r="AR694" s="19">
        <v>0</v>
      </c>
      <c r="AS694" s="18"/>
      <c r="AT694" s="72">
        <v>60</v>
      </c>
      <c r="AU694" s="19">
        <v>160</v>
      </c>
      <c r="AV694" s="19">
        <v>160</v>
      </c>
      <c r="AW694" s="18" t="s">
        <v>77</v>
      </c>
      <c r="AX694" s="18" t="s">
        <v>126</v>
      </c>
      <c r="AY694" s="18" t="s">
        <v>71</v>
      </c>
      <c r="AZ694" s="18" t="s">
        <v>71</v>
      </c>
      <c r="BA694" s="19">
        <v>0</v>
      </c>
      <c r="BB694" s="20" t="s">
        <v>121</v>
      </c>
      <c r="BC694" s="18" t="s">
        <v>144</v>
      </c>
      <c r="BD694" s="18" t="s">
        <v>71</v>
      </c>
      <c r="BE694" s="18" t="s">
        <v>84</v>
      </c>
      <c r="BF694" s="18" t="s">
        <v>71</v>
      </c>
      <c r="BG694" s="18"/>
      <c r="BH694" s="21">
        <v>0</v>
      </c>
      <c r="BI694" s="19">
        <v>0.23</v>
      </c>
      <c r="BJ694" s="18"/>
      <c r="BK694" s="19">
        <v>0.19</v>
      </c>
      <c r="BL694" s="18"/>
      <c r="BM694" s="18"/>
      <c r="BN694" s="19">
        <v>19.760000000000002</v>
      </c>
      <c r="BO694" s="21">
        <v>0.5</v>
      </c>
      <c r="BP694" s="20"/>
      <c r="BQ694" s="21">
        <v>0.23</v>
      </c>
      <c r="BR694" s="20"/>
      <c r="BS694" s="21">
        <v>0.19</v>
      </c>
      <c r="BT694" s="20"/>
      <c r="BU694" s="20"/>
      <c r="BV694" s="21">
        <v>19.73</v>
      </c>
      <c r="BW694" s="9">
        <f>IF(BA694=1,BN694-(Monitors!$B$17*Data!BZ694),Data!BN694)</f>
        <v>19.760000000000002</v>
      </c>
      <c r="BX694" s="32">
        <f>IF($AR694=1,$BW694-(Monitors!$C$17*BZ694),Data!$BW694)</f>
        <v>19.760000000000002</v>
      </c>
      <c r="BY694" s="32">
        <f>BX694-(AA694*Monitors!$C$13)</f>
        <v>15.612000000000002</v>
      </c>
      <c r="BZ694" s="86">
        <f>(Monitors!$C$13*Data!AA694)+(Monitors!$C$6*TANH(Monitors!$C$7*(Data!V694+Monitors!$C$8)+Monitors!$C$9)+Monitors!$C$10)</f>
        <v>18.749057748199018</v>
      </c>
      <c r="CA694" s="9">
        <f>BN694-(Signage!$C$13*AI694)</f>
        <v>13.362125000000001</v>
      </c>
      <c r="CB694" s="86">
        <f>(Signage!$C$13*Data!AI694)+(Signage!$C$6*TANH(Signage!$C$7*(Data!V694+Signage!$C$8)+Signage!$C$9)+Signage!$C$10)</f>
        <v>29.384824831696271</v>
      </c>
    </row>
    <row r="695" spans="1:80" s="4" customFormat="1" ht="12" customHeight="1">
      <c r="A695" s="83">
        <v>694</v>
      </c>
      <c r="B695" s="15" t="s">
        <v>2076</v>
      </c>
      <c r="C695" s="83" t="s">
        <v>1625</v>
      </c>
      <c r="D695" s="16">
        <v>40546</v>
      </c>
      <c r="E695" s="18" t="s">
        <v>77</v>
      </c>
      <c r="F695" s="15" t="s">
        <v>70</v>
      </c>
      <c r="G695" s="17">
        <v>6</v>
      </c>
      <c r="H695" s="15" t="s">
        <v>72</v>
      </c>
      <c r="I695" s="15" t="s">
        <v>73</v>
      </c>
      <c r="J695" s="18" t="s">
        <v>73</v>
      </c>
      <c r="K695" s="18" t="s">
        <v>74</v>
      </c>
      <c r="L695" s="18" t="s">
        <v>71</v>
      </c>
      <c r="M695" s="18" t="s">
        <v>78</v>
      </c>
      <c r="N695" s="18" t="s">
        <v>78</v>
      </c>
      <c r="O695" s="18" t="s">
        <v>82</v>
      </c>
      <c r="P695" s="18" t="s">
        <v>71</v>
      </c>
      <c r="Q695" s="18" t="s">
        <v>78</v>
      </c>
      <c r="R695" s="19">
        <v>1.78</v>
      </c>
      <c r="S695" s="19">
        <v>10.5</v>
      </c>
      <c r="T695" s="19">
        <v>18.7</v>
      </c>
      <c r="U695" s="19">
        <v>21.5</v>
      </c>
      <c r="V695" s="19">
        <v>197.5</v>
      </c>
      <c r="W695" s="19">
        <v>1080</v>
      </c>
      <c r="X695" s="19">
        <v>1920</v>
      </c>
      <c r="Y695" s="18" t="s">
        <v>147</v>
      </c>
      <c r="Z695" s="69">
        <v>10501</v>
      </c>
      <c r="AA695" s="19">
        <v>2.0739999999999998</v>
      </c>
      <c r="AB695" s="21">
        <v>275</v>
      </c>
      <c r="AC695" s="19">
        <v>0</v>
      </c>
      <c r="AD695" s="19">
        <v>275</v>
      </c>
      <c r="AE695" s="19">
        <v>275</v>
      </c>
      <c r="AF695" s="19">
        <v>275</v>
      </c>
      <c r="AG695" s="8">
        <f>AF695/AD695</f>
        <v>1</v>
      </c>
      <c r="AH695" s="19">
        <v>200</v>
      </c>
      <c r="AI695" s="85">
        <f>(AF695*V695)/1000000</f>
        <v>5.43125E-2</v>
      </c>
      <c r="AJ695" s="18" t="s">
        <v>78</v>
      </c>
      <c r="AK695" s="18" t="s">
        <v>555</v>
      </c>
      <c r="AL695" s="18" t="s">
        <v>115</v>
      </c>
      <c r="AM695" s="18" t="s">
        <v>81</v>
      </c>
      <c r="AN695" s="18" t="s">
        <v>121</v>
      </c>
      <c r="AO695" s="18" t="s">
        <v>71</v>
      </c>
      <c r="AP695" s="18" t="s">
        <v>94</v>
      </c>
      <c r="AQ695" s="18" t="s">
        <v>71</v>
      </c>
      <c r="AR695" s="19">
        <v>0</v>
      </c>
      <c r="AS695" s="18"/>
      <c r="AT695" s="72">
        <v>60</v>
      </c>
      <c r="AU695" s="19">
        <v>160</v>
      </c>
      <c r="AV695" s="19">
        <v>160</v>
      </c>
      <c r="AW695" s="18" t="s">
        <v>77</v>
      </c>
      <c r="AX695" s="18" t="s">
        <v>126</v>
      </c>
      <c r="AY695" s="18" t="s">
        <v>71</v>
      </c>
      <c r="AZ695" s="18" t="s">
        <v>71</v>
      </c>
      <c r="BA695" s="19">
        <v>0</v>
      </c>
      <c r="BB695" s="20" t="s">
        <v>121</v>
      </c>
      <c r="BC695" s="18" t="s">
        <v>144</v>
      </c>
      <c r="BD695" s="18" t="s">
        <v>71</v>
      </c>
      <c r="BE695" s="18" t="s">
        <v>84</v>
      </c>
      <c r="BF695" s="18" t="s">
        <v>71</v>
      </c>
      <c r="BG695" s="18"/>
      <c r="BH695" s="21">
        <v>0</v>
      </c>
      <c r="BI695" s="19">
        <v>0.28000000000000003</v>
      </c>
      <c r="BJ695" s="18"/>
      <c r="BK695" s="19">
        <v>0.2</v>
      </c>
      <c r="BL695" s="18"/>
      <c r="BM695" s="18"/>
      <c r="BN695" s="19">
        <v>19.809999999999999</v>
      </c>
      <c r="BO695" s="21">
        <v>0.5</v>
      </c>
      <c r="BP695" s="20"/>
      <c r="BQ695" s="21">
        <v>0.26</v>
      </c>
      <c r="BR695" s="20"/>
      <c r="BS695" s="21">
        <v>0.2</v>
      </c>
      <c r="BT695" s="20"/>
      <c r="BU695" s="20"/>
      <c r="BV695" s="21">
        <v>19.73</v>
      </c>
      <c r="BW695" s="9">
        <f>IF(BA695=1,BN695-(Monitors!$B$17*Data!BZ695),Data!BN695)</f>
        <v>19.809999999999999</v>
      </c>
      <c r="BX695" s="32">
        <f>IF($AR695=1,$BW695-(Monitors!$C$17*BZ695),Data!$BW695)</f>
        <v>19.809999999999999</v>
      </c>
      <c r="BY695" s="32">
        <f>BX695-(AA695*Monitors!$C$13)</f>
        <v>15.661999999999999</v>
      </c>
      <c r="BZ695" s="86">
        <f>(Monitors!$C$13*Data!AA695)+(Monitors!$C$6*TANH(Monitors!$C$7*(Data!V695+Monitors!$C$8)+Monitors!$C$9)+Monitors!$C$10)</f>
        <v>15.390245706415214</v>
      </c>
      <c r="CA695" s="9">
        <f>BN695-(Signage!$C$13*AI695)</f>
        <v>15.736562499999998</v>
      </c>
      <c r="CB695" s="86">
        <f>(Signage!$C$13*Data!AI695)+(Signage!$C$6*TANH(Signage!$C$7*(Data!V695+Signage!$C$8)+Signage!$C$9)+Signage!$C$10)</f>
        <v>18.04319930763403</v>
      </c>
    </row>
    <row r="696" spans="1:80" s="4" customFormat="1" ht="12" customHeight="1">
      <c r="A696" s="82">
        <v>695</v>
      </c>
      <c r="B696" s="15" t="s">
        <v>2076</v>
      </c>
      <c r="C696" s="82" t="s">
        <v>1626</v>
      </c>
      <c r="D696" s="16">
        <v>41310</v>
      </c>
      <c r="E696" s="18" t="s">
        <v>77</v>
      </c>
      <c r="F696" s="15" t="s">
        <v>70</v>
      </c>
      <c r="G696" s="17">
        <v>6</v>
      </c>
      <c r="H696" s="15" t="s">
        <v>72</v>
      </c>
      <c r="I696" s="15" t="s">
        <v>73</v>
      </c>
      <c r="J696" s="18" t="s">
        <v>73</v>
      </c>
      <c r="K696" s="18" t="s">
        <v>74</v>
      </c>
      <c r="L696" s="18" t="s">
        <v>71</v>
      </c>
      <c r="M696" s="18" t="s">
        <v>78</v>
      </c>
      <c r="N696" s="18" t="s">
        <v>78</v>
      </c>
      <c r="O696" s="18" t="s">
        <v>82</v>
      </c>
      <c r="P696" s="18" t="s">
        <v>71</v>
      </c>
      <c r="Q696" s="18" t="s">
        <v>77</v>
      </c>
      <c r="R696" s="19">
        <v>1.78</v>
      </c>
      <c r="S696" s="19">
        <v>10.6</v>
      </c>
      <c r="T696" s="19">
        <v>18.8</v>
      </c>
      <c r="U696" s="19">
        <v>21.5</v>
      </c>
      <c r="V696" s="19">
        <v>198.91</v>
      </c>
      <c r="W696" s="19">
        <v>1080</v>
      </c>
      <c r="X696" s="19">
        <v>1920</v>
      </c>
      <c r="Y696" s="18" t="s">
        <v>147</v>
      </c>
      <c r="Z696" s="69">
        <v>10405</v>
      </c>
      <c r="AA696" s="19">
        <v>2.0739999999999998</v>
      </c>
      <c r="AB696" s="21">
        <v>236</v>
      </c>
      <c r="AC696" s="19">
        <v>0</v>
      </c>
      <c r="AD696" s="19">
        <v>275</v>
      </c>
      <c r="AE696" s="19">
        <v>236</v>
      </c>
      <c r="AF696" s="19">
        <v>275</v>
      </c>
      <c r="AG696" s="8">
        <f>AF696/AD696</f>
        <v>1</v>
      </c>
      <c r="AH696" s="19">
        <v>200</v>
      </c>
      <c r="AI696" s="85">
        <f>(AF696*V696)/1000000</f>
        <v>5.4700249999999999E-2</v>
      </c>
      <c r="AJ696" s="18" t="s">
        <v>78</v>
      </c>
      <c r="AK696" s="18" t="s">
        <v>250</v>
      </c>
      <c r="AL696" s="18" t="s">
        <v>88</v>
      </c>
      <c r="AM696" s="18" t="s">
        <v>71</v>
      </c>
      <c r="AN696" s="18" t="s">
        <v>81</v>
      </c>
      <c r="AO696" s="18" t="s">
        <v>71</v>
      </c>
      <c r="AP696" s="18" t="s">
        <v>81</v>
      </c>
      <c r="AQ696" s="18" t="s">
        <v>71</v>
      </c>
      <c r="AR696" s="19">
        <v>0</v>
      </c>
      <c r="AS696" s="18"/>
      <c r="AT696" s="72">
        <v>60</v>
      </c>
      <c r="AU696" s="19">
        <v>160</v>
      </c>
      <c r="AV696" s="19">
        <v>160</v>
      </c>
      <c r="AW696" s="18" t="s">
        <v>77</v>
      </c>
      <c r="AX696" s="18" t="s">
        <v>87</v>
      </c>
      <c r="AY696" s="18"/>
      <c r="AZ696" s="18"/>
      <c r="BA696" s="19">
        <v>0</v>
      </c>
      <c r="BB696" s="20" t="s">
        <v>81</v>
      </c>
      <c r="BC696" s="18" t="s">
        <v>81</v>
      </c>
      <c r="BD696" s="18" t="s">
        <v>71</v>
      </c>
      <c r="BE696" s="18" t="s">
        <v>84</v>
      </c>
      <c r="BF696" s="18" t="s">
        <v>71</v>
      </c>
      <c r="BG696" s="18"/>
      <c r="BH696" s="21">
        <v>0</v>
      </c>
      <c r="BI696" s="19">
        <v>0.19</v>
      </c>
      <c r="BJ696" s="18"/>
      <c r="BK696" s="19">
        <v>0.15</v>
      </c>
      <c r="BL696" s="18"/>
      <c r="BM696" s="18"/>
      <c r="BN696" s="19">
        <v>20.11</v>
      </c>
      <c r="BO696" s="21">
        <v>0.4</v>
      </c>
      <c r="BP696" s="20"/>
      <c r="BQ696" s="21">
        <v>0.2</v>
      </c>
      <c r="BR696" s="20"/>
      <c r="BS696" s="21">
        <v>0.16</v>
      </c>
      <c r="BT696" s="20"/>
      <c r="BU696" s="20"/>
      <c r="BV696" s="21">
        <v>20.12</v>
      </c>
      <c r="BW696" s="9">
        <f>IF(BA696=1,BN696-(Monitors!$B$17*Data!BZ696),Data!BN696)</f>
        <v>20.11</v>
      </c>
      <c r="BX696" s="32">
        <f>IF($AR696=1,$BW696-(Monitors!$C$17*BZ696),Data!$BW696)</f>
        <v>20.11</v>
      </c>
      <c r="BY696" s="32">
        <f>BX696-(AA696*Monitors!$C$13)</f>
        <v>15.962</v>
      </c>
      <c r="BZ696" s="86">
        <f>(Monitors!$C$13*Data!AA696)+(Monitors!$C$6*TANH(Monitors!$C$7*(Data!V696+Monitors!$C$8)+Monitors!$C$9)+Monitors!$C$10)</f>
        <v>15.446993501881735</v>
      </c>
      <c r="CA696" s="9">
        <f>BN696-(Signage!$C$13*AI696)</f>
        <v>16.007481249999998</v>
      </c>
      <c r="CB696" s="86">
        <f>(Signage!$C$13*Data!AI696)+(Signage!$C$6*TANH(Signage!$C$7*(Data!V696+Signage!$C$8)+Signage!$C$9)+Signage!$C$10)</f>
        <v>18.186792604561759</v>
      </c>
    </row>
    <row r="697" spans="1:80" s="4" customFormat="1" ht="12" customHeight="1">
      <c r="A697" s="83">
        <v>696</v>
      </c>
      <c r="B697" s="15" t="s">
        <v>2076</v>
      </c>
      <c r="C697" s="83" t="s">
        <v>1627</v>
      </c>
      <c r="D697" s="16">
        <v>41276</v>
      </c>
      <c r="E697" s="18" t="s">
        <v>77</v>
      </c>
      <c r="F697" s="15" t="s">
        <v>70</v>
      </c>
      <c r="G697" s="17">
        <v>6</v>
      </c>
      <c r="H697" s="15" t="s">
        <v>72</v>
      </c>
      <c r="I697" s="15" t="s">
        <v>73</v>
      </c>
      <c r="J697" s="18" t="s">
        <v>73</v>
      </c>
      <c r="K697" s="18" t="s">
        <v>74</v>
      </c>
      <c r="L697" s="18" t="s">
        <v>71</v>
      </c>
      <c r="M697" s="18" t="s">
        <v>78</v>
      </c>
      <c r="N697" s="18" t="s">
        <v>78</v>
      </c>
      <c r="O697" s="18" t="s">
        <v>82</v>
      </c>
      <c r="P697" s="18" t="s">
        <v>71</v>
      </c>
      <c r="Q697" s="18" t="s">
        <v>77</v>
      </c>
      <c r="R697" s="19">
        <v>1.78</v>
      </c>
      <c r="S697" s="19">
        <v>11.3</v>
      </c>
      <c r="T697" s="19">
        <v>20</v>
      </c>
      <c r="U697" s="19">
        <v>23</v>
      </c>
      <c r="V697" s="19">
        <v>226</v>
      </c>
      <c r="W697" s="19">
        <v>1080</v>
      </c>
      <c r="X697" s="19">
        <v>1920</v>
      </c>
      <c r="Y697" s="18" t="s">
        <v>147</v>
      </c>
      <c r="Z697" s="69">
        <v>9177</v>
      </c>
      <c r="AA697" s="19">
        <v>2.0739999999999998</v>
      </c>
      <c r="AB697" s="21">
        <v>237</v>
      </c>
      <c r="AC697" s="19">
        <v>0</v>
      </c>
      <c r="AD697" s="19">
        <v>275</v>
      </c>
      <c r="AE697" s="19">
        <v>237</v>
      </c>
      <c r="AF697" s="19">
        <v>275</v>
      </c>
      <c r="AG697" s="8">
        <f>AF697/AD697</f>
        <v>1</v>
      </c>
      <c r="AH697" s="19">
        <v>200</v>
      </c>
      <c r="AI697" s="85">
        <f>(AF697*V697)/1000000</f>
        <v>6.2149999999999997E-2</v>
      </c>
      <c r="AJ697" s="18" t="s">
        <v>78</v>
      </c>
      <c r="AK697" s="18" t="s">
        <v>252</v>
      </c>
      <c r="AL697" s="18" t="s">
        <v>88</v>
      </c>
      <c r="AM697" s="18" t="s">
        <v>71</v>
      </c>
      <c r="AN697" s="18" t="s">
        <v>81</v>
      </c>
      <c r="AO697" s="18" t="s">
        <v>71</v>
      </c>
      <c r="AP697" s="18" t="s">
        <v>81</v>
      </c>
      <c r="AQ697" s="18" t="s">
        <v>71</v>
      </c>
      <c r="AR697" s="19">
        <v>0</v>
      </c>
      <c r="AS697" s="18"/>
      <c r="AT697" s="72">
        <v>60</v>
      </c>
      <c r="AU697" s="19">
        <v>160</v>
      </c>
      <c r="AV697" s="19">
        <v>160</v>
      </c>
      <c r="AW697" s="18" t="s">
        <v>77</v>
      </c>
      <c r="AX697" s="18" t="s">
        <v>87</v>
      </c>
      <c r="AY697" s="18"/>
      <c r="AZ697" s="18"/>
      <c r="BA697" s="19">
        <v>0</v>
      </c>
      <c r="BB697" s="20" t="s">
        <v>81</v>
      </c>
      <c r="BC697" s="18" t="s">
        <v>81</v>
      </c>
      <c r="BD697" s="18" t="s">
        <v>71</v>
      </c>
      <c r="BE697" s="18" t="s">
        <v>84</v>
      </c>
      <c r="BF697" s="18" t="s">
        <v>71</v>
      </c>
      <c r="BG697" s="18"/>
      <c r="BH697" s="21">
        <v>0</v>
      </c>
      <c r="BI697" s="19">
        <v>0.27</v>
      </c>
      <c r="BJ697" s="18"/>
      <c r="BK697" s="19">
        <v>0.2</v>
      </c>
      <c r="BL697" s="18"/>
      <c r="BM697" s="18"/>
      <c r="BN697" s="19">
        <v>20.18</v>
      </c>
      <c r="BO697" s="21">
        <v>0.4</v>
      </c>
      <c r="BP697" s="20"/>
      <c r="BQ697" s="21">
        <v>0.28000000000000003</v>
      </c>
      <c r="BR697" s="20"/>
      <c r="BS697" s="21">
        <v>0.21</v>
      </c>
      <c r="BT697" s="20"/>
      <c r="BU697" s="20"/>
      <c r="BV697" s="21">
        <v>20.190000000000001</v>
      </c>
      <c r="BW697" s="9">
        <f>IF(BA697=1,BN697-(Monitors!$B$17*Data!BZ697),Data!BN697)</f>
        <v>20.18</v>
      </c>
      <c r="BX697" s="32">
        <f>IF($AR697=1,$BW697-(Monitors!$C$17*BZ697),Data!$BW697)</f>
        <v>20.18</v>
      </c>
      <c r="BY697" s="32">
        <f>BX697-(AA697*Monitors!$C$13)</f>
        <v>16.032</v>
      </c>
      <c r="BZ697" s="86">
        <f>(Monitors!$C$13*Data!AA697)+(Monitors!$C$6*TANH(Monitors!$C$7*(Data!V697+Monitors!$C$8)+Monitors!$C$9)+Monitors!$C$10)</f>
        <v>16.458849417765016</v>
      </c>
      <c r="CA697" s="9">
        <f>BN697-(Signage!$C$13*AI697)</f>
        <v>15.518750000000001</v>
      </c>
      <c r="CB697" s="86">
        <f>(Signage!$C$13*Data!AI697)+(Signage!$C$6*TANH(Signage!$C$7*(Data!V697+Signage!$C$8)+Signage!$C$9)+Signage!$C$10)</f>
        <v>20.938918059489179</v>
      </c>
    </row>
    <row r="698" spans="1:80" s="4" customFormat="1" ht="12" customHeight="1">
      <c r="A698" s="82">
        <v>697</v>
      </c>
      <c r="B698" s="15" t="s">
        <v>2076</v>
      </c>
      <c r="C698" s="82" t="s">
        <v>1628</v>
      </c>
      <c r="D698" s="16">
        <v>41579</v>
      </c>
      <c r="E698" s="18" t="s">
        <v>77</v>
      </c>
      <c r="F698" s="15" t="s">
        <v>70</v>
      </c>
      <c r="G698" s="17">
        <v>6</v>
      </c>
      <c r="H698" s="15" t="s">
        <v>72</v>
      </c>
      <c r="I698" s="15" t="s">
        <v>90</v>
      </c>
      <c r="J698" s="18" t="s">
        <v>71</v>
      </c>
      <c r="K698" s="18" t="s">
        <v>74</v>
      </c>
      <c r="L698" s="18" t="s">
        <v>71</v>
      </c>
      <c r="M698" s="18" t="s">
        <v>78</v>
      </c>
      <c r="N698" s="18" t="s">
        <v>78</v>
      </c>
      <c r="O698" s="18" t="s">
        <v>82</v>
      </c>
      <c r="P698" s="18" t="s">
        <v>71</v>
      </c>
      <c r="Q698" s="18" t="s">
        <v>78</v>
      </c>
      <c r="R698" s="19">
        <v>1.78</v>
      </c>
      <c r="S698" s="19">
        <v>13.2</v>
      </c>
      <c r="T698" s="19">
        <v>23.6</v>
      </c>
      <c r="U698" s="19">
        <v>27</v>
      </c>
      <c r="V698" s="19">
        <v>311.7</v>
      </c>
      <c r="W698" s="19">
        <v>1080</v>
      </c>
      <c r="X698" s="19">
        <v>1920</v>
      </c>
      <c r="Y698" s="18" t="s">
        <v>147</v>
      </c>
      <c r="Z698" s="69">
        <v>6654</v>
      </c>
      <c r="AA698" s="19">
        <v>2.0739999999999998</v>
      </c>
      <c r="AB698" s="21">
        <v>245.6</v>
      </c>
      <c r="AC698" s="19">
        <v>0</v>
      </c>
      <c r="AD698" s="19">
        <v>275</v>
      </c>
      <c r="AE698" s="19">
        <v>245.6</v>
      </c>
      <c r="AF698" s="19">
        <v>275</v>
      </c>
      <c r="AG698" s="8">
        <f>AF698/AD698</f>
        <v>1</v>
      </c>
      <c r="AH698" s="19">
        <v>200</v>
      </c>
      <c r="AI698" s="85">
        <f>(AF698*V698)/1000000</f>
        <v>8.5717500000000002E-2</v>
      </c>
      <c r="AJ698" s="18" t="s">
        <v>78</v>
      </c>
      <c r="AK698" s="18" t="s">
        <v>190</v>
      </c>
      <c r="AL698" s="18" t="s">
        <v>120</v>
      </c>
      <c r="AM698" s="18" t="s">
        <v>71</v>
      </c>
      <c r="AN698" s="18" t="s">
        <v>121</v>
      </c>
      <c r="AO698" s="18" t="s">
        <v>71</v>
      </c>
      <c r="AP698" s="18" t="s">
        <v>94</v>
      </c>
      <c r="AQ698" s="18" t="s">
        <v>71</v>
      </c>
      <c r="AR698" s="19">
        <v>0</v>
      </c>
      <c r="AS698" s="18"/>
      <c r="AT698" s="72">
        <v>60</v>
      </c>
      <c r="AU698" s="19">
        <v>160</v>
      </c>
      <c r="AV698" s="19">
        <v>160</v>
      </c>
      <c r="AW698" s="18" t="s">
        <v>77</v>
      </c>
      <c r="AX698" s="18" t="s">
        <v>87</v>
      </c>
      <c r="AY698" s="18"/>
      <c r="AZ698" s="18"/>
      <c r="BA698" s="19">
        <v>0</v>
      </c>
      <c r="BB698" s="20" t="s">
        <v>121</v>
      </c>
      <c r="BC698" s="18" t="s">
        <v>81</v>
      </c>
      <c r="BD698" s="18" t="s">
        <v>71</v>
      </c>
      <c r="BE698" s="18" t="s">
        <v>84</v>
      </c>
      <c r="BF698" s="18" t="s">
        <v>71</v>
      </c>
      <c r="BG698" s="18"/>
      <c r="BH698" s="21">
        <v>0</v>
      </c>
      <c r="BI698" s="19">
        <v>0.18</v>
      </c>
      <c r="BJ698" s="18"/>
      <c r="BK698" s="19">
        <v>0.16</v>
      </c>
      <c r="BL698" s="18"/>
      <c r="BM698" s="18"/>
      <c r="BN698" s="19">
        <v>20.46</v>
      </c>
      <c r="BO698" s="21">
        <v>0.4</v>
      </c>
      <c r="BP698" s="20"/>
      <c r="BQ698" s="21">
        <v>0.19</v>
      </c>
      <c r="BR698" s="20"/>
      <c r="BS698" s="21">
        <v>0.17</v>
      </c>
      <c r="BT698" s="20"/>
      <c r="BU698" s="20"/>
      <c r="BV698" s="21">
        <v>20.47</v>
      </c>
      <c r="BW698" s="9">
        <f>IF(BA698=1,BN698-(Monitors!$B$17*Data!BZ698),Data!BN698)</f>
        <v>20.46</v>
      </c>
      <c r="BX698" s="32">
        <f>IF($AR698=1,$BW698-(Monitors!$C$17*BZ698),Data!$BW698)</f>
        <v>20.46</v>
      </c>
      <c r="BY698" s="32">
        <f>BX698-(AA698*Monitors!$C$13)</f>
        <v>16.312000000000001</v>
      </c>
      <c r="BZ698" s="86">
        <f>(Monitors!$C$13*Data!AA698)+(Monitors!$C$6*TANH(Monitors!$C$7*(Data!V698+Monitors!$C$8)+Monitors!$C$9)+Monitors!$C$10)</f>
        <v>18.779741917256199</v>
      </c>
      <c r="CA698" s="9">
        <f>BN698-(Signage!$C$13*AI698)</f>
        <v>14.031187500000001</v>
      </c>
      <c r="CB698" s="86">
        <f>(Signage!$C$13*Data!AI698)+(Signage!$C$6*TANH(Signage!$C$7*(Data!V698+Signage!$C$8)+Signage!$C$9)+Signage!$C$10)</f>
        <v>29.533447202489082</v>
      </c>
    </row>
    <row r="699" spans="1:80" s="4" customFormat="1" ht="12" customHeight="1">
      <c r="A699" s="83">
        <v>698</v>
      </c>
      <c r="B699" s="15" t="s">
        <v>2076</v>
      </c>
      <c r="C699" s="83" t="s">
        <v>1629</v>
      </c>
      <c r="D699" s="16">
        <v>41579</v>
      </c>
      <c r="E699" s="18" t="s">
        <v>77</v>
      </c>
      <c r="F699" s="15" t="s">
        <v>70</v>
      </c>
      <c r="G699" s="17">
        <v>6</v>
      </c>
      <c r="H699" s="15" t="s">
        <v>72</v>
      </c>
      <c r="I699" s="15" t="s">
        <v>90</v>
      </c>
      <c r="J699" s="18" t="s">
        <v>71</v>
      </c>
      <c r="K699" s="18" t="s">
        <v>74</v>
      </c>
      <c r="L699" s="18" t="s">
        <v>71</v>
      </c>
      <c r="M699" s="18" t="s">
        <v>78</v>
      </c>
      <c r="N699" s="18" t="s">
        <v>78</v>
      </c>
      <c r="O699" s="18" t="s">
        <v>82</v>
      </c>
      <c r="P699" s="18" t="s">
        <v>71</v>
      </c>
      <c r="Q699" s="18" t="s">
        <v>78</v>
      </c>
      <c r="R699" s="19">
        <v>1.78</v>
      </c>
      <c r="S699" s="19">
        <v>13.2</v>
      </c>
      <c r="T699" s="19">
        <v>23.6</v>
      </c>
      <c r="U699" s="19">
        <v>27</v>
      </c>
      <c r="V699" s="19">
        <v>311.7</v>
      </c>
      <c r="W699" s="19">
        <v>1080</v>
      </c>
      <c r="X699" s="19">
        <v>1920</v>
      </c>
      <c r="Y699" s="18" t="s">
        <v>147</v>
      </c>
      <c r="Z699" s="69">
        <v>6654</v>
      </c>
      <c r="AA699" s="19">
        <v>2.0739999999999998</v>
      </c>
      <c r="AB699" s="21">
        <v>245.6</v>
      </c>
      <c r="AC699" s="19">
        <v>0</v>
      </c>
      <c r="AD699" s="19">
        <v>275</v>
      </c>
      <c r="AE699" s="19">
        <v>245.6</v>
      </c>
      <c r="AF699" s="19">
        <v>275</v>
      </c>
      <c r="AG699" s="8">
        <f>AF699/AD699</f>
        <v>1</v>
      </c>
      <c r="AH699" s="19">
        <v>200</v>
      </c>
      <c r="AI699" s="85">
        <f>(AF699*V699)/1000000</f>
        <v>8.5717500000000002E-2</v>
      </c>
      <c r="AJ699" s="18" t="s">
        <v>78</v>
      </c>
      <c r="AK699" s="18" t="s">
        <v>190</v>
      </c>
      <c r="AL699" s="18" t="s">
        <v>120</v>
      </c>
      <c r="AM699" s="18" t="s">
        <v>71</v>
      </c>
      <c r="AN699" s="18" t="s">
        <v>121</v>
      </c>
      <c r="AO699" s="18" t="s">
        <v>71</v>
      </c>
      <c r="AP699" s="18" t="s">
        <v>94</v>
      </c>
      <c r="AQ699" s="18" t="s">
        <v>71</v>
      </c>
      <c r="AR699" s="19">
        <v>0</v>
      </c>
      <c r="AS699" s="18"/>
      <c r="AT699" s="72">
        <v>60</v>
      </c>
      <c r="AU699" s="19">
        <v>160</v>
      </c>
      <c r="AV699" s="19">
        <v>160</v>
      </c>
      <c r="AW699" s="18" t="s">
        <v>77</v>
      </c>
      <c r="AX699" s="18" t="s">
        <v>87</v>
      </c>
      <c r="AY699" s="18"/>
      <c r="AZ699" s="18"/>
      <c r="BA699" s="19">
        <v>0</v>
      </c>
      <c r="BB699" s="20" t="s">
        <v>121</v>
      </c>
      <c r="BC699" s="18" t="s">
        <v>81</v>
      </c>
      <c r="BD699" s="18" t="s">
        <v>71</v>
      </c>
      <c r="BE699" s="18" t="s">
        <v>84</v>
      </c>
      <c r="BF699" s="18" t="s">
        <v>71</v>
      </c>
      <c r="BG699" s="18"/>
      <c r="BH699" s="21">
        <v>0</v>
      </c>
      <c r="BI699" s="19">
        <v>0.18</v>
      </c>
      <c r="BJ699" s="18"/>
      <c r="BK699" s="19">
        <v>0.16</v>
      </c>
      <c r="BL699" s="18"/>
      <c r="BM699" s="18"/>
      <c r="BN699" s="19">
        <v>20.46</v>
      </c>
      <c r="BO699" s="21">
        <v>0.4</v>
      </c>
      <c r="BP699" s="20"/>
      <c r="BQ699" s="21">
        <v>0.19</v>
      </c>
      <c r="BR699" s="20"/>
      <c r="BS699" s="21">
        <v>0.17</v>
      </c>
      <c r="BT699" s="20"/>
      <c r="BU699" s="20"/>
      <c r="BV699" s="21">
        <v>20.47</v>
      </c>
      <c r="BW699" s="9">
        <f>IF(BA699=1,BN699-(Monitors!$B$17*Data!BZ699),Data!BN699)</f>
        <v>20.46</v>
      </c>
      <c r="BX699" s="32">
        <f>IF($AR699=1,$BW699-(Monitors!$C$17*BZ699),Data!$BW699)</f>
        <v>20.46</v>
      </c>
      <c r="BY699" s="32">
        <f>BX699-(AA699*Monitors!$C$13)</f>
        <v>16.312000000000001</v>
      </c>
      <c r="BZ699" s="86">
        <f>(Monitors!$C$13*Data!AA699)+(Monitors!$C$6*TANH(Monitors!$C$7*(Data!V699+Monitors!$C$8)+Monitors!$C$9)+Monitors!$C$10)</f>
        <v>18.779741917256199</v>
      </c>
      <c r="CA699" s="9">
        <f>BN699-(Signage!$C$13*AI699)</f>
        <v>14.031187500000001</v>
      </c>
      <c r="CB699" s="86">
        <f>(Signage!$C$13*Data!AI699)+(Signage!$C$6*TANH(Signage!$C$7*(Data!V699+Signage!$C$8)+Signage!$C$9)+Signage!$C$10)</f>
        <v>29.533447202489082</v>
      </c>
    </row>
    <row r="700" spans="1:80" s="4" customFormat="1" ht="12" customHeight="1">
      <c r="A700" s="82">
        <v>699</v>
      </c>
      <c r="B700" s="15" t="s">
        <v>2076</v>
      </c>
      <c r="C700" s="82" t="s">
        <v>1630</v>
      </c>
      <c r="D700" s="16">
        <v>41276</v>
      </c>
      <c r="E700" s="18" t="s">
        <v>77</v>
      </c>
      <c r="F700" s="15" t="s">
        <v>70</v>
      </c>
      <c r="G700" s="17">
        <v>6</v>
      </c>
      <c r="H700" s="15" t="s">
        <v>72</v>
      </c>
      <c r="I700" s="15" t="s">
        <v>73</v>
      </c>
      <c r="J700" s="18" t="s">
        <v>73</v>
      </c>
      <c r="K700" s="18" t="s">
        <v>74</v>
      </c>
      <c r="L700" s="18" t="s">
        <v>71</v>
      </c>
      <c r="M700" s="18" t="s">
        <v>78</v>
      </c>
      <c r="N700" s="18" t="s">
        <v>78</v>
      </c>
      <c r="O700" s="18" t="s">
        <v>82</v>
      </c>
      <c r="P700" s="18" t="s">
        <v>71</v>
      </c>
      <c r="Q700" s="18" t="s">
        <v>77</v>
      </c>
      <c r="R700" s="19">
        <v>1.78</v>
      </c>
      <c r="S700" s="19">
        <v>11.8</v>
      </c>
      <c r="T700" s="19">
        <v>20.9</v>
      </c>
      <c r="U700" s="19">
        <v>23.8</v>
      </c>
      <c r="V700" s="19">
        <v>246.62</v>
      </c>
      <c r="W700" s="19">
        <v>1080</v>
      </c>
      <c r="X700" s="19">
        <v>1920</v>
      </c>
      <c r="Y700" s="18" t="s">
        <v>147</v>
      </c>
      <c r="Z700" s="69">
        <v>8410</v>
      </c>
      <c r="AA700" s="19">
        <v>2.0739999999999998</v>
      </c>
      <c r="AB700" s="21">
        <v>238</v>
      </c>
      <c r="AC700" s="19">
        <v>0</v>
      </c>
      <c r="AD700" s="19">
        <v>275</v>
      </c>
      <c r="AE700" s="19">
        <v>238</v>
      </c>
      <c r="AF700" s="19">
        <v>275</v>
      </c>
      <c r="AG700" s="8">
        <f>AF700/AD700</f>
        <v>1</v>
      </c>
      <c r="AH700" s="19">
        <v>200</v>
      </c>
      <c r="AI700" s="85">
        <f>(AF700*V700)/1000000</f>
        <v>6.7820500000000006E-2</v>
      </c>
      <c r="AJ700" s="18" t="s">
        <v>78</v>
      </c>
      <c r="AK700" s="18" t="s">
        <v>573</v>
      </c>
      <c r="AL700" s="18" t="s">
        <v>88</v>
      </c>
      <c r="AM700" s="18" t="s">
        <v>71</v>
      </c>
      <c r="AN700" s="18" t="s">
        <v>81</v>
      </c>
      <c r="AO700" s="18" t="s">
        <v>71</v>
      </c>
      <c r="AP700" s="18" t="s">
        <v>81</v>
      </c>
      <c r="AQ700" s="18" t="s">
        <v>71</v>
      </c>
      <c r="AR700" s="19">
        <v>0</v>
      </c>
      <c r="AS700" s="18"/>
      <c r="AT700" s="72">
        <v>60</v>
      </c>
      <c r="AU700" s="19">
        <v>160</v>
      </c>
      <c r="AV700" s="19">
        <v>160</v>
      </c>
      <c r="AW700" s="18" t="s">
        <v>77</v>
      </c>
      <c r="AX700" s="18" t="s">
        <v>87</v>
      </c>
      <c r="AY700" s="18"/>
      <c r="AZ700" s="18"/>
      <c r="BA700" s="19">
        <v>0</v>
      </c>
      <c r="BB700" s="20" t="s">
        <v>81</v>
      </c>
      <c r="BC700" s="18" t="s">
        <v>81</v>
      </c>
      <c r="BD700" s="18" t="s">
        <v>71</v>
      </c>
      <c r="BE700" s="18" t="s">
        <v>84</v>
      </c>
      <c r="BF700" s="18" t="s">
        <v>71</v>
      </c>
      <c r="BG700" s="18"/>
      <c r="BH700" s="21">
        <v>0</v>
      </c>
      <c r="BI700" s="19">
        <v>0.18</v>
      </c>
      <c r="BJ700" s="18"/>
      <c r="BK700" s="19">
        <v>0.14000000000000001</v>
      </c>
      <c r="BL700" s="18"/>
      <c r="BM700" s="18"/>
      <c r="BN700" s="19">
        <v>20.47</v>
      </c>
      <c r="BO700" s="21">
        <v>0.4</v>
      </c>
      <c r="BP700" s="20"/>
      <c r="BQ700" s="21">
        <v>0.2</v>
      </c>
      <c r="BR700" s="20"/>
      <c r="BS700" s="21">
        <v>0.15</v>
      </c>
      <c r="BT700" s="20"/>
      <c r="BU700" s="20"/>
      <c r="BV700" s="21">
        <v>20.48</v>
      </c>
      <c r="BW700" s="9">
        <f>IF(BA700=1,BN700-(Monitors!$B$17*Data!BZ700),Data!BN700)</f>
        <v>20.47</v>
      </c>
      <c r="BX700" s="32">
        <f>IF($AR700=1,$BW700-(Monitors!$C$17*BZ700),Data!$BW700)</f>
        <v>20.47</v>
      </c>
      <c r="BY700" s="32">
        <f>BX700-(AA700*Monitors!$C$13)</f>
        <v>16.321999999999999</v>
      </c>
      <c r="BZ700" s="86">
        <f>(Monitors!$C$13*Data!AA700)+(Monitors!$C$6*TANH(Monitors!$C$7*(Data!V700+Monitors!$C$8)+Monitors!$C$9)+Monitors!$C$10)</f>
        <v>17.132857434955053</v>
      </c>
      <c r="CA700" s="9">
        <f>BN700-(Signage!$C$13*AI700)</f>
        <v>15.383462499999998</v>
      </c>
      <c r="CB700" s="86">
        <f>(Signage!$C$13*Data!AI700)+(Signage!$C$6*TANH(Signage!$C$7*(Data!V700+Signage!$C$8)+Signage!$C$9)+Signage!$C$10)</f>
        <v>23.023958574975907</v>
      </c>
    </row>
    <row r="701" spans="1:80" s="4" customFormat="1" ht="12" customHeight="1">
      <c r="A701" s="83">
        <v>700</v>
      </c>
      <c r="B701" s="15" t="s">
        <v>2076</v>
      </c>
      <c r="C701" s="83" t="s">
        <v>1631</v>
      </c>
      <c r="D701" s="16">
        <v>40546</v>
      </c>
      <c r="E701" s="18" t="s">
        <v>78</v>
      </c>
      <c r="F701" s="15" t="s">
        <v>70</v>
      </c>
      <c r="G701" s="17">
        <v>6</v>
      </c>
      <c r="H701" s="15" t="s">
        <v>72</v>
      </c>
      <c r="I701" s="15" t="s">
        <v>73</v>
      </c>
      <c r="J701" s="18" t="s">
        <v>73</v>
      </c>
      <c r="K701" s="18" t="s">
        <v>74</v>
      </c>
      <c r="L701" s="18" t="s">
        <v>71</v>
      </c>
      <c r="M701" s="18" t="s">
        <v>78</v>
      </c>
      <c r="N701" s="18" t="s">
        <v>78</v>
      </c>
      <c r="O701" s="18" t="s">
        <v>82</v>
      </c>
      <c r="P701" s="18" t="s">
        <v>71</v>
      </c>
      <c r="Q701" s="18" t="s">
        <v>78</v>
      </c>
      <c r="R701" s="19">
        <v>1.78</v>
      </c>
      <c r="S701" s="19">
        <v>11.3</v>
      </c>
      <c r="T701" s="19">
        <v>20</v>
      </c>
      <c r="U701" s="19">
        <v>23</v>
      </c>
      <c r="V701" s="19">
        <v>225.98</v>
      </c>
      <c r="W701" s="19">
        <v>1080</v>
      </c>
      <c r="X701" s="19">
        <v>1920</v>
      </c>
      <c r="Y701" s="18" t="s">
        <v>147</v>
      </c>
      <c r="Z701" s="69">
        <v>9176</v>
      </c>
      <c r="AA701" s="19">
        <v>2.0739999999999998</v>
      </c>
      <c r="AB701" s="21">
        <v>275</v>
      </c>
      <c r="AC701" s="19">
        <v>0</v>
      </c>
      <c r="AD701" s="19">
        <v>275</v>
      </c>
      <c r="AE701" s="19">
        <v>275</v>
      </c>
      <c r="AF701" s="19">
        <v>275</v>
      </c>
      <c r="AG701" s="8">
        <f>AF701/AD701</f>
        <v>1</v>
      </c>
      <c r="AH701" s="19">
        <v>200</v>
      </c>
      <c r="AI701" s="85">
        <f>(AF701*V701)/1000000</f>
        <v>6.2144499999999998E-2</v>
      </c>
      <c r="AJ701" s="18" t="s">
        <v>78</v>
      </c>
      <c r="AK701" s="18" t="s">
        <v>424</v>
      </c>
      <c r="AL701" s="18" t="s">
        <v>115</v>
      </c>
      <c r="AM701" s="18" t="s">
        <v>81</v>
      </c>
      <c r="AN701" s="18" t="s">
        <v>121</v>
      </c>
      <c r="AO701" s="18" t="s">
        <v>71</v>
      </c>
      <c r="AP701" s="18" t="s">
        <v>94</v>
      </c>
      <c r="AQ701" s="18" t="s">
        <v>71</v>
      </c>
      <c r="AR701" s="19">
        <v>0</v>
      </c>
      <c r="AS701" s="18"/>
      <c r="AT701" s="72">
        <v>60</v>
      </c>
      <c r="AU701" s="19">
        <v>160</v>
      </c>
      <c r="AV701" s="19">
        <v>160</v>
      </c>
      <c r="AW701" s="18" t="s">
        <v>77</v>
      </c>
      <c r="AX701" s="18" t="s">
        <v>126</v>
      </c>
      <c r="AY701" s="18" t="s">
        <v>71</v>
      </c>
      <c r="AZ701" s="18" t="s">
        <v>71</v>
      </c>
      <c r="BA701" s="19">
        <v>0</v>
      </c>
      <c r="BB701" s="20" t="s">
        <v>121</v>
      </c>
      <c r="BC701" s="18" t="s">
        <v>144</v>
      </c>
      <c r="BD701" s="18" t="s">
        <v>71</v>
      </c>
      <c r="BE701" s="18" t="s">
        <v>84</v>
      </c>
      <c r="BF701" s="18" t="s">
        <v>71</v>
      </c>
      <c r="BG701" s="18"/>
      <c r="BH701" s="21">
        <v>0</v>
      </c>
      <c r="BI701" s="19">
        <v>0.28000000000000003</v>
      </c>
      <c r="BJ701" s="18"/>
      <c r="BK701" s="19">
        <v>0.2</v>
      </c>
      <c r="BL701" s="18"/>
      <c r="BM701" s="18"/>
      <c r="BN701" s="19">
        <v>20.68</v>
      </c>
      <c r="BO701" s="21">
        <v>0.5</v>
      </c>
      <c r="BP701" s="20"/>
      <c r="BQ701" s="21">
        <v>0.26</v>
      </c>
      <c r="BR701" s="20"/>
      <c r="BS701" s="21">
        <v>0.2</v>
      </c>
      <c r="BT701" s="20"/>
      <c r="BU701" s="20"/>
      <c r="BV701" s="21">
        <v>20.6</v>
      </c>
      <c r="BW701" s="9">
        <f>IF(BA701=1,BN701-(Monitors!$B$17*Data!BZ701),Data!BN701)</f>
        <v>20.68</v>
      </c>
      <c r="BX701" s="32">
        <f>IF($AR701=1,$BW701-(Monitors!$C$17*BZ701),Data!$BW701)</f>
        <v>20.68</v>
      </c>
      <c r="BY701" s="32">
        <f>BX701-(AA701*Monitors!$C$13)</f>
        <v>16.532</v>
      </c>
      <c r="BZ701" s="86">
        <f>(Monitors!$C$13*Data!AA701)+(Monitors!$C$6*TANH(Monitors!$C$7*(Data!V701+Monitors!$C$8)+Monitors!$C$9)+Monitors!$C$10)</f>
        <v>16.458156281759869</v>
      </c>
      <c r="CA701" s="9">
        <f>BN701-(Signage!$C$13*AI701)</f>
        <v>16.0191625</v>
      </c>
      <c r="CB701" s="86">
        <f>(Signage!$C$13*Data!AI701)+(Signage!$C$6*TANH(Signage!$C$7*(Data!V701+Signage!$C$8)+Signage!$C$9)+Signage!$C$10)</f>
        <v>20.936891318969906</v>
      </c>
    </row>
    <row r="702" spans="1:80" s="4" customFormat="1" ht="12" customHeight="1">
      <c r="A702" s="82">
        <v>701</v>
      </c>
      <c r="B702" s="15" t="s">
        <v>2076</v>
      </c>
      <c r="C702" s="82" t="s">
        <v>1632</v>
      </c>
      <c r="D702" s="16">
        <v>40575</v>
      </c>
      <c r="E702" s="18" t="s">
        <v>78</v>
      </c>
      <c r="F702" s="15" t="s">
        <v>70</v>
      </c>
      <c r="G702" s="17">
        <v>6</v>
      </c>
      <c r="H702" s="15" t="s">
        <v>72</v>
      </c>
      <c r="I702" s="15" t="s">
        <v>73</v>
      </c>
      <c r="J702" s="18" t="s">
        <v>73</v>
      </c>
      <c r="K702" s="18" t="s">
        <v>74</v>
      </c>
      <c r="L702" s="18" t="s">
        <v>71</v>
      </c>
      <c r="M702" s="18" t="s">
        <v>78</v>
      </c>
      <c r="N702" s="18" t="s">
        <v>78</v>
      </c>
      <c r="O702" s="18" t="s">
        <v>82</v>
      </c>
      <c r="P702" s="18" t="s">
        <v>71</v>
      </c>
      <c r="Q702" s="18" t="s">
        <v>78</v>
      </c>
      <c r="R702" s="19">
        <v>1.78</v>
      </c>
      <c r="S702" s="19">
        <v>11.8</v>
      </c>
      <c r="T702" s="19">
        <v>20.9</v>
      </c>
      <c r="U702" s="19">
        <v>24</v>
      </c>
      <c r="V702" s="19">
        <v>246.06</v>
      </c>
      <c r="W702" s="19">
        <v>1080</v>
      </c>
      <c r="X702" s="19">
        <v>1920</v>
      </c>
      <c r="Y702" s="18" t="s">
        <v>147</v>
      </c>
      <c r="Z702" s="69">
        <v>8427</v>
      </c>
      <c r="AA702" s="19">
        <v>2.0739999999999998</v>
      </c>
      <c r="AB702" s="21">
        <v>275</v>
      </c>
      <c r="AC702" s="19">
        <v>0</v>
      </c>
      <c r="AD702" s="19">
        <v>275</v>
      </c>
      <c r="AE702" s="19">
        <v>275</v>
      </c>
      <c r="AF702" s="19">
        <v>275</v>
      </c>
      <c r="AG702" s="8">
        <f>AF702/AD702</f>
        <v>1</v>
      </c>
      <c r="AH702" s="19">
        <v>200</v>
      </c>
      <c r="AI702" s="85">
        <f>(AF702*V702)/1000000</f>
        <v>6.7666500000000004E-2</v>
      </c>
      <c r="AJ702" s="18" t="s">
        <v>78</v>
      </c>
      <c r="AK702" s="18" t="s">
        <v>574</v>
      </c>
      <c r="AL702" s="18" t="s">
        <v>115</v>
      </c>
      <c r="AM702" s="18" t="s">
        <v>81</v>
      </c>
      <c r="AN702" s="18" t="s">
        <v>121</v>
      </c>
      <c r="AO702" s="18" t="s">
        <v>71</v>
      </c>
      <c r="AP702" s="18" t="s">
        <v>94</v>
      </c>
      <c r="AQ702" s="18" t="s">
        <v>71</v>
      </c>
      <c r="AR702" s="19">
        <v>0</v>
      </c>
      <c r="AS702" s="18"/>
      <c r="AT702" s="72">
        <v>60</v>
      </c>
      <c r="AU702" s="19">
        <v>160</v>
      </c>
      <c r="AV702" s="19">
        <v>160</v>
      </c>
      <c r="AW702" s="18" t="s">
        <v>77</v>
      </c>
      <c r="AX702" s="18" t="s">
        <v>126</v>
      </c>
      <c r="AY702" s="18" t="s">
        <v>71</v>
      </c>
      <c r="AZ702" s="18" t="s">
        <v>71</v>
      </c>
      <c r="BA702" s="19">
        <v>0</v>
      </c>
      <c r="BB702" s="20" t="s">
        <v>121</v>
      </c>
      <c r="BC702" s="18" t="s">
        <v>144</v>
      </c>
      <c r="BD702" s="18" t="s">
        <v>71</v>
      </c>
      <c r="BE702" s="18" t="s">
        <v>84</v>
      </c>
      <c r="BF702" s="18" t="s">
        <v>71</v>
      </c>
      <c r="BG702" s="18"/>
      <c r="BH702" s="21">
        <v>0</v>
      </c>
      <c r="BI702" s="19">
        <v>0.34</v>
      </c>
      <c r="BJ702" s="18"/>
      <c r="BK702" s="19">
        <v>0.23</v>
      </c>
      <c r="BL702" s="18"/>
      <c r="BM702" s="18"/>
      <c r="BN702" s="19">
        <v>20.8</v>
      </c>
      <c r="BO702" s="21">
        <v>0.5</v>
      </c>
      <c r="BP702" s="20"/>
      <c r="BQ702" s="21">
        <v>0.33</v>
      </c>
      <c r="BR702" s="20"/>
      <c r="BS702" s="21">
        <v>0.23</v>
      </c>
      <c r="BT702" s="20"/>
      <c r="BU702" s="20"/>
      <c r="BV702" s="21">
        <v>20.67</v>
      </c>
      <c r="BW702" s="9">
        <f>IF(BA702=1,BN702-(Monitors!$B$17*Data!BZ702),Data!BN702)</f>
        <v>20.8</v>
      </c>
      <c r="BX702" s="32">
        <f>IF($AR702=1,$BW702-(Monitors!$C$17*BZ702),Data!$BW702)</f>
        <v>20.8</v>
      </c>
      <c r="BY702" s="32">
        <f>BX702-(AA702*Monitors!$C$13)</f>
        <v>16.652000000000001</v>
      </c>
      <c r="BZ702" s="86">
        <f>(Monitors!$C$13*Data!AA702)+(Monitors!$C$6*TANH(Monitors!$C$7*(Data!V702+Monitors!$C$8)+Monitors!$C$9)+Monitors!$C$10)</f>
        <v>17.115602485962633</v>
      </c>
      <c r="CA702" s="9">
        <f>BN702-(Signage!$C$13*AI702)</f>
        <v>15.7250125</v>
      </c>
      <c r="CB702" s="86">
        <f>(Signage!$C$13*Data!AI702)+(Signage!$C$6*TANH(Signage!$C$7*(Data!V702+Signage!$C$8)+Signage!$C$9)+Signage!$C$10)</f>
        <v>22.967458099678815</v>
      </c>
    </row>
    <row r="703" spans="1:80" s="4" customFormat="1" ht="12" customHeight="1">
      <c r="A703" s="83">
        <v>702</v>
      </c>
      <c r="B703" s="15" t="s">
        <v>2076</v>
      </c>
      <c r="C703" s="83" t="s">
        <v>1633</v>
      </c>
      <c r="D703" s="16">
        <v>41310</v>
      </c>
      <c r="E703" s="18" t="s">
        <v>77</v>
      </c>
      <c r="F703" s="15" t="s">
        <v>70</v>
      </c>
      <c r="G703" s="17">
        <v>6</v>
      </c>
      <c r="H703" s="15" t="s">
        <v>72</v>
      </c>
      <c r="I703" s="15" t="s">
        <v>73</v>
      </c>
      <c r="J703" s="18" t="s">
        <v>73</v>
      </c>
      <c r="K703" s="18" t="s">
        <v>74</v>
      </c>
      <c r="L703" s="18" t="s">
        <v>71</v>
      </c>
      <c r="M703" s="18" t="s">
        <v>78</v>
      </c>
      <c r="N703" s="18" t="s">
        <v>78</v>
      </c>
      <c r="O703" s="18" t="s">
        <v>82</v>
      </c>
      <c r="P703" s="18" t="s">
        <v>71</v>
      </c>
      <c r="Q703" s="18" t="s">
        <v>77</v>
      </c>
      <c r="R703" s="19">
        <v>1.78</v>
      </c>
      <c r="S703" s="19">
        <v>11.3</v>
      </c>
      <c r="T703" s="19">
        <v>20</v>
      </c>
      <c r="U703" s="19">
        <v>23</v>
      </c>
      <c r="V703" s="19">
        <v>226</v>
      </c>
      <c r="W703" s="19">
        <v>1080</v>
      </c>
      <c r="X703" s="19">
        <v>1920</v>
      </c>
      <c r="Y703" s="18" t="s">
        <v>147</v>
      </c>
      <c r="Z703" s="69">
        <v>9177</v>
      </c>
      <c r="AA703" s="19">
        <v>2.0739999999999998</v>
      </c>
      <c r="AB703" s="21">
        <v>236</v>
      </c>
      <c r="AC703" s="19">
        <v>0</v>
      </c>
      <c r="AD703" s="19">
        <v>275</v>
      </c>
      <c r="AE703" s="19">
        <v>236</v>
      </c>
      <c r="AF703" s="19">
        <v>275</v>
      </c>
      <c r="AG703" s="8">
        <f>AF703/AD703</f>
        <v>1</v>
      </c>
      <c r="AH703" s="19">
        <v>200</v>
      </c>
      <c r="AI703" s="85">
        <f>(AF703*V703)/1000000</f>
        <v>6.2149999999999997E-2</v>
      </c>
      <c r="AJ703" s="18" t="s">
        <v>78</v>
      </c>
      <c r="AK703" s="18" t="s">
        <v>252</v>
      </c>
      <c r="AL703" s="18" t="s">
        <v>88</v>
      </c>
      <c r="AM703" s="18" t="s">
        <v>71</v>
      </c>
      <c r="AN703" s="18" t="s">
        <v>81</v>
      </c>
      <c r="AO703" s="18" t="s">
        <v>71</v>
      </c>
      <c r="AP703" s="18" t="s">
        <v>81</v>
      </c>
      <c r="AQ703" s="18" t="s">
        <v>71</v>
      </c>
      <c r="AR703" s="19">
        <v>0</v>
      </c>
      <c r="AS703" s="18"/>
      <c r="AT703" s="72">
        <v>60</v>
      </c>
      <c r="AU703" s="19">
        <v>160</v>
      </c>
      <c r="AV703" s="19">
        <v>160</v>
      </c>
      <c r="AW703" s="18" t="s">
        <v>77</v>
      </c>
      <c r="AX703" s="18" t="s">
        <v>87</v>
      </c>
      <c r="AY703" s="18"/>
      <c r="AZ703" s="18"/>
      <c r="BA703" s="19">
        <v>0</v>
      </c>
      <c r="BB703" s="20" t="s">
        <v>81</v>
      </c>
      <c r="BC703" s="18" t="s">
        <v>81</v>
      </c>
      <c r="BD703" s="18" t="s">
        <v>71</v>
      </c>
      <c r="BE703" s="18" t="s">
        <v>84</v>
      </c>
      <c r="BF703" s="18" t="s">
        <v>71</v>
      </c>
      <c r="BG703" s="18"/>
      <c r="BH703" s="21">
        <v>0</v>
      </c>
      <c r="BI703" s="19">
        <v>0.27</v>
      </c>
      <c r="BJ703" s="18"/>
      <c r="BK703" s="19">
        <v>0.24</v>
      </c>
      <c r="BL703" s="18"/>
      <c r="BM703" s="18"/>
      <c r="BN703" s="19">
        <v>21.63</v>
      </c>
      <c r="BO703" s="21">
        <v>0.4</v>
      </c>
      <c r="BP703" s="20"/>
      <c r="BQ703" s="21">
        <v>0.28000000000000003</v>
      </c>
      <c r="BR703" s="20"/>
      <c r="BS703" s="21">
        <v>0.25</v>
      </c>
      <c r="BT703" s="20"/>
      <c r="BU703" s="20"/>
      <c r="BV703" s="21">
        <v>21.64</v>
      </c>
      <c r="BW703" s="9">
        <f>IF(BA703=1,BN703-(Monitors!$B$17*Data!BZ703),Data!BN703)</f>
        <v>21.63</v>
      </c>
      <c r="BX703" s="32">
        <f>IF($AR703=1,$BW703-(Monitors!$C$17*BZ703),Data!$BW703)</f>
        <v>21.63</v>
      </c>
      <c r="BY703" s="32">
        <f>BX703-(AA703*Monitors!$C$13)</f>
        <v>17.481999999999999</v>
      </c>
      <c r="BZ703" s="86">
        <f>(Monitors!$C$13*Data!AA703)+(Monitors!$C$6*TANH(Monitors!$C$7*(Data!V703+Monitors!$C$8)+Monitors!$C$9)+Monitors!$C$10)</f>
        <v>16.458849417765016</v>
      </c>
      <c r="CA703" s="9">
        <f>BN703-(Signage!$C$13*AI703)</f>
        <v>16.96875</v>
      </c>
      <c r="CB703" s="86">
        <f>(Signage!$C$13*Data!AI703)+(Signage!$C$6*TANH(Signage!$C$7*(Data!V703+Signage!$C$8)+Signage!$C$9)+Signage!$C$10)</f>
        <v>20.938918059489179</v>
      </c>
    </row>
    <row r="704" spans="1:80" s="4" customFormat="1" ht="12" customHeight="1">
      <c r="A704" s="82">
        <v>703</v>
      </c>
      <c r="B704" s="15" t="s">
        <v>2076</v>
      </c>
      <c r="C704" s="82" t="s">
        <v>1634</v>
      </c>
      <c r="D704" s="16">
        <v>41276</v>
      </c>
      <c r="E704" s="18" t="s">
        <v>77</v>
      </c>
      <c r="F704" s="15" t="s">
        <v>70</v>
      </c>
      <c r="G704" s="17">
        <v>6</v>
      </c>
      <c r="H704" s="15" t="s">
        <v>72</v>
      </c>
      <c r="I704" s="15" t="s">
        <v>73</v>
      </c>
      <c r="J704" s="18" t="s">
        <v>73</v>
      </c>
      <c r="K704" s="18" t="s">
        <v>74</v>
      </c>
      <c r="L704" s="18" t="s">
        <v>71</v>
      </c>
      <c r="M704" s="18" t="s">
        <v>78</v>
      </c>
      <c r="N704" s="18" t="s">
        <v>78</v>
      </c>
      <c r="O704" s="18" t="s">
        <v>82</v>
      </c>
      <c r="P704" s="18" t="s">
        <v>71</v>
      </c>
      <c r="Q704" s="18" t="s">
        <v>77</v>
      </c>
      <c r="R704" s="19">
        <v>1.78</v>
      </c>
      <c r="S704" s="19">
        <v>13.2</v>
      </c>
      <c r="T704" s="19">
        <v>23.6</v>
      </c>
      <c r="U704" s="19">
        <v>27</v>
      </c>
      <c r="V704" s="19">
        <v>311.7</v>
      </c>
      <c r="W704" s="19">
        <v>1080</v>
      </c>
      <c r="X704" s="19">
        <v>1920</v>
      </c>
      <c r="Y704" s="18" t="s">
        <v>147</v>
      </c>
      <c r="Z704" s="69">
        <v>6654</v>
      </c>
      <c r="AA704" s="19">
        <v>2.0739999999999998</v>
      </c>
      <c r="AB704" s="21">
        <v>239</v>
      </c>
      <c r="AC704" s="19">
        <v>0</v>
      </c>
      <c r="AD704" s="19">
        <v>275</v>
      </c>
      <c r="AE704" s="19">
        <v>239</v>
      </c>
      <c r="AF704" s="19">
        <v>275</v>
      </c>
      <c r="AG704" s="8">
        <f>AF704/AD704</f>
        <v>1</v>
      </c>
      <c r="AH704" s="19">
        <v>200</v>
      </c>
      <c r="AI704" s="85">
        <f>(AF704*V704)/1000000</f>
        <v>8.5717500000000002E-2</v>
      </c>
      <c r="AJ704" s="18" t="s">
        <v>78</v>
      </c>
      <c r="AK704" s="18" t="s">
        <v>190</v>
      </c>
      <c r="AL704" s="18" t="s">
        <v>88</v>
      </c>
      <c r="AM704" s="18" t="s">
        <v>71</v>
      </c>
      <c r="AN704" s="18" t="s">
        <v>81</v>
      </c>
      <c r="AO704" s="18" t="s">
        <v>71</v>
      </c>
      <c r="AP704" s="18" t="s">
        <v>81</v>
      </c>
      <c r="AQ704" s="18" t="s">
        <v>71</v>
      </c>
      <c r="AR704" s="19">
        <v>0</v>
      </c>
      <c r="AS704" s="18"/>
      <c r="AT704" s="72">
        <v>60</v>
      </c>
      <c r="AU704" s="19">
        <v>160</v>
      </c>
      <c r="AV704" s="19">
        <v>160</v>
      </c>
      <c r="AW704" s="18" t="s">
        <v>77</v>
      </c>
      <c r="AX704" s="18" t="s">
        <v>87</v>
      </c>
      <c r="AY704" s="18"/>
      <c r="AZ704" s="18"/>
      <c r="BA704" s="19">
        <v>0</v>
      </c>
      <c r="BB704" s="20" t="s">
        <v>81</v>
      </c>
      <c r="BC704" s="18" t="s">
        <v>81</v>
      </c>
      <c r="BD704" s="18" t="s">
        <v>71</v>
      </c>
      <c r="BE704" s="18" t="s">
        <v>84</v>
      </c>
      <c r="BF704" s="18" t="s">
        <v>71</v>
      </c>
      <c r="BG704" s="18"/>
      <c r="BH704" s="21">
        <v>0</v>
      </c>
      <c r="BI704" s="19">
        <v>0.23</v>
      </c>
      <c r="BJ704" s="18"/>
      <c r="BK704" s="19">
        <v>0.16</v>
      </c>
      <c r="BL704" s="18"/>
      <c r="BM704" s="18"/>
      <c r="BN704" s="19">
        <v>22.06</v>
      </c>
      <c r="BO704" s="21">
        <v>0.4</v>
      </c>
      <c r="BP704" s="20"/>
      <c r="BQ704" s="21">
        <v>0.24</v>
      </c>
      <c r="BR704" s="20"/>
      <c r="BS704" s="21">
        <v>0.17</v>
      </c>
      <c r="BT704" s="20"/>
      <c r="BU704" s="20"/>
      <c r="BV704" s="21">
        <v>22.07</v>
      </c>
      <c r="BW704" s="9">
        <f>IF(BA704=1,BN704-(Monitors!$B$17*Data!BZ704),Data!BN704)</f>
        <v>22.06</v>
      </c>
      <c r="BX704" s="32">
        <f>IF($AR704=1,$BW704-(Monitors!$C$17*BZ704),Data!$BW704)</f>
        <v>22.06</v>
      </c>
      <c r="BY704" s="32">
        <f>BX704-(AA704*Monitors!$C$13)</f>
        <v>17.911999999999999</v>
      </c>
      <c r="BZ704" s="86">
        <f>(Monitors!$C$13*Data!AA704)+(Monitors!$C$6*TANH(Monitors!$C$7*(Data!V704+Monitors!$C$8)+Monitors!$C$9)+Monitors!$C$10)</f>
        <v>18.779741917256199</v>
      </c>
      <c r="CA704" s="9">
        <f>BN704-(Signage!$C$13*AI704)</f>
        <v>15.631187499999999</v>
      </c>
      <c r="CB704" s="86">
        <f>(Signage!$C$13*Data!AI704)+(Signage!$C$6*TANH(Signage!$C$7*(Data!V704+Signage!$C$8)+Signage!$C$9)+Signage!$C$10)</f>
        <v>29.533447202489082</v>
      </c>
    </row>
    <row r="705" spans="1:80" s="4" customFormat="1" ht="12" customHeight="1">
      <c r="A705" s="83">
        <v>704</v>
      </c>
      <c r="B705" s="15" t="s">
        <v>2076</v>
      </c>
      <c r="C705" s="83" t="s">
        <v>1635</v>
      </c>
      <c r="D705" s="16">
        <v>41276</v>
      </c>
      <c r="E705" s="18" t="s">
        <v>77</v>
      </c>
      <c r="F705" s="15" t="s">
        <v>70</v>
      </c>
      <c r="G705" s="17">
        <v>6</v>
      </c>
      <c r="H705" s="15" t="s">
        <v>72</v>
      </c>
      <c r="I705" s="15" t="s">
        <v>73</v>
      </c>
      <c r="J705" s="18" t="s">
        <v>73</v>
      </c>
      <c r="K705" s="18" t="s">
        <v>74</v>
      </c>
      <c r="L705" s="18" t="s">
        <v>71</v>
      </c>
      <c r="M705" s="18" t="s">
        <v>78</v>
      </c>
      <c r="N705" s="18" t="s">
        <v>78</v>
      </c>
      <c r="O705" s="18" t="s">
        <v>82</v>
      </c>
      <c r="P705" s="18" t="s">
        <v>71</v>
      </c>
      <c r="Q705" s="18" t="s">
        <v>77</v>
      </c>
      <c r="R705" s="19">
        <v>1.78</v>
      </c>
      <c r="S705" s="19">
        <v>13.2</v>
      </c>
      <c r="T705" s="19">
        <v>23.6</v>
      </c>
      <c r="U705" s="19">
        <v>27</v>
      </c>
      <c r="V705" s="19">
        <v>311.7</v>
      </c>
      <c r="W705" s="19">
        <v>1080</v>
      </c>
      <c r="X705" s="19">
        <v>1920</v>
      </c>
      <c r="Y705" s="18" t="s">
        <v>147</v>
      </c>
      <c r="Z705" s="69">
        <v>6654</v>
      </c>
      <c r="AA705" s="19">
        <v>2.0739999999999998</v>
      </c>
      <c r="AB705" s="21">
        <v>280</v>
      </c>
      <c r="AC705" s="19">
        <v>0</v>
      </c>
      <c r="AD705" s="19">
        <v>280</v>
      </c>
      <c r="AE705" s="19">
        <v>280</v>
      </c>
      <c r="AF705" s="19">
        <v>275</v>
      </c>
      <c r="AG705" s="8">
        <f>AF705/AD705</f>
        <v>0.9821428571428571</v>
      </c>
      <c r="AH705" s="19">
        <v>200</v>
      </c>
      <c r="AI705" s="85">
        <f>(AF705*V705)/1000000</f>
        <v>8.5717500000000002E-2</v>
      </c>
      <c r="AJ705" s="18" t="s">
        <v>78</v>
      </c>
      <c r="AK705" s="18" t="s">
        <v>190</v>
      </c>
      <c r="AL705" s="18" t="s">
        <v>88</v>
      </c>
      <c r="AM705" s="18" t="s">
        <v>71</v>
      </c>
      <c r="AN705" s="18" t="s">
        <v>81</v>
      </c>
      <c r="AO705" s="18" t="s">
        <v>71</v>
      </c>
      <c r="AP705" s="18" t="s">
        <v>81</v>
      </c>
      <c r="AQ705" s="18" t="s">
        <v>71</v>
      </c>
      <c r="AR705" s="19">
        <v>0</v>
      </c>
      <c r="AS705" s="18"/>
      <c r="AT705" s="72">
        <v>60</v>
      </c>
      <c r="AU705" s="19">
        <v>160</v>
      </c>
      <c r="AV705" s="19">
        <v>160</v>
      </c>
      <c r="AW705" s="18" t="s">
        <v>77</v>
      </c>
      <c r="AX705" s="18" t="s">
        <v>87</v>
      </c>
      <c r="AY705" s="18"/>
      <c r="AZ705" s="18"/>
      <c r="BA705" s="19">
        <v>0</v>
      </c>
      <c r="BB705" s="20" t="s">
        <v>81</v>
      </c>
      <c r="BC705" s="18" t="s">
        <v>81</v>
      </c>
      <c r="BD705" s="18" t="s">
        <v>71</v>
      </c>
      <c r="BE705" s="18" t="s">
        <v>84</v>
      </c>
      <c r="BF705" s="18" t="s">
        <v>71</v>
      </c>
      <c r="BG705" s="18"/>
      <c r="BH705" s="21">
        <v>0</v>
      </c>
      <c r="BI705" s="19">
        <v>0.38</v>
      </c>
      <c r="BJ705" s="18"/>
      <c r="BK705" s="19">
        <v>0.3</v>
      </c>
      <c r="BL705" s="18"/>
      <c r="BM705" s="18"/>
      <c r="BN705" s="19">
        <v>22.33</v>
      </c>
      <c r="BO705" s="21">
        <v>0.4</v>
      </c>
      <c r="BP705" s="20"/>
      <c r="BQ705" s="21">
        <v>0.4</v>
      </c>
      <c r="BR705" s="20"/>
      <c r="BS705" s="21">
        <v>0.31</v>
      </c>
      <c r="BT705" s="20"/>
      <c r="BU705" s="20"/>
      <c r="BV705" s="21">
        <v>22.32</v>
      </c>
      <c r="BW705" s="9">
        <f>IF(BA705=1,BN705-(Monitors!$B$17*Data!BZ705),Data!BN705)</f>
        <v>22.33</v>
      </c>
      <c r="BX705" s="32">
        <f>IF($AR705=1,$BW705-(Monitors!$C$17*BZ705),Data!$BW705)</f>
        <v>22.33</v>
      </c>
      <c r="BY705" s="32">
        <f>BX705-(AA705*Monitors!$C$13)</f>
        <v>18.181999999999999</v>
      </c>
      <c r="BZ705" s="86">
        <f>(Monitors!$C$13*Data!AA705)+(Monitors!$C$6*TANH(Monitors!$C$7*(Data!V705+Monitors!$C$8)+Monitors!$C$9)+Monitors!$C$10)</f>
        <v>18.779741917256199</v>
      </c>
      <c r="CA705" s="9">
        <f>BN705-(Signage!$C$13*AI705)</f>
        <v>15.901187499999999</v>
      </c>
      <c r="CB705" s="86">
        <f>(Signage!$C$13*Data!AI705)+(Signage!$C$6*TANH(Signage!$C$7*(Data!V705+Signage!$C$8)+Signage!$C$9)+Signage!$C$10)</f>
        <v>29.533447202489082</v>
      </c>
    </row>
    <row r="706" spans="1:80" s="4" customFormat="1" ht="12" customHeight="1">
      <c r="A706" s="82">
        <v>705</v>
      </c>
      <c r="B706" s="15" t="s">
        <v>2076</v>
      </c>
      <c r="C706" s="82" t="s">
        <v>1636</v>
      </c>
      <c r="D706" s="16">
        <v>41276</v>
      </c>
      <c r="E706" s="18" t="s">
        <v>77</v>
      </c>
      <c r="F706" s="15" t="s">
        <v>70</v>
      </c>
      <c r="G706" s="17">
        <v>6</v>
      </c>
      <c r="H706" s="15" t="s">
        <v>72</v>
      </c>
      <c r="I706" s="15" t="s">
        <v>73</v>
      </c>
      <c r="J706" s="18" t="s">
        <v>73</v>
      </c>
      <c r="K706" s="18" t="s">
        <v>74</v>
      </c>
      <c r="L706" s="18" t="s">
        <v>71</v>
      </c>
      <c r="M706" s="18" t="s">
        <v>78</v>
      </c>
      <c r="N706" s="18" t="s">
        <v>78</v>
      </c>
      <c r="O706" s="18" t="s">
        <v>82</v>
      </c>
      <c r="P706" s="18" t="s">
        <v>71</v>
      </c>
      <c r="Q706" s="18" t="s">
        <v>77</v>
      </c>
      <c r="R706" s="19">
        <v>1.78</v>
      </c>
      <c r="S706" s="19">
        <v>13.2</v>
      </c>
      <c r="T706" s="19">
        <v>23.6</v>
      </c>
      <c r="U706" s="19">
        <v>27</v>
      </c>
      <c r="V706" s="19">
        <v>311.7</v>
      </c>
      <c r="W706" s="19">
        <v>1080</v>
      </c>
      <c r="X706" s="19">
        <v>1920</v>
      </c>
      <c r="Y706" s="18" t="s">
        <v>147</v>
      </c>
      <c r="Z706" s="69">
        <v>6654</v>
      </c>
      <c r="AA706" s="19">
        <v>2.0739999999999998</v>
      </c>
      <c r="AB706" s="21">
        <v>239</v>
      </c>
      <c r="AC706" s="19">
        <v>0</v>
      </c>
      <c r="AD706" s="19">
        <v>275</v>
      </c>
      <c r="AE706" s="19">
        <v>239</v>
      </c>
      <c r="AF706" s="19">
        <v>275</v>
      </c>
      <c r="AG706" s="8">
        <f>AF706/AD706</f>
        <v>1</v>
      </c>
      <c r="AH706" s="19">
        <v>200</v>
      </c>
      <c r="AI706" s="85">
        <f>(AF706*V706)/1000000</f>
        <v>8.5717500000000002E-2</v>
      </c>
      <c r="AJ706" s="18" t="s">
        <v>78</v>
      </c>
      <c r="AK706" s="18" t="s">
        <v>190</v>
      </c>
      <c r="AL706" s="18" t="s">
        <v>88</v>
      </c>
      <c r="AM706" s="18" t="s">
        <v>71</v>
      </c>
      <c r="AN706" s="18" t="s">
        <v>81</v>
      </c>
      <c r="AO706" s="18" t="s">
        <v>71</v>
      </c>
      <c r="AP706" s="18" t="s">
        <v>81</v>
      </c>
      <c r="AQ706" s="18" t="s">
        <v>71</v>
      </c>
      <c r="AR706" s="19">
        <v>0</v>
      </c>
      <c r="AS706" s="18"/>
      <c r="AT706" s="72">
        <v>60</v>
      </c>
      <c r="AU706" s="19">
        <v>160</v>
      </c>
      <c r="AV706" s="19">
        <v>160</v>
      </c>
      <c r="AW706" s="18" t="s">
        <v>77</v>
      </c>
      <c r="AX706" s="18" t="s">
        <v>87</v>
      </c>
      <c r="AY706" s="18"/>
      <c r="AZ706" s="18"/>
      <c r="BA706" s="19">
        <v>0</v>
      </c>
      <c r="BB706" s="20" t="s">
        <v>81</v>
      </c>
      <c r="BC706" s="18" t="s">
        <v>81</v>
      </c>
      <c r="BD706" s="18" t="s">
        <v>71</v>
      </c>
      <c r="BE706" s="18" t="s">
        <v>84</v>
      </c>
      <c r="BF706" s="18" t="s">
        <v>71</v>
      </c>
      <c r="BG706" s="18"/>
      <c r="BH706" s="21">
        <v>0</v>
      </c>
      <c r="BI706" s="19">
        <v>0.19</v>
      </c>
      <c r="BJ706" s="18"/>
      <c r="BK706" s="19">
        <v>0.15</v>
      </c>
      <c r="BL706" s="18"/>
      <c r="BM706" s="18"/>
      <c r="BN706" s="19">
        <v>24.68</v>
      </c>
      <c r="BO706" s="21">
        <v>0.4</v>
      </c>
      <c r="BP706" s="20"/>
      <c r="BQ706" s="21">
        <v>0.21</v>
      </c>
      <c r="BR706" s="20"/>
      <c r="BS706" s="21">
        <v>0.16</v>
      </c>
      <c r="BT706" s="20"/>
      <c r="BU706" s="20"/>
      <c r="BV706" s="21">
        <v>24.7</v>
      </c>
      <c r="BW706" s="9">
        <f>IF(BA706=1,BN706-(Monitors!$B$17*Data!BZ706),Data!BN706)</f>
        <v>24.68</v>
      </c>
      <c r="BX706" s="32">
        <f>IF($AR706=1,$BW706-(Monitors!$C$17*BZ706),Data!$BW706)</f>
        <v>24.68</v>
      </c>
      <c r="BY706" s="32">
        <f>BX706-(AA706*Monitors!$C$13)</f>
        <v>20.532</v>
      </c>
      <c r="BZ706" s="86">
        <f>(Monitors!$C$13*Data!AA706)+(Monitors!$C$6*TANH(Monitors!$C$7*(Data!V706+Monitors!$C$8)+Monitors!$C$9)+Monitors!$C$10)</f>
        <v>18.779741917256199</v>
      </c>
      <c r="CA706" s="9">
        <f>BN706-(Signage!$C$13*AI706)</f>
        <v>18.2511875</v>
      </c>
      <c r="CB706" s="86">
        <f>(Signage!$C$13*Data!AI706)+(Signage!$C$6*TANH(Signage!$C$7*(Data!V706+Signage!$C$8)+Signage!$C$9)+Signage!$C$10)</f>
        <v>29.533447202489082</v>
      </c>
    </row>
    <row r="707" spans="1:80" s="4" customFormat="1" ht="12" customHeight="1">
      <c r="A707" s="83">
        <v>706</v>
      </c>
      <c r="B707" s="15" t="s">
        <v>2076</v>
      </c>
      <c r="C707" s="83" t="s">
        <v>1637</v>
      </c>
      <c r="D707" s="16">
        <v>41276</v>
      </c>
      <c r="E707" s="18" t="s">
        <v>77</v>
      </c>
      <c r="F707" s="15" t="s">
        <v>70</v>
      </c>
      <c r="G707" s="17">
        <v>6</v>
      </c>
      <c r="H707" s="15" t="s">
        <v>72</v>
      </c>
      <c r="I707" s="15" t="s">
        <v>73</v>
      </c>
      <c r="J707" s="18" t="s">
        <v>73</v>
      </c>
      <c r="K707" s="18" t="s">
        <v>74</v>
      </c>
      <c r="L707" s="18" t="s">
        <v>71</v>
      </c>
      <c r="M707" s="18" t="s">
        <v>78</v>
      </c>
      <c r="N707" s="18" t="s">
        <v>78</v>
      </c>
      <c r="O707" s="18" t="s">
        <v>82</v>
      </c>
      <c r="P707" s="18" t="s">
        <v>71</v>
      </c>
      <c r="Q707" s="18" t="s">
        <v>78</v>
      </c>
      <c r="R707" s="19">
        <v>1.78</v>
      </c>
      <c r="S707" s="19">
        <v>13.2</v>
      </c>
      <c r="T707" s="19">
        <v>23.6</v>
      </c>
      <c r="U707" s="19">
        <v>27</v>
      </c>
      <c r="V707" s="19">
        <v>311.7</v>
      </c>
      <c r="W707" s="19">
        <v>1080</v>
      </c>
      <c r="X707" s="19">
        <v>1920</v>
      </c>
      <c r="Y707" s="18" t="s">
        <v>147</v>
      </c>
      <c r="Z707" s="69">
        <v>6654</v>
      </c>
      <c r="AA707" s="19">
        <v>2.0739999999999998</v>
      </c>
      <c r="AB707" s="21">
        <v>239</v>
      </c>
      <c r="AC707" s="19">
        <v>0</v>
      </c>
      <c r="AD707" s="19">
        <v>275</v>
      </c>
      <c r="AE707" s="19">
        <v>239</v>
      </c>
      <c r="AF707" s="19">
        <v>275</v>
      </c>
      <c r="AG707" s="8">
        <f>AF707/AD707</f>
        <v>1</v>
      </c>
      <c r="AH707" s="19">
        <v>200</v>
      </c>
      <c r="AI707" s="85">
        <f>(AF707*V707)/1000000</f>
        <v>8.5717500000000002E-2</v>
      </c>
      <c r="AJ707" s="18" t="s">
        <v>78</v>
      </c>
      <c r="AK707" s="18" t="s">
        <v>190</v>
      </c>
      <c r="AL707" s="18" t="s">
        <v>105</v>
      </c>
      <c r="AM707" s="18" t="s">
        <v>71</v>
      </c>
      <c r="AN707" s="18" t="s">
        <v>121</v>
      </c>
      <c r="AO707" s="18" t="s">
        <v>71</v>
      </c>
      <c r="AP707" s="18" t="s">
        <v>94</v>
      </c>
      <c r="AQ707" s="18" t="s">
        <v>71</v>
      </c>
      <c r="AR707" s="19">
        <v>0</v>
      </c>
      <c r="AS707" s="18"/>
      <c r="AT707" s="72">
        <v>60</v>
      </c>
      <c r="AU707" s="19">
        <v>160</v>
      </c>
      <c r="AV707" s="19">
        <v>160</v>
      </c>
      <c r="AW707" s="18" t="s">
        <v>77</v>
      </c>
      <c r="AX707" s="18" t="s">
        <v>87</v>
      </c>
      <c r="AY707" s="18"/>
      <c r="AZ707" s="18"/>
      <c r="BA707" s="19">
        <v>0</v>
      </c>
      <c r="BB707" s="20" t="s">
        <v>121</v>
      </c>
      <c r="BC707" s="18" t="s">
        <v>144</v>
      </c>
      <c r="BD707" s="18" t="s">
        <v>71</v>
      </c>
      <c r="BE707" s="18" t="s">
        <v>84</v>
      </c>
      <c r="BF707" s="18" t="s">
        <v>71</v>
      </c>
      <c r="BG707" s="18"/>
      <c r="BH707" s="21">
        <v>0</v>
      </c>
      <c r="BI707" s="19">
        <v>0.45</v>
      </c>
      <c r="BJ707" s="18"/>
      <c r="BK707" s="19">
        <v>0.28999999999999998</v>
      </c>
      <c r="BL707" s="18"/>
      <c r="BM707" s="18"/>
      <c r="BN707" s="19">
        <v>27.01</v>
      </c>
      <c r="BO707" s="21">
        <v>0.4</v>
      </c>
      <c r="BP707" s="20"/>
      <c r="BQ707" s="21">
        <v>0.46</v>
      </c>
      <c r="BR707" s="20"/>
      <c r="BS707" s="21">
        <v>0.3</v>
      </c>
      <c r="BT707" s="20"/>
      <c r="BU707" s="20"/>
      <c r="BV707" s="21">
        <v>27.03</v>
      </c>
      <c r="BW707" s="9">
        <f>IF(BA707=1,BN707-(Monitors!$B$17*Data!BZ707),Data!BN707)</f>
        <v>27.01</v>
      </c>
      <c r="BX707" s="32">
        <f>IF($AR707=1,$BW707-(Monitors!$C$17*BZ707),Data!$BW707)</f>
        <v>27.01</v>
      </c>
      <c r="BY707" s="32">
        <f>BX707-(AA707*Monitors!$C$13)</f>
        <v>22.862000000000002</v>
      </c>
      <c r="BZ707" s="86">
        <f>(Monitors!$C$13*Data!AA707)+(Monitors!$C$6*TANH(Monitors!$C$7*(Data!V707+Monitors!$C$8)+Monitors!$C$9)+Monitors!$C$10)</f>
        <v>18.779741917256199</v>
      </c>
      <c r="CA707" s="9">
        <f>BN707-(Signage!$C$13*AI707)</f>
        <v>20.581187500000002</v>
      </c>
      <c r="CB707" s="86">
        <f>(Signage!$C$13*Data!AI707)+(Signage!$C$6*TANH(Signage!$C$7*(Data!V707+Signage!$C$8)+Signage!$C$9)+Signage!$C$10)</f>
        <v>29.533447202489082</v>
      </c>
    </row>
    <row r="708" spans="1:80" s="4" customFormat="1" ht="12" customHeight="1">
      <c r="A708" s="82">
        <v>707</v>
      </c>
      <c r="B708" s="15" t="s">
        <v>2052</v>
      </c>
      <c r="C708" s="82" t="s">
        <v>1638</v>
      </c>
      <c r="D708" s="16">
        <v>41593</v>
      </c>
      <c r="E708" s="18" t="s">
        <v>78</v>
      </c>
      <c r="F708" s="15" t="s">
        <v>70</v>
      </c>
      <c r="G708" s="17">
        <v>6</v>
      </c>
      <c r="H708" s="15" t="s">
        <v>72</v>
      </c>
      <c r="I708" s="15" t="s">
        <v>142</v>
      </c>
      <c r="J708" s="18"/>
      <c r="K708" s="18" t="s">
        <v>74</v>
      </c>
      <c r="L708" s="18"/>
      <c r="M708" s="18" t="s">
        <v>78</v>
      </c>
      <c r="N708" s="18" t="s">
        <v>78</v>
      </c>
      <c r="O708" s="18" t="s">
        <v>82</v>
      </c>
      <c r="P708" s="18"/>
      <c r="Q708" s="18" t="s">
        <v>77</v>
      </c>
      <c r="R708" s="19">
        <v>1.78</v>
      </c>
      <c r="S708" s="19">
        <v>10.5</v>
      </c>
      <c r="T708" s="19">
        <v>18.7</v>
      </c>
      <c r="U708" s="19">
        <v>21.5</v>
      </c>
      <c r="V708" s="19">
        <v>197.6</v>
      </c>
      <c r="W708" s="19">
        <v>1080</v>
      </c>
      <c r="X708" s="19">
        <v>1920</v>
      </c>
      <c r="Y708" s="18" t="s">
        <v>147</v>
      </c>
      <c r="Z708" s="69">
        <v>10496</v>
      </c>
      <c r="AA708" s="19">
        <v>2.0739999999999998</v>
      </c>
      <c r="AB708" s="21">
        <v>270</v>
      </c>
      <c r="AC708" s="19">
        <v>41.2</v>
      </c>
      <c r="AD708" s="19">
        <v>276.10000000000002</v>
      </c>
      <c r="AE708" s="19">
        <v>270</v>
      </c>
      <c r="AF708" s="19">
        <v>275.39999999999998</v>
      </c>
      <c r="AG708" s="8">
        <f>AF708/AD708</f>
        <v>0.99746468670771438</v>
      </c>
      <c r="AH708" s="19">
        <v>201.2</v>
      </c>
      <c r="AI708" s="85">
        <f>(AF708*V708)/1000000</f>
        <v>5.4419039999999995E-2</v>
      </c>
      <c r="AJ708" s="18" t="s">
        <v>78</v>
      </c>
      <c r="AK708" s="18" t="s">
        <v>347</v>
      </c>
      <c r="AL708" s="18" t="s">
        <v>159</v>
      </c>
      <c r="AM708" s="18"/>
      <c r="AN708" s="18" t="s">
        <v>81</v>
      </c>
      <c r="AO708" s="18"/>
      <c r="AP708" s="18" t="s">
        <v>94</v>
      </c>
      <c r="AQ708" s="18"/>
      <c r="AR708" s="19">
        <v>0</v>
      </c>
      <c r="AS708" s="18"/>
      <c r="AT708" s="72">
        <v>60</v>
      </c>
      <c r="AU708" s="19">
        <v>178</v>
      </c>
      <c r="AV708" s="19">
        <v>178</v>
      </c>
      <c r="AW708" s="18" t="s">
        <v>78</v>
      </c>
      <c r="AX708" s="18" t="s">
        <v>323</v>
      </c>
      <c r="AY708" s="18"/>
      <c r="AZ708" s="18"/>
      <c r="BA708" s="19">
        <v>0</v>
      </c>
      <c r="BB708" s="20" t="s">
        <v>81</v>
      </c>
      <c r="BC708" s="18" t="s">
        <v>81</v>
      </c>
      <c r="BD708" s="18"/>
      <c r="BE708" s="18" t="s">
        <v>84</v>
      </c>
      <c r="BF708" s="18"/>
      <c r="BG708" s="19">
        <v>1</v>
      </c>
      <c r="BH708" s="21">
        <v>0</v>
      </c>
      <c r="BI708" s="19">
        <v>0.25</v>
      </c>
      <c r="BJ708" s="18"/>
      <c r="BK708" s="19">
        <v>0.22</v>
      </c>
      <c r="BL708" s="18"/>
      <c r="BM708" s="18"/>
      <c r="BN708" s="19">
        <v>16.059999999999999</v>
      </c>
      <c r="BO708" s="21">
        <v>0.35</v>
      </c>
      <c r="BP708" s="20"/>
      <c r="BQ708" s="21">
        <v>0.25</v>
      </c>
      <c r="BR708" s="20"/>
      <c r="BS708" s="21">
        <v>0.22</v>
      </c>
      <c r="BT708" s="20"/>
      <c r="BU708" s="20"/>
      <c r="BV708" s="21">
        <v>16.239999999999998</v>
      </c>
      <c r="BW708" s="9">
        <f>IF(BA708=1,BN708-(Monitors!$B$17*Data!BZ708),Data!BN708)</f>
        <v>16.059999999999999</v>
      </c>
      <c r="BX708" s="32">
        <f>IF($AR708=1,$BW708-(Monitors!$C$17*BZ708),Data!$BW708)</f>
        <v>16.059999999999999</v>
      </c>
      <c r="BY708" s="32">
        <f>BX708-(AA708*Monitors!$C$13)</f>
        <v>11.911999999999999</v>
      </c>
      <c r="BZ708" s="86">
        <f>(Monitors!$C$13*Data!AA708)+(Monitors!$C$6*TANH(Monitors!$C$7*(Data!V708+Monitors!$C$8)+Monitors!$C$9)+Monitors!$C$10)</f>
        <v>15.394283906712607</v>
      </c>
      <c r="CA708" s="9">
        <f>BN708-(Signage!$C$13*AI708)</f>
        <v>11.978572</v>
      </c>
      <c r="CB708" s="86">
        <f>(Signage!$C$13*Data!AI708)+(Signage!$C$6*TANH(Signage!$C$7*(Data!V708+Signage!$C$8)+Signage!$C$9)+Signage!$C$10)</f>
        <v>18.059312268780918</v>
      </c>
    </row>
    <row r="709" spans="1:80" s="4" customFormat="1" ht="12" customHeight="1">
      <c r="A709" s="83">
        <v>708</v>
      </c>
      <c r="B709" s="15" t="s">
        <v>2056</v>
      </c>
      <c r="C709" s="83" t="s">
        <v>1639</v>
      </c>
      <c r="D709" s="16">
        <v>41285</v>
      </c>
      <c r="E709" s="18" t="s">
        <v>78</v>
      </c>
      <c r="F709" s="15" t="s">
        <v>70</v>
      </c>
      <c r="G709" s="17">
        <v>6</v>
      </c>
      <c r="H709" s="15" t="s">
        <v>72</v>
      </c>
      <c r="I709" s="15" t="s">
        <v>90</v>
      </c>
      <c r="J709" s="18"/>
      <c r="K709" s="18" t="s">
        <v>74</v>
      </c>
      <c r="L709" s="18"/>
      <c r="M709" s="18" t="s">
        <v>78</v>
      </c>
      <c r="N709" s="18" t="s">
        <v>78</v>
      </c>
      <c r="O709" s="18" t="s">
        <v>82</v>
      </c>
      <c r="P709" s="18"/>
      <c r="Q709" s="18" t="s">
        <v>78</v>
      </c>
      <c r="R709" s="19">
        <v>1.78</v>
      </c>
      <c r="S709" s="19">
        <v>115</v>
      </c>
      <c r="T709" s="19">
        <v>205</v>
      </c>
      <c r="U709" s="19">
        <v>23.5</v>
      </c>
      <c r="V709" s="19">
        <v>237</v>
      </c>
      <c r="W709" s="19">
        <v>1080</v>
      </c>
      <c r="X709" s="19">
        <v>1920</v>
      </c>
      <c r="Y709" s="18" t="s">
        <v>147</v>
      </c>
      <c r="Z709" s="69">
        <v>8752</v>
      </c>
      <c r="AA709" s="19">
        <v>2.0739999999999998</v>
      </c>
      <c r="AB709" s="21">
        <v>300</v>
      </c>
      <c r="AC709" s="19">
        <v>17</v>
      </c>
      <c r="AD709" s="19">
        <v>276.8</v>
      </c>
      <c r="AE709" s="19">
        <v>300</v>
      </c>
      <c r="AF709" s="19">
        <v>276.10000000000002</v>
      </c>
      <c r="AG709" s="8">
        <f>AF709/AD709</f>
        <v>0.99747109826589597</v>
      </c>
      <c r="AH709" s="19">
        <v>201.1</v>
      </c>
      <c r="AI709" s="85">
        <f>(AF709*V709)/1000000</f>
        <v>6.5435699999999999E-2</v>
      </c>
      <c r="AJ709" s="18" t="s">
        <v>78</v>
      </c>
      <c r="AK709" s="18" t="s">
        <v>172</v>
      </c>
      <c r="AL709" s="18" t="s">
        <v>115</v>
      </c>
      <c r="AM709" s="18"/>
      <c r="AN709" s="18" t="s">
        <v>81</v>
      </c>
      <c r="AO709" s="18"/>
      <c r="AP709" s="18" t="s">
        <v>81</v>
      </c>
      <c r="AQ709" s="18"/>
      <c r="AR709" s="19">
        <v>0</v>
      </c>
      <c r="AS709" s="18"/>
      <c r="AT709" s="72">
        <v>60</v>
      </c>
      <c r="AU709" s="19">
        <v>170</v>
      </c>
      <c r="AV709" s="19">
        <v>160</v>
      </c>
      <c r="AW709" s="18" t="s">
        <v>78</v>
      </c>
      <c r="AX709" s="18" t="s">
        <v>109</v>
      </c>
      <c r="AY709" s="18"/>
      <c r="AZ709" s="18"/>
      <c r="BA709" s="19">
        <v>0</v>
      </c>
      <c r="BB709" s="20" t="s">
        <v>81</v>
      </c>
      <c r="BC709" s="18" t="s">
        <v>81</v>
      </c>
      <c r="BD709" s="18"/>
      <c r="BE709" s="18" t="s">
        <v>84</v>
      </c>
      <c r="BF709" s="18"/>
      <c r="BG709" s="19">
        <v>0</v>
      </c>
      <c r="BH709" s="21">
        <v>0</v>
      </c>
      <c r="BI709" s="19">
        <v>0.14000000000000001</v>
      </c>
      <c r="BJ709" s="18"/>
      <c r="BK709" s="19">
        <v>0.11</v>
      </c>
      <c r="BL709" s="18"/>
      <c r="BM709" s="18"/>
      <c r="BN709" s="19">
        <v>21.79</v>
      </c>
      <c r="BO709" s="21">
        <v>0.52</v>
      </c>
      <c r="BP709" s="20"/>
      <c r="BQ709" s="21">
        <v>0.18</v>
      </c>
      <c r="BR709" s="20"/>
      <c r="BS709" s="21">
        <v>0.16</v>
      </c>
      <c r="BT709" s="20"/>
      <c r="BU709" s="20"/>
      <c r="BV709" s="21">
        <v>21.21</v>
      </c>
      <c r="BW709" s="9">
        <f>IF(BA709=1,BN709-(Monitors!$B$17*Data!BZ709),Data!BN709)</f>
        <v>21.79</v>
      </c>
      <c r="BX709" s="32">
        <f>IF($AR709=1,$BW709-(Monitors!$C$17*BZ709),Data!$BW709)</f>
        <v>21.79</v>
      </c>
      <c r="BY709" s="32">
        <f>BX709-(AA709*Monitors!$C$13)</f>
        <v>17.641999999999999</v>
      </c>
      <c r="BZ709" s="86">
        <f>(Monitors!$C$13*Data!AA709)+(Monitors!$C$6*TANH(Monitors!$C$7*(Data!V709+Monitors!$C$8)+Monitors!$C$9)+Monitors!$C$10)</f>
        <v>16.828393549687867</v>
      </c>
      <c r="CA709" s="9">
        <f>BN709-(Signage!$C$13*AI709)</f>
        <v>16.882322500000001</v>
      </c>
      <c r="CB709" s="86">
        <f>(Signage!$C$13*Data!AI709)+(Signage!$C$6*TANH(Signage!$C$7*(Data!V709+Signage!$C$8)+Signage!$C$9)+Signage!$C$10)</f>
        <v>22.071917534480498</v>
      </c>
    </row>
    <row r="710" spans="1:80" s="4" customFormat="1" ht="12" customHeight="1">
      <c r="A710" s="82">
        <v>709</v>
      </c>
      <c r="B710" s="15" t="s">
        <v>2079</v>
      </c>
      <c r="C710" s="82" t="s">
        <v>1640</v>
      </c>
      <c r="D710" s="16">
        <v>41480</v>
      </c>
      <c r="E710" s="18" t="s">
        <v>77</v>
      </c>
      <c r="F710" s="15" t="s">
        <v>70</v>
      </c>
      <c r="G710" s="17">
        <v>6</v>
      </c>
      <c r="H710" s="15" t="s">
        <v>72</v>
      </c>
      <c r="I710" s="15" t="s">
        <v>90</v>
      </c>
      <c r="J710" s="18" t="s">
        <v>71</v>
      </c>
      <c r="K710" s="18" t="s">
        <v>74</v>
      </c>
      <c r="L710" s="18" t="s">
        <v>71</v>
      </c>
      <c r="M710" s="18" t="s">
        <v>78</v>
      </c>
      <c r="N710" s="18" t="s">
        <v>78</v>
      </c>
      <c r="O710" s="18" t="s">
        <v>82</v>
      </c>
      <c r="P710" s="18" t="s">
        <v>81</v>
      </c>
      <c r="Q710" s="18" t="s">
        <v>77</v>
      </c>
      <c r="R710" s="19">
        <v>1.78</v>
      </c>
      <c r="S710" s="19">
        <v>11.7</v>
      </c>
      <c r="T710" s="19">
        <v>20.7</v>
      </c>
      <c r="U710" s="19">
        <v>23.8</v>
      </c>
      <c r="V710" s="19">
        <v>242.18</v>
      </c>
      <c r="W710" s="19">
        <v>1080</v>
      </c>
      <c r="X710" s="19">
        <v>1920</v>
      </c>
      <c r="Y710" s="18" t="s">
        <v>147</v>
      </c>
      <c r="Z710" s="69">
        <v>8562</v>
      </c>
      <c r="AA710" s="19">
        <v>2.0739999999999998</v>
      </c>
      <c r="AB710" s="21">
        <v>250</v>
      </c>
      <c r="AC710" s="19">
        <v>24.5</v>
      </c>
      <c r="AD710" s="19">
        <v>277.5</v>
      </c>
      <c r="AE710" s="19">
        <v>250</v>
      </c>
      <c r="AF710" s="19">
        <v>276.5</v>
      </c>
      <c r="AG710" s="8">
        <f>AF710/AD710</f>
        <v>0.99639639639639643</v>
      </c>
      <c r="AH710" s="19">
        <v>200</v>
      </c>
      <c r="AI710" s="85">
        <f>(AF710*V710)/1000000</f>
        <v>6.6962770000000005E-2</v>
      </c>
      <c r="AJ710" s="18" t="s">
        <v>78</v>
      </c>
      <c r="AK710" s="18" t="s">
        <v>262</v>
      </c>
      <c r="AL710" s="18" t="s">
        <v>181</v>
      </c>
      <c r="AM710" s="18" t="s">
        <v>81</v>
      </c>
      <c r="AN710" s="18" t="s">
        <v>81</v>
      </c>
      <c r="AO710" s="18" t="s">
        <v>81</v>
      </c>
      <c r="AP710" s="18" t="s">
        <v>94</v>
      </c>
      <c r="AQ710" s="18" t="s">
        <v>81</v>
      </c>
      <c r="AR710" s="19">
        <v>0</v>
      </c>
      <c r="AS710" s="18"/>
      <c r="AT710" s="72">
        <v>60</v>
      </c>
      <c r="AU710" s="19">
        <v>178</v>
      </c>
      <c r="AV710" s="19">
        <v>178</v>
      </c>
      <c r="AW710" s="18" t="s">
        <v>77</v>
      </c>
      <c r="AX710" s="18" t="s">
        <v>126</v>
      </c>
      <c r="AY710" s="18" t="s">
        <v>71</v>
      </c>
      <c r="AZ710" s="18" t="s">
        <v>71</v>
      </c>
      <c r="BA710" s="19">
        <v>0</v>
      </c>
      <c r="BB710" s="20" t="s">
        <v>81</v>
      </c>
      <c r="BC710" s="18" t="s">
        <v>81</v>
      </c>
      <c r="BD710" s="18" t="s">
        <v>81</v>
      </c>
      <c r="BE710" s="18" t="s">
        <v>263</v>
      </c>
      <c r="BF710" s="18" t="s">
        <v>81</v>
      </c>
      <c r="BG710" s="18"/>
      <c r="BH710" s="21">
        <v>0</v>
      </c>
      <c r="BI710" s="19">
        <v>0.28999999999999998</v>
      </c>
      <c r="BJ710" s="18"/>
      <c r="BK710" s="19">
        <v>0.21</v>
      </c>
      <c r="BL710" s="18"/>
      <c r="BM710" s="18"/>
      <c r="BN710" s="19">
        <v>16.88</v>
      </c>
      <c r="BO710" s="21">
        <v>0.5</v>
      </c>
      <c r="BP710" s="20"/>
      <c r="BQ710" s="21">
        <v>0.3</v>
      </c>
      <c r="BR710" s="20"/>
      <c r="BS710" s="21">
        <v>0.22</v>
      </c>
      <c r="BT710" s="20"/>
      <c r="BU710" s="20"/>
      <c r="BV710" s="21">
        <v>16.78</v>
      </c>
      <c r="BW710" s="9">
        <f>IF(BA710=1,BN710-(Monitors!$B$17*Data!BZ710),Data!BN710)</f>
        <v>16.88</v>
      </c>
      <c r="BX710" s="32">
        <f>IF($AR710=1,$BW710-(Monitors!$C$17*BZ710),Data!$BW710)</f>
        <v>16.88</v>
      </c>
      <c r="BY710" s="32">
        <f>BX710-(AA710*Monitors!$C$13)</f>
        <v>12.731999999999999</v>
      </c>
      <c r="BZ710" s="86">
        <f>(Monitors!$C$13*Data!AA710)+(Monitors!$C$6*TANH(Monitors!$C$7*(Data!V710+Monitors!$C$8)+Monitors!$C$9)+Monitors!$C$10)</f>
        <v>16.994468790702783</v>
      </c>
      <c r="CA710" s="9">
        <f>BN710-(Signage!$C$13*AI710)</f>
        <v>11.857792249999999</v>
      </c>
      <c r="CB710" s="86">
        <f>(Signage!$C$13*Data!AI710)+(Signage!$C$6*TANH(Signage!$C$7*(Data!V710+Signage!$C$8)+Signage!$C$9)+Signage!$C$10)</f>
        <v>22.603036641688156</v>
      </c>
    </row>
    <row r="711" spans="1:80" s="4" customFormat="1" ht="12" customHeight="1">
      <c r="A711" s="83">
        <v>710</v>
      </c>
      <c r="B711" s="15" t="s">
        <v>2056</v>
      </c>
      <c r="C711" s="83" t="s">
        <v>1641</v>
      </c>
      <c r="D711" s="16">
        <v>41334</v>
      </c>
      <c r="E711" s="18" t="s">
        <v>78</v>
      </c>
      <c r="F711" s="15" t="s">
        <v>70</v>
      </c>
      <c r="G711" s="17">
        <v>6</v>
      </c>
      <c r="H711" s="15" t="s">
        <v>72</v>
      </c>
      <c r="I711" s="15" t="s">
        <v>142</v>
      </c>
      <c r="J711" s="18"/>
      <c r="K711" s="18" t="s">
        <v>74</v>
      </c>
      <c r="L711" s="18"/>
      <c r="M711" s="18" t="s">
        <v>78</v>
      </c>
      <c r="N711" s="18" t="s">
        <v>78</v>
      </c>
      <c r="O711" s="18" t="s">
        <v>82</v>
      </c>
      <c r="P711" s="18"/>
      <c r="Q711" s="18" t="s">
        <v>77</v>
      </c>
      <c r="R711" s="19">
        <v>1.78</v>
      </c>
      <c r="S711" s="19">
        <v>11.3</v>
      </c>
      <c r="T711" s="19">
        <v>20</v>
      </c>
      <c r="U711" s="19">
        <v>23</v>
      </c>
      <c r="V711" s="19">
        <v>226.05</v>
      </c>
      <c r="W711" s="19">
        <v>1080</v>
      </c>
      <c r="X711" s="19">
        <v>1920</v>
      </c>
      <c r="Y711" s="18" t="s">
        <v>147</v>
      </c>
      <c r="Z711" s="69">
        <v>9175</v>
      </c>
      <c r="AA711" s="19">
        <v>2.0739999999999998</v>
      </c>
      <c r="AB711" s="21">
        <v>270</v>
      </c>
      <c r="AC711" s="19">
        <v>6</v>
      </c>
      <c r="AD711" s="19">
        <v>277.5</v>
      </c>
      <c r="AE711" s="19">
        <v>270</v>
      </c>
      <c r="AF711" s="19">
        <v>277.10000000000002</v>
      </c>
      <c r="AG711" s="8">
        <f>AF711/AD711</f>
        <v>0.99855855855855868</v>
      </c>
      <c r="AH711" s="19">
        <v>200.7</v>
      </c>
      <c r="AI711" s="85">
        <f>(AF711*V711)/1000000</f>
        <v>6.263845500000001E-2</v>
      </c>
      <c r="AJ711" s="18" t="s">
        <v>78</v>
      </c>
      <c r="AK711" s="18" t="s">
        <v>81</v>
      </c>
      <c r="AL711" s="18" t="s">
        <v>127</v>
      </c>
      <c r="AM711" s="18"/>
      <c r="AN711" s="18" t="s">
        <v>81</v>
      </c>
      <c r="AO711" s="18"/>
      <c r="AP711" s="18" t="s">
        <v>81</v>
      </c>
      <c r="AQ711" s="18"/>
      <c r="AR711" s="19">
        <v>0</v>
      </c>
      <c r="AS711" s="18"/>
      <c r="AT711" s="72">
        <v>60</v>
      </c>
      <c r="AU711" s="19">
        <v>178</v>
      </c>
      <c r="AV711" s="19">
        <v>178</v>
      </c>
      <c r="AW711" s="18" t="s">
        <v>78</v>
      </c>
      <c r="AX711" s="18" t="s">
        <v>323</v>
      </c>
      <c r="AY711" s="18"/>
      <c r="AZ711" s="18"/>
      <c r="BA711" s="19">
        <v>0</v>
      </c>
      <c r="BB711" s="20" t="s">
        <v>81</v>
      </c>
      <c r="BC711" s="18" t="s">
        <v>81</v>
      </c>
      <c r="BD711" s="18"/>
      <c r="BE711" s="18" t="s">
        <v>84</v>
      </c>
      <c r="BF711" s="18"/>
      <c r="BG711" s="19">
        <v>1</v>
      </c>
      <c r="BH711" s="21">
        <v>0</v>
      </c>
      <c r="BI711" s="19">
        <v>0.37</v>
      </c>
      <c r="BJ711" s="18"/>
      <c r="BK711" s="19">
        <v>0.33</v>
      </c>
      <c r="BL711" s="18"/>
      <c r="BM711" s="18"/>
      <c r="BN711" s="19">
        <v>19.28</v>
      </c>
      <c r="BO711" s="21">
        <v>0.35</v>
      </c>
      <c r="BP711" s="20"/>
      <c r="BQ711" s="21">
        <v>0.41</v>
      </c>
      <c r="BR711" s="20"/>
      <c r="BS711" s="21">
        <v>0.37</v>
      </c>
      <c r="BT711" s="20"/>
      <c r="BU711" s="20"/>
      <c r="BV711" s="21">
        <v>19.309999999999999</v>
      </c>
      <c r="BW711" s="9">
        <f>IF(BA711=1,BN711-(Monitors!$B$17*Data!BZ711),Data!BN711)</f>
        <v>19.28</v>
      </c>
      <c r="BX711" s="32">
        <f>IF($AR711=1,$BW711-(Monitors!$C$17*BZ711),Data!$BW711)</f>
        <v>19.28</v>
      </c>
      <c r="BY711" s="32">
        <f>BX711-(AA711*Monitors!$C$13)</f>
        <v>15.132000000000001</v>
      </c>
      <c r="BZ711" s="86">
        <f>(Monitors!$C$13*Data!AA711)+(Monitors!$C$6*TANH(Monitors!$C$7*(Data!V711+Monitors!$C$8)+Monitors!$C$9)+Monitors!$C$10)</f>
        <v>16.460581917010643</v>
      </c>
      <c r="CA711" s="9">
        <f>BN711-(Signage!$C$13*AI711)</f>
        <v>14.582115875</v>
      </c>
      <c r="CB711" s="86">
        <f>(Signage!$C$13*Data!AI711)+(Signage!$C$6*TANH(Signage!$C$7*(Data!V711+Signage!$C$8)+Signage!$C$9)+Signage!$C$10)</f>
        <v>20.979587750377924</v>
      </c>
    </row>
    <row r="712" spans="1:80" s="4" customFormat="1" ht="12" customHeight="1">
      <c r="A712" s="82">
        <v>711</v>
      </c>
      <c r="B712" s="15" t="s">
        <v>2088</v>
      </c>
      <c r="C712" s="82" t="s">
        <v>1642</v>
      </c>
      <c r="D712" s="16">
        <v>41309</v>
      </c>
      <c r="E712" s="18" t="s">
        <v>77</v>
      </c>
      <c r="F712" s="15" t="s">
        <v>70</v>
      </c>
      <c r="G712" s="17">
        <v>6</v>
      </c>
      <c r="H712" s="15" t="s">
        <v>72</v>
      </c>
      <c r="I712" s="15" t="s">
        <v>90</v>
      </c>
      <c r="J712" s="18"/>
      <c r="K712" s="18" t="s">
        <v>74</v>
      </c>
      <c r="L712" s="18"/>
      <c r="M712" s="18" t="s">
        <v>78</v>
      </c>
      <c r="N712" s="18" t="s">
        <v>78</v>
      </c>
      <c r="O712" s="18" t="s">
        <v>82</v>
      </c>
      <c r="P712" s="18"/>
      <c r="Q712" s="18" t="s">
        <v>77</v>
      </c>
      <c r="R712" s="19">
        <v>1.78</v>
      </c>
      <c r="S712" s="19">
        <v>11.6</v>
      </c>
      <c r="T712" s="19">
        <v>20.6</v>
      </c>
      <c r="U712" s="19">
        <v>23.6</v>
      </c>
      <c r="V712" s="19">
        <v>237.8</v>
      </c>
      <c r="W712" s="19">
        <v>1080</v>
      </c>
      <c r="X712" s="19">
        <v>1920</v>
      </c>
      <c r="Y712" s="18" t="s">
        <v>147</v>
      </c>
      <c r="Z712" s="69">
        <v>8720</v>
      </c>
      <c r="AA712" s="19">
        <v>2.0739999999999998</v>
      </c>
      <c r="AB712" s="21">
        <v>300</v>
      </c>
      <c r="AC712" s="19">
        <v>9.6</v>
      </c>
      <c r="AD712" s="19">
        <v>279</v>
      </c>
      <c r="AE712" s="19">
        <v>300</v>
      </c>
      <c r="AF712" s="19">
        <v>278.89999999999998</v>
      </c>
      <c r="AG712" s="8">
        <f>AF712/AD712</f>
        <v>0.99964157706093182</v>
      </c>
      <c r="AH712" s="19">
        <v>200</v>
      </c>
      <c r="AI712" s="85">
        <f>(AF712*V712)/1000000</f>
        <v>6.6322419999999993E-2</v>
      </c>
      <c r="AJ712" s="18" t="s">
        <v>78</v>
      </c>
      <c r="AK712" s="18" t="s">
        <v>185</v>
      </c>
      <c r="AL712" s="18" t="s">
        <v>181</v>
      </c>
      <c r="AM712" s="18"/>
      <c r="AN712" s="18" t="s">
        <v>81</v>
      </c>
      <c r="AO712" s="18"/>
      <c r="AP712" s="18" t="s">
        <v>94</v>
      </c>
      <c r="AQ712" s="18"/>
      <c r="AR712" s="19">
        <v>0</v>
      </c>
      <c r="AS712" s="18"/>
      <c r="AT712" s="72">
        <v>60</v>
      </c>
      <c r="AU712" s="19">
        <v>170</v>
      </c>
      <c r="AV712" s="19">
        <v>160</v>
      </c>
      <c r="AW712" s="18" t="s">
        <v>78</v>
      </c>
      <c r="AX712" s="18" t="s">
        <v>109</v>
      </c>
      <c r="AY712" s="18"/>
      <c r="AZ712" s="18"/>
      <c r="BA712" s="19">
        <v>0</v>
      </c>
      <c r="BB712" s="20" t="s">
        <v>81</v>
      </c>
      <c r="BC712" s="18" t="s">
        <v>81</v>
      </c>
      <c r="BD712" s="18"/>
      <c r="BE712" s="18" t="s">
        <v>84</v>
      </c>
      <c r="BF712" s="18"/>
      <c r="BG712" s="19">
        <v>5</v>
      </c>
      <c r="BH712" s="21">
        <v>0</v>
      </c>
      <c r="BI712" s="19">
        <v>0.24</v>
      </c>
      <c r="BJ712" s="18"/>
      <c r="BK712" s="19">
        <v>0.15</v>
      </c>
      <c r="BL712" s="18"/>
      <c r="BM712" s="18"/>
      <c r="BN712" s="19">
        <v>20.05</v>
      </c>
      <c r="BO712" s="21">
        <v>0.43</v>
      </c>
      <c r="BP712" s="20"/>
      <c r="BQ712" s="21">
        <v>0.28000000000000003</v>
      </c>
      <c r="BR712" s="20"/>
      <c r="BS712" s="21">
        <v>0.17</v>
      </c>
      <c r="BT712" s="20"/>
      <c r="BU712" s="20"/>
      <c r="BV712" s="21">
        <v>20.16</v>
      </c>
      <c r="BW712" s="9">
        <f>IF(BA712=1,BN712-(Monitors!$B$17*Data!BZ712),Data!BN712)</f>
        <v>20.05</v>
      </c>
      <c r="BX712" s="32">
        <f>IF($AR712=1,$BW712-(Monitors!$C$17*BZ712),Data!$BW712)</f>
        <v>20.05</v>
      </c>
      <c r="BY712" s="32">
        <f>BX712-(AA712*Monitors!$C$13)</f>
        <v>15.902000000000001</v>
      </c>
      <c r="BZ712" s="86">
        <f>(Monitors!$C$13*Data!AA712)+(Monitors!$C$6*TANH(Monitors!$C$7*(Data!V712+Monitors!$C$8)+Monitors!$C$9)+Monitors!$C$10)</f>
        <v>16.854370397059807</v>
      </c>
      <c r="CA712" s="9">
        <f>BN712-(Signage!$C$13*AI712)</f>
        <v>15.0758185</v>
      </c>
      <c r="CB712" s="86">
        <f>(Signage!$C$13*Data!AI712)+(Signage!$C$6*TANH(Signage!$C$7*(Data!V712+Signage!$C$8)+Signage!$C$9)+Signage!$C$10)</f>
        <v>22.202798506351485</v>
      </c>
    </row>
    <row r="713" spans="1:80" s="4" customFormat="1" ht="12" customHeight="1">
      <c r="A713" s="83">
        <v>712</v>
      </c>
      <c r="B713" s="15" t="s">
        <v>2056</v>
      </c>
      <c r="C713" s="83" t="s">
        <v>1643</v>
      </c>
      <c r="D713" s="16">
        <v>41334</v>
      </c>
      <c r="E713" s="18" t="s">
        <v>78</v>
      </c>
      <c r="F713" s="15" t="s">
        <v>70</v>
      </c>
      <c r="G713" s="17">
        <v>6</v>
      </c>
      <c r="H713" s="15" t="s">
        <v>72</v>
      </c>
      <c r="I713" s="15" t="s">
        <v>142</v>
      </c>
      <c r="J713" s="18"/>
      <c r="K713" s="18" t="s">
        <v>74</v>
      </c>
      <c r="L713" s="18"/>
      <c r="M713" s="18" t="s">
        <v>78</v>
      </c>
      <c r="N713" s="18" t="s">
        <v>78</v>
      </c>
      <c r="O713" s="18" t="s">
        <v>82</v>
      </c>
      <c r="P713" s="18"/>
      <c r="Q713" s="18" t="s">
        <v>77</v>
      </c>
      <c r="R713" s="19">
        <v>1.78</v>
      </c>
      <c r="S713" s="19">
        <v>13.2</v>
      </c>
      <c r="T713" s="19">
        <v>23.5</v>
      </c>
      <c r="U713" s="19">
        <v>27</v>
      </c>
      <c r="V713" s="19">
        <v>311.67</v>
      </c>
      <c r="W713" s="19">
        <v>1080</v>
      </c>
      <c r="X713" s="19">
        <v>1920</v>
      </c>
      <c r="Y713" s="18" t="s">
        <v>147</v>
      </c>
      <c r="Z713" s="69">
        <v>6655</v>
      </c>
      <c r="AA713" s="19">
        <v>2.0739999999999998</v>
      </c>
      <c r="AB713" s="21">
        <v>280</v>
      </c>
      <c r="AC713" s="19">
        <v>7</v>
      </c>
      <c r="AD713" s="19">
        <v>280.10000000000002</v>
      </c>
      <c r="AE713" s="19">
        <v>280</v>
      </c>
      <c r="AF713" s="19">
        <v>279.60000000000002</v>
      </c>
      <c r="AG713" s="8">
        <f>AF713/AD713</f>
        <v>0.99821492324169936</v>
      </c>
      <c r="AH713" s="19">
        <v>200.1</v>
      </c>
      <c r="AI713" s="85">
        <f>(AF713*V713)/1000000</f>
        <v>8.714293200000002E-2</v>
      </c>
      <c r="AJ713" s="18" t="s">
        <v>78</v>
      </c>
      <c r="AK713" s="18" t="s">
        <v>81</v>
      </c>
      <c r="AL713" s="18" t="s">
        <v>127</v>
      </c>
      <c r="AM713" s="18"/>
      <c r="AN713" s="18" t="s">
        <v>81</v>
      </c>
      <c r="AO713" s="18"/>
      <c r="AP713" s="18" t="s">
        <v>81</v>
      </c>
      <c r="AQ713" s="18"/>
      <c r="AR713" s="19">
        <v>0</v>
      </c>
      <c r="AS713" s="18"/>
      <c r="AT713" s="72">
        <v>60</v>
      </c>
      <c r="AU713" s="19">
        <v>178</v>
      </c>
      <c r="AV713" s="19">
        <v>178</v>
      </c>
      <c r="AW713" s="18" t="s">
        <v>78</v>
      </c>
      <c r="AX713" s="18" t="s">
        <v>323</v>
      </c>
      <c r="AY713" s="18"/>
      <c r="AZ713" s="18"/>
      <c r="BA713" s="19">
        <v>0</v>
      </c>
      <c r="BB713" s="20" t="s">
        <v>81</v>
      </c>
      <c r="BC713" s="18" t="s">
        <v>81</v>
      </c>
      <c r="BD713" s="18"/>
      <c r="BE713" s="18" t="s">
        <v>84</v>
      </c>
      <c r="BF713" s="18"/>
      <c r="BG713" s="19">
        <v>1</v>
      </c>
      <c r="BH713" s="21">
        <v>0</v>
      </c>
      <c r="BI713" s="19">
        <v>0.37</v>
      </c>
      <c r="BJ713" s="18"/>
      <c r="BK713" s="19">
        <v>0.33</v>
      </c>
      <c r="BL713" s="18"/>
      <c r="BM713" s="18"/>
      <c r="BN713" s="19">
        <v>22.59</v>
      </c>
      <c r="BO713" s="21">
        <v>0.36</v>
      </c>
      <c r="BP713" s="20"/>
      <c r="BQ713" s="21">
        <v>0.41</v>
      </c>
      <c r="BR713" s="20"/>
      <c r="BS713" s="21">
        <v>0.37</v>
      </c>
      <c r="BT713" s="20"/>
      <c r="BU713" s="20"/>
      <c r="BV713" s="21">
        <v>22.76</v>
      </c>
      <c r="BW713" s="9">
        <f>IF(BA713=1,BN713-(Monitors!$B$17*Data!BZ713),Data!BN713)</f>
        <v>22.59</v>
      </c>
      <c r="BX713" s="32">
        <f>IF($AR713=1,$BW713-(Monitors!$C$17*BZ713),Data!$BW713)</f>
        <v>22.59</v>
      </c>
      <c r="BY713" s="32">
        <f>BX713-(AA713*Monitors!$C$13)</f>
        <v>18.442</v>
      </c>
      <c r="BZ713" s="86">
        <f>(Monitors!$C$13*Data!AA713)+(Monitors!$C$6*TANH(Monitors!$C$7*(Data!V713+Monitors!$C$8)+Monitors!$C$9)+Monitors!$C$10)</f>
        <v>18.779131251115082</v>
      </c>
      <c r="CA713" s="9">
        <f>BN713-(Signage!$C$13*AI713)</f>
        <v>16.0542801</v>
      </c>
      <c r="CB713" s="86">
        <f>(Signage!$C$13*Data!AI713)+(Signage!$C$6*TANH(Signage!$C$7*(Data!V713+Signage!$C$8)+Signage!$C$9)+Signage!$C$10)</f>
        <v>29.638001625031798</v>
      </c>
    </row>
    <row r="714" spans="1:80" s="4" customFormat="1" ht="12" customHeight="1">
      <c r="A714" s="82">
        <v>713</v>
      </c>
      <c r="B714" s="15" t="s">
        <v>2056</v>
      </c>
      <c r="C714" s="82" t="s">
        <v>1644</v>
      </c>
      <c r="D714" s="16">
        <v>41362</v>
      </c>
      <c r="E714" s="18" t="s">
        <v>78</v>
      </c>
      <c r="F714" s="15" t="s">
        <v>70</v>
      </c>
      <c r="G714" s="17">
        <v>6</v>
      </c>
      <c r="H714" s="15" t="s">
        <v>72</v>
      </c>
      <c r="I714" s="15" t="s">
        <v>90</v>
      </c>
      <c r="J714" s="18"/>
      <c r="K714" s="18" t="s">
        <v>74</v>
      </c>
      <c r="L714" s="18"/>
      <c r="M714" s="18" t="s">
        <v>78</v>
      </c>
      <c r="N714" s="18" t="s">
        <v>78</v>
      </c>
      <c r="O714" s="18" t="s">
        <v>82</v>
      </c>
      <c r="P714" s="18"/>
      <c r="Q714" s="18" t="s">
        <v>78</v>
      </c>
      <c r="R714" s="19">
        <v>1.78</v>
      </c>
      <c r="S714" s="19">
        <v>132</v>
      </c>
      <c r="T714" s="19">
        <v>235</v>
      </c>
      <c r="U714" s="19">
        <v>27</v>
      </c>
      <c r="V714" s="19">
        <v>311</v>
      </c>
      <c r="W714" s="19">
        <v>1080</v>
      </c>
      <c r="X714" s="19">
        <v>1920</v>
      </c>
      <c r="Y714" s="18" t="s">
        <v>147</v>
      </c>
      <c r="Z714" s="69">
        <v>6660</v>
      </c>
      <c r="AA714" s="19">
        <v>2.0739999999999998</v>
      </c>
      <c r="AB714" s="21">
        <v>282.10000000000002</v>
      </c>
      <c r="AC714" s="19">
        <v>12.1</v>
      </c>
      <c r="AD714" s="19">
        <v>296</v>
      </c>
      <c r="AE714" s="19">
        <v>282.10000000000002</v>
      </c>
      <c r="AF714" s="19">
        <v>279.8</v>
      </c>
      <c r="AG714" s="8">
        <f>AF714/AD714</f>
        <v>0.94527027027027033</v>
      </c>
      <c r="AH714" s="19">
        <v>201</v>
      </c>
      <c r="AI714" s="85">
        <f>(AF714*V714)/1000000</f>
        <v>8.7017800000000006E-2</v>
      </c>
      <c r="AJ714" s="18" t="s">
        <v>78</v>
      </c>
      <c r="AK714" s="18" t="s">
        <v>198</v>
      </c>
      <c r="AL714" s="18" t="s">
        <v>105</v>
      </c>
      <c r="AM714" s="18"/>
      <c r="AN714" s="18" t="s">
        <v>121</v>
      </c>
      <c r="AO714" s="18"/>
      <c r="AP714" s="18" t="s">
        <v>81</v>
      </c>
      <c r="AQ714" s="18"/>
      <c r="AR714" s="19">
        <v>0</v>
      </c>
      <c r="AS714" s="18"/>
      <c r="AT714" s="72">
        <v>60</v>
      </c>
      <c r="AU714" s="19">
        <v>178</v>
      </c>
      <c r="AV714" s="19">
        <v>178</v>
      </c>
      <c r="AW714" s="18" t="s">
        <v>78</v>
      </c>
      <c r="AX714" s="18" t="s">
        <v>109</v>
      </c>
      <c r="AY714" s="18"/>
      <c r="AZ714" s="18"/>
      <c r="BA714" s="19">
        <v>0</v>
      </c>
      <c r="BB714" s="20" t="s">
        <v>121</v>
      </c>
      <c r="BC714" s="18" t="s">
        <v>154</v>
      </c>
      <c r="BD714" s="18"/>
      <c r="BE714" s="18" t="s">
        <v>84</v>
      </c>
      <c r="BF714" s="18"/>
      <c r="BG714" s="19">
        <v>1</v>
      </c>
      <c r="BH714" s="21">
        <v>0</v>
      </c>
      <c r="BI714" s="19">
        <v>0.79</v>
      </c>
      <c r="BJ714" s="18"/>
      <c r="BK714" s="19">
        <v>0.19</v>
      </c>
      <c r="BL714" s="18"/>
      <c r="BM714" s="18"/>
      <c r="BN714" s="19">
        <v>24.35</v>
      </c>
      <c r="BO714" s="21">
        <v>0.47</v>
      </c>
      <c r="BP714" s="20"/>
      <c r="BQ714" s="21">
        <v>0.88</v>
      </c>
      <c r="BR714" s="20"/>
      <c r="BS714" s="21">
        <v>0.22</v>
      </c>
      <c r="BT714" s="20"/>
      <c r="BU714" s="20"/>
      <c r="BV714" s="21">
        <v>24.14</v>
      </c>
      <c r="BW714" s="9">
        <f>IF(BA714=1,BN714-(Monitors!$B$17*Data!BZ714),Data!BN714)</f>
        <v>24.35</v>
      </c>
      <c r="BX714" s="32">
        <f>IF($AR714=1,$BW714-(Monitors!$C$17*BZ714),Data!$BW714)</f>
        <v>24.35</v>
      </c>
      <c r="BY714" s="32">
        <f>BX714-(AA714*Monitors!$C$13)</f>
        <v>20.202000000000002</v>
      </c>
      <c r="BZ714" s="86">
        <f>(Monitors!$C$13*Data!AA714)+(Monitors!$C$6*TANH(Monitors!$C$7*(Data!V714+Monitors!$C$8)+Monitors!$C$9)+Monitors!$C$10)</f>
        <v>18.765460997653033</v>
      </c>
      <c r="CA714" s="9">
        <f>BN714-(Signage!$C$13*AI714)</f>
        <v>17.823665000000002</v>
      </c>
      <c r="CB714" s="86">
        <f>(Signage!$C$13*Data!AI714)+(Signage!$C$6*TANH(Signage!$C$7*(Data!V714+Signage!$C$8)+Signage!$C$9)+Signage!$C$10)</f>
        <v>29.576059229912815</v>
      </c>
    </row>
    <row r="715" spans="1:80" s="4" customFormat="1" ht="12" customHeight="1">
      <c r="A715" s="83">
        <v>714</v>
      </c>
      <c r="B715" s="15" t="s">
        <v>2052</v>
      </c>
      <c r="C715" s="83" t="s">
        <v>1645</v>
      </c>
      <c r="D715" s="25">
        <v>41894</v>
      </c>
      <c r="E715" s="27" t="s">
        <v>78</v>
      </c>
      <c r="F715" s="24" t="s">
        <v>70</v>
      </c>
      <c r="G715" s="26">
        <v>6</v>
      </c>
      <c r="H715" s="24" t="s">
        <v>72</v>
      </c>
      <c r="I715" s="24" t="s">
        <v>142</v>
      </c>
      <c r="J715" s="27"/>
      <c r="K715" s="27" t="s">
        <v>74</v>
      </c>
      <c r="L715" s="27"/>
      <c r="M715" s="27" t="s">
        <v>78</v>
      </c>
      <c r="N715" s="27" t="s">
        <v>78</v>
      </c>
      <c r="O715" s="27" t="s">
        <v>82</v>
      </c>
      <c r="P715" s="27"/>
      <c r="Q715" s="27" t="s">
        <v>77</v>
      </c>
      <c r="R715" s="28">
        <v>1.79</v>
      </c>
      <c r="S715" s="28">
        <v>12.2</v>
      </c>
      <c r="T715" s="28">
        <v>21.8</v>
      </c>
      <c r="U715" s="28">
        <v>24.9</v>
      </c>
      <c r="V715" s="28">
        <v>264.52999999999997</v>
      </c>
      <c r="W715" s="28">
        <v>1080</v>
      </c>
      <c r="X715" s="28">
        <v>1920</v>
      </c>
      <c r="Y715" s="27" t="s">
        <v>147</v>
      </c>
      <c r="Z715" s="70">
        <v>7825</v>
      </c>
      <c r="AA715" s="28">
        <v>2.0739999999999998</v>
      </c>
      <c r="AB715" s="30">
        <v>290</v>
      </c>
      <c r="AC715" s="28">
        <v>36.9</v>
      </c>
      <c r="AD715" s="28">
        <v>294.7</v>
      </c>
      <c r="AE715" s="28">
        <v>290</v>
      </c>
      <c r="AF715" s="28">
        <v>280.7</v>
      </c>
      <c r="AG715" s="8">
        <f>AF715/AD715</f>
        <v>0.95249406175771967</v>
      </c>
      <c r="AH715" s="28">
        <v>200.5</v>
      </c>
      <c r="AI715" s="85">
        <f>(AF715*V715)/1000000</f>
        <v>7.425357099999999E-2</v>
      </c>
      <c r="AJ715" s="27" t="s">
        <v>78</v>
      </c>
      <c r="AK715" s="27" t="s">
        <v>347</v>
      </c>
      <c r="AL715" s="27" t="s">
        <v>127</v>
      </c>
      <c r="AM715" s="27"/>
      <c r="AN715" s="27" t="s">
        <v>81</v>
      </c>
      <c r="AO715" s="27"/>
      <c r="AP715" s="27" t="s">
        <v>94</v>
      </c>
      <c r="AQ715" s="27"/>
      <c r="AR715" s="28">
        <v>0</v>
      </c>
      <c r="AS715" s="27"/>
      <c r="AT715" s="74">
        <v>60</v>
      </c>
      <c r="AU715" s="28">
        <v>178</v>
      </c>
      <c r="AV715" s="28">
        <v>178</v>
      </c>
      <c r="AW715" s="31"/>
      <c r="AX715" s="27" t="s">
        <v>323</v>
      </c>
      <c r="AY715" s="27"/>
      <c r="AZ715" s="27"/>
      <c r="BA715" s="28">
        <v>0</v>
      </c>
      <c r="BB715" s="29" t="s">
        <v>81</v>
      </c>
      <c r="BC715" s="29" t="s">
        <v>81</v>
      </c>
      <c r="BD715" s="27"/>
      <c r="BE715" s="27" t="s">
        <v>84</v>
      </c>
      <c r="BF715" s="27"/>
      <c r="BG715" s="27" t="s">
        <v>119</v>
      </c>
      <c r="BH715" s="30">
        <v>0</v>
      </c>
      <c r="BI715" s="28">
        <v>0.13</v>
      </c>
      <c r="BJ715" s="27"/>
      <c r="BK715" s="28">
        <v>0.12</v>
      </c>
      <c r="BL715" s="27"/>
      <c r="BM715" s="27"/>
      <c r="BN715" s="28">
        <v>19.14</v>
      </c>
      <c r="BO715" s="30">
        <v>0.36</v>
      </c>
      <c r="BP715" s="29"/>
      <c r="BQ715" s="30">
        <v>0.19</v>
      </c>
      <c r="BR715" s="29"/>
      <c r="BS715" s="30">
        <v>0.18</v>
      </c>
      <c r="BT715" s="29"/>
      <c r="BU715" s="29"/>
      <c r="BV715" s="30">
        <v>19.27</v>
      </c>
      <c r="BW715" s="9">
        <f>IF(BA715=1,BN715-(Monitors!$B$17*Data!BZ715),Data!BN715)</f>
        <v>19.14</v>
      </c>
      <c r="BX715" s="32">
        <f>IF($AR715=1,$BW715-(Monitors!$C$17*BZ715),Data!$BW715)</f>
        <v>19.14</v>
      </c>
      <c r="BY715" s="32">
        <f>BX715-(AA715*Monitors!$C$13)</f>
        <v>14.992000000000001</v>
      </c>
      <c r="BZ715" s="86">
        <f>(Monitors!$C$13*Data!AA715)+(Monitors!$C$6*TANH(Monitors!$C$7*(Data!V715+Monitors!$C$8)+Monitors!$C$9)+Monitors!$C$10)</f>
        <v>17.65514268279577</v>
      </c>
      <c r="CA715" s="9">
        <f>BN715-(Signage!$C$13*AI715)</f>
        <v>13.570982175000001</v>
      </c>
      <c r="CB715" s="86">
        <f>(Signage!$C$13*Data!AI715)+(Signage!$C$6*TANH(Signage!$C$7*(Data!V715+Signage!$C$8)+Signage!$C$9)+Signage!$C$10)</f>
        <v>24.940043244126947</v>
      </c>
    </row>
    <row r="716" spans="1:80" s="4" customFormat="1" ht="12" customHeight="1">
      <c r="A716" s="82">
        <v>715</v>
      </c>
      <c r="B716" s="15" t="s">
        <v>2070</v>
      </c>
      <c r="C716" s="82" t="s">
        <v>1646</v>
      </c>
      <c r="D716" s="16">
        <v>40908</v>
      </c>
      <c r="E716" s="18" t="s">
        <v>77</v>
      </c>
      <c r="F716" s="15" t="s">
        <v>306</v>
      </c>
      <c r="G716" s="17">
        <v>6</v>
      </c>
      <c r="H716" s="15" t="s">
        <v>72</v>
      </c>
      <c r="I716" s="15" t="s">
        <v>73</v>
      </c>
      <c r="J716" s="18" t="s">
        <v>73</v>
      </c>
      <c r="K716" s="18" t="s">
        <v>74</v>
      </c>
      <c r="L716" s="18" t="s">
        <v>71</v>
      </c>
      <c r="M716" s="18" t="s">
        <v>78</v>
      </c>
      <c r="N716" s="18" t="s">
        <v>78</v>
      </c>
      <c r="O716" s="18" t="s">
        <v>82</v>
      </c>
      <c r="P716" s="18" t="s">
        <v>71</v>
      </c>
      <c r="Q716" s="18" t="s">
        <v>78</v>
      </c>
      <c r="R716" s="19">
        <v>1.78</v>
      </c>
      <c r="S716" s="19">
        <v>13.2</v>
      </c>
      <c r="T716" s="19">
        <v>23.5</v>
      </c>
      <c r="U716" s="19">
        <v>27</v>
      </c>
      <c r="V716" s="19">
        <v>311.3</v>
      </c>
      <c r="W716" s="19">
        <v>1080</v>
      </c>
      <c r="X716" s="19">
        <v>1920</v>
      </c>
      <c r="Y716" s="18" t="s">
        <v>147</v>
      </c>
      <c r="Z716" s="69">
        <v>6685</v>
      </c>
      <c r="AA716" s="19">
        <v>2.0739999999999998</v>
      </c>
      <c r="AB716" s="21">
        <v>300</v>
      </c>
      <c r="AC716" s="19">
        <v>12.4</v>
      </c>
      <c r="AD716" s="19">
        <v>294.5</v>
      </c>
      <c r="AE716" s="19">
        <v>300</v>
      </c>
      <c r="AF716" s="19">
        <v>281</v>
      </c>
      <c r="AG716" s="8">
        <f>AF716/AD716</f>
        <v>0.95415959252971139</v>
      </c>
      <c r="AH716" s="19">
        <v>201.2</v>
      </c>
      <c r="AI716" s="85">
        <f>(AF716*V716)/1000000</f>
        <v>8.7475300000000006E-2</v>
      </c>
      <c r="AJ716" s="18" t="s">
        <v>78</v>
      </c>
      <c r="AK716" s="18" t="s">
        <v>321</v>
      </c>
      <c r="AL716" s="18" t="s">
        <v>88</v>
      </c>
      <c r="AM716" s="18" t="s">
        <v>307</v>
      </c>
      <c r="AN716" s="18" t="s">
        <v>81</v>
      </c>
      <c r="AO716" s="18" t="s">
        <v>71</v>
      </c>
      <c r="AP716" s="18" t="s">
        <v>94</v>
      </c>
      <c r="AQ716" s="18" t="s">
        <v>71</v>
      </c>
      <c r="AR716" s="19">
        <v>0</v>
      </c>
      <c r="AS716" s="18"/>
      <c r="AT716" s="72">
        <v>60</v>
      </c>
      <c r="AU716" s="19">
        <v>170</v>
      </c>
      <c r="AV716" s="19">
        <v>160</v>
      </c>
      <c r="AW716" s="18" t="s">
        <v>77</v>
      </c>
      <c r="AX716" s="18" t="s">
        <v>126</v>
      </c>
      <c r="AY716" s="18" t="s">
        <v>71</v>
      </c>
      <c r="AZ716" s="18" t="s">
        <v>71</v>
      </c>
      <c r="BA716" s="19">
        <v>0</v>
      </c>
      <c r="BB716" s="20" t="s">
        <v>81</v>
      </c>
      <c r="BC716" s="18" t="s">
        <v>81</v>
      </c>
      <c r="BD716" s="18" t="s">
        <v>71</v>
      </c>
      <c r="BE716" s="18" t="s">
        <v>84</v>
      </c>
      <c r="BF716" s="18" t="s">
        <v>71</v>
      </c>
      <c r="BG716" s="18"/>
      <c r="BH716" s="21">
        <v>0</v>
      </c>
      <c r="BI716" s="19">
        <v>0.3</v>
      </c>
      <c r="BJ716" s="18"/>
      <c r="BK716" s="19">
        <v>0.27</v>
      </c>
      <c r="BL716" s="18"/>
      <c r="BM716" s="18"/>
      <c r="BN716" s="19">
        <v>21.06</v>
      </c>
      <c r="BO716" s="21">
        <v>0.5</v>
      </c>
      <c r="BP716" s="20"/>
      <c r="BQ716" s="21">
        <v>0.36</v>
      </c>
      <c r="BR716" s="20"/>
      <c r="BS716" s="21">
        <v>0.32</v>
      </c>
      <c r="BT716" s="20"/>
      <c r="BU716" s="20"/>
      <c r="BV716" s="21">
        <v>21.21</v>
      </c>
      <c r="BW716" s="9">
        <f>IF(BA716=1,BN716-(Monitors!$B$17*Data!BZ716),Data!BN716)</f>
        <v>21.06</v>
      </c>
      <c r="BX716" s="32">
        <f>IF($AR716=1,$BW716-(Monitors!$C$17*BZ716),Data!$BW716)</f>
        <v>21.06</v>
      </c>
      <c r="BY716" s="32">
        <f>BX716-(AA716*Monitors!$C$13)</f>
        <v>16.911999999999999</v>
      </c>
      <c r="BZ716" s="86">
        <f>(Monitors!$C$13*Data!AA716)+(Monitors!$C$6*TANH(Monitors!$C$7*(Data!V716+Monitors!$C$8)+Monitors!$C$9)+Monitors!$C$10)</f>
        <v>18.771589595737041</v>
      </c>
      <c r="CA716" s="9">
        <f>BN716-(Signage!$C$13*AI716)</f>
        <v>14.499352499999997</v>
      </c>
      <c r="CB716" s="86">
        <f>(Signage!$C$13*Data!AI716)+(Signage!$C$6*TANH(Signage!$C$7*(Data!V716+Signage!$C$8)+Signage!$C$9)+Signage!$C$10)</f>
        <v>29.633906749833901</v>
      </c>
    </row>
    <row r="717" spans="1:80" s="4" customFormat="1" ht="12" customHeight="1">
      <c r="A717" s="83">
        <v>716</v>
      </c>
      <c r="B717" s="15" t="s">
        <v>2079</v>
      </c>
      <c r="C717" s="83" t="s">
        <v>1647</v>
      </c>
      <c r="D717" s="16">
        <v>41430</v>
      </c>
      <c r="E717" s="18" t="s">
        <v>77</v>
      </c>
      <c r="F717" s="15" t="s">
        <v>70</v>
      </c>
      <c r="G717" s="17">
        <v>6</v>
      </c>
      <c r="H717" s="15" t="s">
        <v>72</v>
      </c>
      <c r="I717" s="15" t="s">
        <v>73</v>
      </c>
      <c r="J717" s="18" t="s">
        <v>73</v>
      </c>
      <c r="K717" s="18" t="s">
        <v>74</v>
      </c>
      <c r="L717" s="18" t="s">
        <v>71</v>
      </c>
      <c r="M717" s="18" t="s">
        <v>78</v>
      </c>
      <c r="N717" s="18" t="s">
        <v>78</v>
      </c>
      <c r="O717" s="18" t="s">
        <v>82</v>
      </c>
      <c r="P717" s="18" t="s">
        <v>71</v>
      </c>
      <c r="Q717" s="18" t="s">
        <v>78</v>
      </c>
      <c r="R717" s="19">
        <v>1.78</v>
      </c>
      <c r="S717" s="19">
        <v>11.5</v>
      </c>
      <c r="T717" s="19">
        <v>20.5</v>
      </c>
      <c r="U717" s="19">
        <v>23.6</v>
      </c>
      <c r="V717" s="19">
        <v>235.75</v>
      </c>
      <c r="W717" s="19">
        <v>1080</v>
      </c>
      <c r="X717" s="19">
        <v>1920</v>
      </c>
      <c r="Y717" s="18" t="s">
        <v>147</v>
      </c>
      <c r="Z717" s="69">
        <v>8797</v>
      </c>
      <c r="AA717" s="19">
        <v>2.0739999999999998</v>
      </c>
      <c r="AB717" s="21">
        <v>290</v>
      </c>
      <c r="AC717" s="19">
        <v>16</v>
      </c>
      <c r="AD717" s="19">
        <v>278</v>
      </c>
      <c r="AE717" s="19">
        <v>290</v>
      </c>
      <c r="AF717" s="19">
        <v>282</v>
      </c>
      <c r="AG717" s="8">
        <f>AF717/AD717</f>
        <v>1.014388489208633</v>
      </c>
      <c r="AH717" s="19">
        <v>200</v>
      </c>
      <c r="AI717" s="85">
        <f>(AF717*V717)/1000000</f>
        <v>6.6481499999999999E-2</v>
      </c>
      <c r="AJ717" s="18" t="s">
        <v>78</v>
      </c>
      <c r="AK717" s="18" t="s">
        <v>254</v>
      </c>
      <c r="AL717" s="18" t="s">
        <v>105</v>
      </c>
      <c r="AM717" s="18" t="s">
        <v>429</v>
      </c>
      <c r="AN717" s="18" t="s">
        <v>81</v>
      </c>
      <c r="AO717" s="18" t="s">
        <v>71</v>
      </c>
      <c r="AP717" s="18" t="s">
        <v>94</v>
      </c>
      <c r="AQ717" s="18" t="s">
        <v>71</v>
      </c>
      <c r="AR717" s="19">
        <v>0</v>
      </c>
      <c r="AS717" s="18"/>
      <c r="AT717" s="72">
        <v>60</v>
      </c>
      <c r="AU717" s="19">
        <v>170</v>
      </c>
      <c r="AV717" s="19">
        <v>160</v>
      </c>
      <c r="AW717" s="18" t="s">
        <v>77</v>
      </c>
      <c r="AX717" s="18" t="s">
        <v>98</v>
      </c>
      <c r="AY717" s="18" t="s">
        <v>71</v>
      </c>
      <c r="AZ717" s="18" t="s">
        <v>71</v>
      </c>
      <c r="BA717" s="19">
        <v>0</v>
      </c>
      <c r="BB717" s="20" t="s">
        <v>81</v>
      </c>
      <c r="BC717" s="18" t="s">
        <v>81</v>
      </c>
      <c r="BD717" s="18" t="s">
        <v>71</v>
      </c>
      <c r="BE717" s="18" t="s">
        <v>84</v>
      </c>
      <c r="BF717" s="18" t="s">
        <v>71</v>
      </c>
      <c r="BG717" s="18"/>
      <c r="BH717" s="21">
        <v>0</v>
      </c>
      <c r="BI717" s="19">
        <v>0.28999999999999998</v>
      </c>
      <c r="BJ717" s="18"/>
      <c r="BK717" s="19">
        <v>0.27</v>
      </c>
      <c r="BL717" s="18"/>
      <c r="BM717" s="18"/>
      <c r="BN717" s="19">
        <v>19.079999999999998</v>
      </c>
      <c r="BO717" s="21">
        <v>0.5</v>
      </c>
      <c r="BP717" s="20"/>
      <c r="BQ717" s="21">
        <v>0.31</v>
      </c>
      <c r="BR717" s="20"/>
      <c r="BS717" s="21">
        <v>0.28000000000000003</v>
      </c>
      <c r="BT717" s="20"/>
      <c r="BU717" s="20"/>
      <c r="BV717" s="21">
        <v>19.09</v>
      </c>
      <c r="BW717" s="9">
        <f>IF(BA717=1,BN717-(Monitors!$B$17*Data!BZ717),Data!BN717)</f>
        <v>19.079999999999998</v>
      </c>
      <c r="BX717" s="32">
        <f>IF($AR717=1,$BW717-(Monitors!$C$17*BZ717),Data!$BW717)</f>
        <v>19.079999999999998</v>
      </c>
      <c r="BY717" s="32">
        <f>BX717-(AA717*Monitors!$C$13)</f>
        <v>14.931999999999999</v>
      </c>
      <c r="BZ717" s="86">
        <f>(Monitors!$C$13*Data!AA717)+(Monitors!$C$6*TANH(Monitors!$C$7*(Data!V717+Monitors!$C$8)+Monitors!$C$9)+Monitors!$C$10)</f>
        <v>16.787563085035888</v>
      </c>
      <c r="CA717" s="9">
        <f>BN717-(Signage!$C$13*AI717)</f>
        <v>14.093887499999997</v>
      </c>
      <c r="CB717" s="86">
        <f>(Signage!$C$13*Data!AI717)+(Signage!$C$6*TANH(Signage!$C$7*(Data!V717+Signage!$C$8)+Signage!$C$9)+Signage!$C$10)</f>
        <v>22.049735467105574</v>
      </c>
    </row>
    <row r="718" spans="1:80" s="4" customFormat="1" ht="12" customHeight="1">
      <c r="A718" s="82">
        <v>717</v>
      </c>
      <c r="B718" s="15" t="s">
        <v>2056</v>
      </c>
      <c r="C718" s="82" t="s">
        <v>1648</v>
      </c>
      <c r="D718" s="16">
        <v>41404</v>
      </c>
      <c r="E718" s="18" t="s">
        <v>78</v>
      </c>
      <c r="F718" s="15" t="s">
        <v>70</v>
      </c>
      <c r="G718" s="17">
        <v>6</v>
      </c>
      <c r="H718" s="15" t="s">
        <v>72</v>
      </c>
      <c r="I718" s="15" t="s">
        <v>142</v>
      </c>
      <c r="J718" s="18"/>
      <c r="K718" s="18" t="s">
        <v>74</v>
      </c>
      <c r="L718" s="18"/>
      <c r="M718" s="18" t="s">
        <v>78</v>
      </c>
      <c r="N718" s="18" t="s">
        <v>78</v>
      </c>
      <c r="O718" s="18" t="s">
        <v>82</v>
      </c>
      <c r="P718" s="18"/>
      <c r="Q718" s="18" t="s">
        <v>77</v>
      </c>
      <c r="R718" s="19">
        <v>1.78</v>
      </c>
      <c r="S718" s="19">
        <v>13.2</v>
      </c>
      <c r="T718" s="19">
        <v>23.5</v>
      </c>
      <c r="U718" s="19">
        <v>27</v>
      </c>
      <c r="V718" s="19">
        <v>311.67</v>
      </c>
      <c r="W718" s="19">
        <v>1080</v>
      </c>
      <c r="X718" s="19">
        <v>1920</v>
      </c>
      <c r="Y718" s="18" t="s">
        <v>147</v>
      </c>
      <c r="Z718" s="69">
        <v>6654</v>
      </c>
      <c r="AA718" s="19">
        <v>2.0739999999999998</v>
      </c>
      <c r="AB718" s="21">
        <v>280</v>
      </c>
      <c r="AC718" s="19">
        <v>5.3</v>
      </c>
      <c r="AD718" s="19">
        <v>284.7</v>
      </c>
      <c r="AE718" s="19">
        <v>280</v>
      </c>
      <c r="AF718" s="19">
        <v>284.2</v>
      </c>
      <c r="AG718" s="8">
        <f>AF718/AD718</f>
        <v>0.99824376536705306</v>
      </c>
      <c r="AH718" s="19">
        <v>200.3</v>
      </c>
      <c r="AI718" s="85">
        <f>(AF718*V718)/1000000</f>
        <v>8.8576613999999998E-2</v>
      </c>
      <c r="AJ718" s="18" t="s">
        <v>78</v>
      </c>
      <c r="AK718" s="18" t="s">
        <v>269</v>
      </c>
      <c r="AL718" s="18" t="s">
        <v>159</v>
      </c>
      <c r="AM718" s="18"/>
      <c r="AN718" s="18" t="s">
        <v>81</v>
      </c>
      <c r="AO718" s="18"/>
      <c r="AP718" s="18" t="s">
        <v>94</v>
      </c>
      <c r="AQ718" s="18"/>
      <c r="AR718" s="19">
        <v>0</v>
      </c>
      <c r="AS718" s="18"/>
      <c r="AT718" s="72">
        <v>60</v>
      </c>
      <c r="AU718" s="19">
        <v>178</v>
      </c>
      <c r="AV718" s="19">
        <v>178</v>
      </c>
      <c r="AW718" s="18" t="s">
        <v>78</v>
      </c>
      <c r="AX718" s="18" t="s">
        <v>268</v>
      </c>
      <c r="AY718" s="18"/>
      <c r="AZ718" s="18"/>
      <c r="BA718" s="19">
        <v>0</v>
      </c>
      <c r="BB718" s="20" t="s">
        <v>81</v>
      </c>
      <c r="BC718" s="18" t="s">
        <v>144</v>
      </c>
      <c r="BD718" s="18"/>
      <c r="BE718" s="18" t="s">
        <v>84</v>
      </c>
      <c r="BF718" s="18"/>
      <c r="BG718" s="19">
        <v>1</v>
      </c>
      <c r="BH718" s="21">
        <v>0</v>
      </c>
      <c r="BI718" s="19">
        <v>0.27</v>
      </c>
      <c r="BJ718" s="18"/>
      <c r="BK718" s="19">
        <v>0.25</v>
      </c>
      <c r="BL718" s="18"/>
      <c r="BM718" s="18"/>
      <c r="BN718" s="19">
        <v>25.23</v>
      </c>
      <c r="BO718" s="21">
        <v>0.36</v>
      </c>
      <c r="BP718" s="20"/>
      <c r="BQ718" s="21">
        <v>0.34</v>
      </c>
      <c r="BR718" s="20"/>
      <c r="BS718" s="21">
        <v>0.31</v>
      </c>
      <c r="BT718" s="20"/>
      <c r="BU718" s="20"/>
      <c r="BV718" s="21">
        <v>25.2</v>
      </c>
      <c r="BW718" s="9">
        <f>IF(BA718=1,BN718-(Monitors!$B$17*Data!BZ718),Data!BN718)</f>
        <v>25.23</v>
      </c>
      <c r="BX718" s="32">
        <f>IF($AR718=1,$BW718-(Monitors!$C$17*BZ718),Data!$BW718)</f>
        <v>25.23</v>
      </c>
      <c r="BY718" s="32">
        <f>BX718-(AA718*Monitors!$C$13)</f>
        <v>21.082000000000001</v>
      </c>
      <c r="BZ718" s="86">
        <f>(Monitors!$C$13*Data!AA718)+(Monitors!$C$6*TANH(Monitors!$C$7*(Data!V718+Monitors!$C$8)+Monitors!$C$9)+Monitors!$C$10)</f>
        <v>18.779131251115082</v>
      </c>
      <c r="CA718" s="9">
        <f>BN718-(Signage!$C$13*AI718)</f>
        <v>18.586753950000002</v>
      </c>
      <c r="CB718" s="86">
        <f>(Signage!$C$13*Data!AI718)+(Signage!$C$6*TANH(Signage!$C$7*(Data!V718+Signage!$C$8)+Signage!$C$9)+Signage!$C$10)</f>
        <v>29.745527775031796</v>
      </c>
    </row>
    <row r="719" spans="1:80" s="4" customFormat="1" ht="12" customHeight="1">
      <c r="A719" s="83">
        <v>718</v>
      </c>
      <c r="B719" s="15" t="s">
        <v>2100</v>
      </c>
      <c r="C719" s="83" t="s">
        <v>1649</v>
      </c>
      <c r="D719" s="16">
        <v>41730</v>
      </c>
      <c r="E719" s="18" t="s">
        <v>78</v>
      </c>
      <c r="F719" s="15" t="s">
        <v>322</v>
      </c>
      <c r="G719" s="17">
        <v>6</v>
      </c>
      <c r="H719" s="15" t="s">
        <v>72</v>
      </c>
      <c r="I719" s="15" t="s">
        <v>142</v>
      </c>
      <c r="J719" s="18"/>
      <c r="K719" s="18" t="s">
        <v>74</v>
      </c>
      <c r="L719" s="18"/>
      <c r="M719" s="18" t="s">
        <v>78</v>
      </c>
      <c r="N719" s="18" t="s">
        <v>78</v>
      </c>
      <c r="O719" s="18" t="s">
        <v>82</v>
      </c>
      <c r="P719" s="18"/>
      <c r="Q719" s="18" t="s">
        <v>77</v>
      </c>
      <c r="R719" s="19">
        <v>1.82</v>
      </c>
      <c r="S719" s="19">
        <v>13.4</v>
      </c>
      <c r="T719" s="19">
        <v>24.4</v>
      </c>
      <c r="U719" s="19">
        <v>27.9</v>
      </c>
      <c r="V719" s="19">
        <v>328.37</v>
      </c>
      <c r="W719" s="19">
        <v>1080</v>
      </c>
      <c r="X719" s="19">
        <v>1920</v>
      </c>
      <c r="Y719" s="18" t="s">
        <v>147</v>
      </c>
      <c r="Z719" s="69">
        <v>6316</v>
      </c>
      <c r="AA719" s="19">
        <v>2.0739999999999998</v>
      </c>
      <c r="AB719" s="21">
        <v>280</v>
      </c>
      <c r="AC719" s="19">
        <v>12.2</v>
      </c>
      <c r="AD719" s="19">
        <v>285.60000000000002</v>
      </c>
      <c r="AE719" s="19">
        <v>280</v>
      </c>
      <c r="AF719" s="19">
        <v>284.89999999999998</v>
      </c>
      <c r="AG719" s="8">
        <f>AF719/AD719</f>
        <v>0.99754901960784292</v>
      </c>
      <c r="AH719" s="19">
        <v>200.5</v>
      </c>
      <c r="AI719" s="85">
        <f>(AF719*V719)/1000000</f>
        <v>9.3552612999999993E-2</v>
      </c>
      <c r="AJ719" s="18" t="s">
        <v>78</v>
      </c>
      <c r="AK719" s="18" t="s">
        <v>347</v>
      </c>
      <c r="AL719" s="18" t="s">
        <v>159</v>
      </c>
      <c r="AM719" s="18"/>
      <c r="AN719" s="18" t="s">
        <v>81</v>
      </c>
      <c r="AO719" s="18"/>
      <c r="AP719" s="18" t="s">
        <v>94</v>
      </c>
      <c r="AQ719" s="18"/>
      <c r="AR719" s="19">
        <v>0</v>
      </c>
      <c r="AS719" s="18"/>
      <c r="AT719" s="72">
        <v>60</v>
      </c>
      <c r="AU719" s="19">
        <v>178</v>
      </c>
      <c r="AV719" s="19">
        <v>178</v>
      </c>
      <c r="AW719" s="18" t="s">
        <v>78</v>
      </c>
      <c r="AX719" s="18" t="s">
        <v>345</v>
      </c>
      <c r="AY719" s="18"/>
      <c r="AZ719" s="18"/>
      <c r="BA719" s="19">
        <v>0</v>
      </c>
      <c r="BB719" s="20" t="s">
        <v>81</v>
      </c>
      <c r="BC719" s="18" t="s">
        <v>81</v>
      </c>
      <c r="BD719" s="18"/>
      <c r="BE719" s="18" t="s">
        <v>84</v>
      </c>
      <c r="BF719" s="18"/>
      <c r="BG719" s="19">
        <v>1</v>
      </c>
      <c r="BH719" s="21">
        <v>0</v>
      </c>
      <c r="BI719" s="19">
        <v>0.23</v>
      </c>
      <c r="BJ719" s="18"/>
      <c r="BK719" s="19">
        <v>0.2</v>
      </c>
      <c r="BL719" s="18"/>
      <c r="BM719" s="18"/>
      <c r="BN719" s="19">
        <v>25.44</v>
      </c>
      <c r="BO719" s="21">
        <v>0.36</v>
      </c>
      <c r="BP719" s="20"/>
      <c r="BQ719" s="21">
        <v>0.31</v>
      </c>
      <c r="BR719" s="20"/>
      <c r="BS719" s="21">
        <v>0.28000000000000003</v>
      </c>
      <c r="BT719" s="20"/>
      <c r="BU719" s="20"/>
      <c r="BV719" s="21">
        <v>25.52</v>
      </c>
      <c r="BW719" s="9">
        <f>IF(BA719=1,BN719-(Monitors!$B$17*Data!BZ719),Data!BN719)</f>
        <v>25.44</v>
      </c>
      <c r="BX719" s="32">
        <f>IF($AR719=1,$BW719-(Monitors!$C$17*BZ719),Data!$BW719)</f>
        <v>25.44</v>
      </c>
      <c r="BY719" s="32">
        <f>BX719-(AA719*Monitors!$C$13)</f>
        <v>21.292000000000002</v>
      </c>
      <c r="BZ719" s="86">
        <f>(Monitors!$C$13*Data!AA719)+(Monitors!$C$6*TANH(Monitors!$C$7*(Data!V719+Monitors!$C$8)+Monitors!$C$9)+Monitors!$C$10)</f>
        <v>19.100626414488552</v>
      </c>
      <c r="CA719" s="9">
        <f>BN719-(Signage!$C$13*AI719)</f>
        <v>18.423554025000001</v>
      </c>
      <c r="CB719" s="86">
        <f>(Signage!$C$13*Data!AI719)+(Signage!$C$6*TANH(Signage!$C$7*(Data!V719+Signage!$C$8)+Signage!$C$9)+Signage!$C$10)</f>
        <v>31.423892760150878</v>
      </c>
    </row>
    <row r="720" spans="1:80" s="4" customFormat="1" ht="12" customHeight="1">
      <c r="A720" s="82">
        <v>719</v>
      </c>
      <c r="B720" s="15" t="s">
        <v>2088</v>
      </c>
      <c r="C720" s="82" t="s">
        <v>1650</v>
      </c>
      <c r="D720" s="16">
        <v>41315</v>
      </c>
      <c r="E720" s="18" t="s">
        <v>77</v>
      </c>
      <c r="F720" s="15"/>
      <c r="G720" s="17">
        <v>6</v>
      </c>
      <c r="H720" s="15" t="s">
        <v>72</v>
      </c>
      <c r="I720" s="15" t="s">
        <v>90</v>
      </c>
      <c r="J720" s="18"/>
      <c r="K720" s="18" t="s">
        <v>74</v>
      </c>
      <c r="L720" s="18"/>
      <c r="M720" s="18" t="s">
        <v>78</v>
      </c>
      <c r="N720" s="18" t="s">
        <v>78</v>
      </c>
      <c r="O720" s="18" t="s">
        <v>82</v>
      </c>
      <c r="P720" s="18"/>
      <c r="Q720" s="18" t="s">
        <v>77</v>
      </c>
      <c r="R720" s="19">
        <v>1.78</v>
      </c>
      <c r="S720" s="19">
        <v>11.8</v>
      </c>
      <c r="T720" s="19">
        <v>20.9</v>
      </c>
      <c r="U720" s="19">
        <v>24</v>
      </c>
      <c r="V720" s="19">
        <v>246.6</v>
      </c>
      <c r="W720" s="19">
        <v>1080</v>
      </c>
      <c r="X720" s="19">
        <v>1920</v>
      </c>
      <c r="Y720" s="18" t="s">
        <v>147</v>
      </c>
      <c r="Z720" s="69">
        <v>8408</v>
      </c>
      <c r="AA720" s="19">
        <v>2.0739999999999998</v>
      </c>
      <c r="AB720" s="21">
        <v>250</v>
      </c>
      <c r="AC720" s="19">
        <v>10.1</v>
      </c>
      <c r="AD720" s="19">
        <v>289</v>
      </c>
      <c r="AE720" s="19">
        <v>250</v>
      </c>
      <c r="AF720" s="19">
        <v>286</v>
      </c>
      <c r="AG720" s="8">
        <f>AF720/AD720</f>
        <v>0.98961937716262971</v>
      </c>
      <c r="AH720" s="19">
        <v>200</v>
      </c>
      <c r="AI720" s="85">
        <f>(AF720*V720)/1000000</f>
        <v>7.0527599999999996E-2</v>
      </c>
      <c r="AJ720" s="18" t="s">
        <v>78</v>
      </c>
      <c r="AK720" s="18" t="s">
        <v>288</v>
      </c>
      <c r="AL720" s="18" t="s">
        <v>181</v>
      </c>
      <c r="AM720" s="18"/>
      <c r="AN720" s="18" t="s">
        <v>81</v>
      </c>
      <c r="AO720" s="18"/>
      <c r="AP720" s="18" t="s">
        <v>81</v>
      </c>
      <c r="AQ720" s="18"/>
      <c r="AR720" s="19">
        <v>0</v>
      </c>
      <c r="AS720" s="18"/>
      <c r="AT720" s="72">
        <v>60</v>
      </c>
      <c r="AU720" s="19">
        <v>170</v>
      </c>
      <c r="AV720" s="19">
        <v>160</v>
      </c>
      <c r="AW720" s="18" t="s">
        <v>78</v>
      </c>
      <c r="AX720" s="18" t="s">
        <v>109</v>
      </c>
      <c r="AY720" s="18"/>
      <c r="AZ720" s="18"/>
      <c r="BA720" s="19">
        <v>0</v>
      </c>
      <c r="BB720" s="20" t="s">
        <v>81</v>
      </c>
      <c r="BC720" s="18" t="s">
        <v>81</v>
      </c>
      <c r="BD720" s="18"/>
      <c r="BE720" s="18" t="s">
        <v>84</v>
      </c>
      <c r="BF720" s="18"/>
      <c r="BG720" s="19">
        <v>5</v>
      </c>
      <c r="BH720" s="21">
        <v>0</v>
      </c>
      <c r="BI720" s="19">
        <v>0.26</v>
      </c>
      <c r="BJ720" s="18"/>
      <c r="BK720" s="19">
        <v>0.18</v>
      </c>
      <c r="BL720" s="18"/>
      <c r="BM720" s="18"/>
      <c r="BN720" s="19">
        <v>18.52</v>
      </c>
      <c r="BO720" s="21">
        <v>0.46</v>
      </c>
      <c r="BP720" s="20"/>
      <c r="BQ720" s="21">
        <v>0.28000000000000003</v>
      </c>
      <c r="BR720" s="20"/>
      <c r="BS720" s="21">
        <v>0.23</v>
      </c>
      <c r="BT720" s="20"/>
      <c r="BU720" s="20"/>
      <c r="BV720" s="21">
        <v>18.600000000000001</v>
      </c>
      <c r="BW720" s="9">
        <f>IF(BA720=1,BN720-(Monitors!$B$17*Data!BZ720),Data!BN720)</f>
        <v>18.52</v>
      </c>
      <c r="BX720" s="32">
        <f>IF($AR720=1,$BW720-(Monitors!$C$17*BZ720),Data!$BW720)</f>
        <v>18.52</v>
      </c>
      <c r="BY720" s="32">
        <f>BX720-(AA720*Monitors!$C$13)</f>
        <v>14.372</v>
      </c>
      <c r="BZ720" s="86">
        <f>(Monitors!$C$13*Data!AA720)+(Monitors!$C$6*TANH(Monitors!$C$7*(Data!V720+Monitors!$C$8)+Monitors!$C$9)+Monitors!$C$10)</f>
        <v>17.132242173218998</v>
      </c>
      <c r="CA720" s="9">
        <f>BN720-(Signage!$C$13*AI720)</f>
        <v>13.23043</v>
      </c>
      <c r="CB720" s="86">
        <f>(Signage!$C$13*Data!AI720)+(Signage!$C$6*TANH(Signage!$C$7*(Data!V720+Signage!$C$8)+Signage!$C$9)+Signage!$C$10)</f>
        <v>23.225385826893039</v>
      </c>
    </row>
    <row r="721" spans="1:80" s="4" customFormat="1" ht="12" customHeight="1">
      <c r="A721" s="83">
        <v>720</v>
      </c>
      <c r="B721" s="15" t="s">
        <v>2088</v>
      </c>
      <c r="C721" s="83" t="s">
        <v>1651</v>
      </c>
      <c r="D721" s="16">
        <v>41309</v>
      </c>
      <c r="E721" s="18" t="s">
        <v>77</v>
      </c>
      <c r="F721" s="15" t="s">
        <v>70</v>
      </c>
      <c r="G721" s="17">
        <v>6</v>
      </c>
      <c r="H721" s="15" t="s">
        <v>72</v>
      </c>
      <c r="I721" s="15" t="s">
        <v>90</v>
      </c>
      <c r="J721" s="18"/>
      <c r="K721" s="18" t="s">
        <v>74</v>
      </c>
      <c r="L721" s="18"/>
      <c r="M721" s="18" t="s">
        <v>78</v>
      </c>
      <c r="N721" s="18" t="s">
        <v>78</v>
      </c>
      <c r="O721" s="18" t="s">
        <v>82</v>
      </c>
      <c r="P721" s="18"/>
      <c r="Q721" s="18" t="s">
        <v>77</v>
      </c>
      <c r="R721" s="19">
        <v>1.78</v>
      </c>
      <c r="S721" s="19">
        <v>10.5</v>
      </c>
      <c r="T721" s="19">
        <v>18.8</v>
      </c>
      <c r="U721" s="19">
        <v>21.5</v>
      </c>
      <c r="V721" s="19">
        <v>197.7</v>
      </c>
      <c r="W721" s="19">
        <v>1080</v>
      </c>
      <c r="X721" s="19">
        <v>1920</v>
      </c>
      <c r="Y721" s="18" t="s">
        <v>147</v>
      </c>
      <c r="Z721" s="69">
        <v>10490</v>
      </c>
      <c r="AA721" s="19">
        <v>2.0739999999999998</v>
      </c>
      <c r="AB721" s="21">
        <v>250</v>
      </c>
      <c r="AC721" s="19">
        <v>10.1</v>
      </c>
      <c r="AD721" s="19">
        <v>291</v>
      </c>
      <c r="AE721" s="19">
        <v>250</v>
      </c>
      <c r="AF721" s="19">
        <v>287.39999999999998</v>
      </c>
      <c r="AG721" s="8">
        <f>AF721/AD721</f>
        <v>0.98762886597938138</v>
      </c>
      <c r="AH721" s="19">
        <v>200</v>
      </c>
      <c r="AI721" s="85">
        <f>(AF721*V721)/1000000</f>
        <v>5.6818979999999991E-2</v>
      </c>
      <c r="AJ721" s="18" t="s">
        <v>78</v>
      </c>
      <c r="AK721" s="18" t="s">
        <v>163</v>
      </c>
      <c r="AL721" s="18" t="s">
        <v>181</v>
      </c>
      <c r="AM721" s="18"/>
      <c r="AN721" s="18" t="s">
        <v>81</v>
      </c>
      <c r="AO721" s="18"/>
      <c r="AP721" s="18" t="s">
        <v>81</v>
      </c>
      <c r="AQ721" s="18"/>
      <c r="AR721" s="19">
        <v>0</v>
      </c>
      <c r="AS721" s="18"/>
      <c r="AT721" s="72">
        <v>60</v>
      </c>
      <c r="AU721" s="19">
        <v>170</v>
      </c>
      <c r="AV721" s="19">
        <v>160</v>
      </c>
      <c r="AW721" s="18" t="s">
        <v>78</v>
      </c>
      <c r="AX721" s="18" t="s">
        <v>109</v>
      </c>
      <c r="AY721" s="18"/>
      <c r="AZ721" s="18"/>
      <c r="BA721" s="19">
        <v>0</v>
      </c>
      <c r="BB721" s="20" t="s">
        <v>81</v>
      </c>
      <c r="BC721" s="18" t="s">
        <v>81</v>
      </c>
      <c r="BD721" s="18"/>
      <c r="BE721" s="18" t="s">
        <v>84</v>
      </c>
      <c r="BF721" s="18"/>
      <c r="BG721" s="19">
        <v>5</v>
      </c>
      <c r="BH721" s="21">
        <v>0</v>
      </c>
      <c r="BI721" s="19">
        <v>0.25</v>
      </c>
      <c r="BJ721" s="18"/>
      <c r="BK721" s="19">
        <v>0.19</v>
      </c>
      <c r="BL721" s="18"/>
      <c r="BM721" s="18"/>
      <c r="BN721" s="19">
        <v>17.96</v>
      </c>
      <c r="BO721" s="21">
        <v>0.47</v>
      </c>
      <c r="BP721" s="20"/>
      <c r="BQ721" s="21">
        <v>0.28000000000000003</v>
      </c>
      <c r="BR721" s="20"/>
      <c r="BS721" s="21">
        <v>0.21</v>
      </c>
      <c r="BT721" s="20"/>
      <c r="BU721" s="20"/>
      <c r="BV721" s="21">
        <v>18.04</v>
      </c>
      <c r="BW721" s="9">
        <f>IF(BA721=1,BN721-(Monitors!$B$17*Data!BZ721),Data!BN721)</f>
        <v>17.96</v>
      </c>
      <c r="BX721" s="32">
        <f>IF($AR721=1,$BW721-(Monitors!$C$17*BZ721),Data!$BW721)</f>
        <v>17.96</v>
      </c>
      <c r="BY721" s="32">
        <f>BX721-(AA721*Monitors!$C$13)</f>
        <v>13.812000000000001</v>
      </c>
      <c r="BZ721" s="86">
        <f>(Monitors!$C$13*Data!AA721)+(Monitors!$C$6*TANH(Monitors!$C$7*(Data!V721+Monitors!$C$8)+Monitors!$C$9)+Monitors!$C$10)</f>
        <v>15.398320039549457</v>
      </c>
      <c r="CA721" s="9">
        <f>BN721-(Signage!$C$13*AI721)</f>
        <v>13.698576500000001</v>
      </c>
      <c r="CB721" s="86">
        <f>(Signage!$C$13*Data!AI721)+(Signage!$C$6*TANH(Signage!$C$7*(Data!V721+Signage!$C$8)+Signage!$C$9)+Signage!$C$10)</f>
        <v>18.24743007188043</v>
      </c>
    </row>
    <row r="722" spans="1:80" s="4" customFormat="1" ht="12" customHeight="1">
      <c r="A722" s="82">
        <v>721</v>
      </c>
      <c r="B722" s="15" t="s">
        <v>2056</v>
      </c>
      <c r="C722" s="82" t="s">
        <v>1652</v>
      </c>
      <c r="D722" s="16">
        <v>41330</v>
      </c>
      <c r="E722" s="18" t="s">
        <v>78</v>
      </c>
      <c r="F722" s="15" t="s">
        <v>70</v>
      </c>
      <c r="G722" s="17">
        <v>6</v>
      </c>
      <c r="H722" s="15" t="s">
        <v>72</v>
      </c>
      <c r="I722" s="15" t="s">
        <v>90</v>
      </c>
      <c r="J722" s="18"/>
      <c r="K722" s="18" t="s">
        <v>74</v>
      </c>
      <c r="L722" s="18"/>
      <c r="M722" s="18" t="s">
        <v>78</v>
      </c>
      <c r="N722" s="18" t="s">
        <v>78</v>
      </c>
      <c r="O722" s="18" t="s">
        <v>82</v>
      </c>
      <c r="P722" s="18"/>
      <c r="Q722" s="18" t="s">
        <v>78</v>
      </c>
      <c r="R722" s="19">
        <v>1.78</v>
      </c>
      <c r="S722" s="19">
        <v>118</v>
      </c>
      <c r="T722" s="19">
        <v>209</v>
      </c>
      <c r="U722" s="19">
        <v>24</v>
      </c>
      <c r="V722" s="19">
        <v>246</v>
      </c>
      <c r="W722" s="19">
        <v>1080</v>
      </c>
      <c r="X722" s="19">
        <v>1920</v>
      </c>
      <c r="Y722" s="18" t="s">
        <v>147</v>
      </c>
      <c r="Z722" s="69">
        <v>8424</v>
      </c>
      <c r="AA722" s="19">
        <v>2.0739999999999998</v>
      </c>
      <c r="AB722" s="21">
        <v>250</v>
      </c>
      <c r="AC722" s="19">
        <v>19.5</v>
      </c>
      <c r="AD722" s="19">
        <v>294.10000000000002</v>
      </c>
      <c r="AE722" s="19">
        <v>250</v>
      </c>
      <c r="AF722" s="19">
        <v>288.10000000000002</v>
      </c>
      <c r="AG722" s="8">
        <f>AF722/AD722</f>
        <v>0.97959877592655564</v>
      </c>
      <c r="AH722" s="19">
        <v>200.9</v>
      </c>
      <c r="AI722" s="85">
        <f>(AF722*V722)/1000000</f>
        <v>7.0872600000000008E-2</v>
      </c>
      <c r="AJ722" s="18" t="s">
        <v>78</v>
      </c>
      <c r="AK722" s="18" t="s">
        <v>311</v>
      </c>
      <c r="AL722" s="18" t="s">
        <v>88</v>
      </c>
      <c r="AM722" s="18"/>
      <c r="AN722" s="18" t="s">
        <v>81</v>
      </c>
      <c r="AO722" s="18"/>
      <c r="AP722" s="18" t="s">
        <v>81</v>
      </c>
      <c r="AQ722" s="18"/>
      <c r="AR722" s="19">
        <v>0</v>
      </c>
      <c r="AS722" s="18"/>
      <c r="AT722" s="72">
        <v>60</v>
      </c>
      <c r="AU722" s="19">
        <v>170</v>
      </c>
      <c r="AV722" s="19">
        <v>160</v>
      </c>
      <c r="AW722" s="18" t="s">
        <v>78</v>
      </c>
      <c r="AX722" s="18" t="s">
        <v>109</v>
      </c>
      <c r="AY722" s="18"/>
      <c r="AZ722" s="18"/>
      <c r="BA722" s="19">
        <v>0</v>
      </c>
      <c r="BB722" s="20" t="s">
        <v>81</v>
      </c>
      <c r="BC722" s="18" t="s">
        <v>81</v>
      </c>
      <c r="BD722" s="18"/>
      <c r="BE722" s="18" t="s">
        <v>84</v>
      </c>
      <c r="BF722" s="18"/>
      <c r="BG722" s="19">
        <v>0</v>
      </c>
      <c r="BH722" s="21">
        <v>0</v>
      </c>
      <c r="BI722" s="19">
        <v>0.22</v>
      </c>
      <c r="BJ722" s="18"/>
      <c r="BK722" s="19">
        <v>0.17</v>
      </c>
      <c r="BL722" s="18"/>
      <c r="BM722" s="18"/>
      <c r="BN722" s="19">
        <v>18.97</v>
      </c>
      <c r="BO722" s="21">
        <v>0.5</v>
      </c>
      <c r="BP722" s="20"/>
      <c r="BQ722" s="21">
        <v>0.27</v>
      </c>
      <c r="BR722" s="20"/>
      <c r="BS722" s="21">
        <v>0.22</v>
      </c>
      <c r="BT722" s="20"/>
      <c r="BU722" s="20"/>
      <c r="BV722" s="21">
        <v>18.82</v>
      </c>
      <c r="BW722" s="9">
        <f>IF(BA722=1,BN722-(Monitors!$B$17*Data!BZ722),Data!BN722)</f>
        <v>18.97</v>
      </c>
      <c r="BX722" s="32">
        <f>IF($AR722=1,$BW722-(Monitors!$C$17*BZ722),Data!$BW722)</f>
        <v>18.97</v>
      </c>
      <c r="BY722" s="32">
        <f>BX722-(AA722*Monitors!$C$13)</f>
        <v>14.821999999999999</v>
      </c>
      <c r="BZ722" s="86">
        <f>(Monitors!$C$13*Data!AA722)+(Monitors!$C$6*TANH(Monitors!$C$7*(Data!V722+Monitors!$C$8)+Monitors!$C$9)+Monitors!$C$10)</f>
        <v>17.113750341303597</v>
      </c>
      <c r="CA722" s="9">
        <f>BN722-(Signage!$C$13*AI722)</f>
        <v>13.654554999999998</v>
      </c>
      <c r="CB722" s="86">
        <f>(Signage!$C$13*Data!AI722)+(Signage!$C$6*TANH(Signage!$C$7*(Data!V722+Signage!$C$8)+Signage!$C$9)+Signage!$C$10)</f>
        <v>23.203099043764755</v>
      </c>
    </row>
    <row r="723" spans="1:80" s="4" customFormat="1" ht="12" customHeight="1">
      <c r="A723" s="83">
        <v>722</v>
      </c>
      <c r="B723" s="15" t="s">
        <v>2088</v>
      </c>
      <c r="C723" s="83" t="s">
        <v>1653</v>
      </c>
      <c r="D723" s="16">
        <v>41588</v>
      </c>
      <c r="E723" s="18" t="s">
        <v>77</v>
      </c>
      <c r="F723" s="15" t="s">
        <v>70</v>
      </c>
      <c r="G723" s="17">
        <v>6</v>
      </c>
      <c r="H723" s="15" t="s">
        <v>72</v>
      </c>
      <c r="I723" s="15" t="s">
        <v>90</v>
      </c>
      <c r="J723" s="18" t="s">
        <v>71</v>
      </c>
      <c r="K723" s="18" t="s">
        <v>74</v>
      </c>
      <c r="L723" s="18" t="s">
        <v>71</v>
      </c>
      <c r="M723" s="18" t="s">
        <v>78</v>
      </c>
      <c r="N723" s="18" t="s">
        <v>78</v>
      </c>
      <c r="O723" s="18" t="s">
        <v>82</v>
      </c>
      <c r="P723" s="18" t="s">
        <v>81</v>
      </c>
      <c r="Q723" s="18" t="s">
        <v>78</v>
      </c>
      <c r="R723" s="19">
        <v>1.78</v>
      </c>
      <c r="S723" s="19">
        <v>11.8</v>
      </c>
      <c r="T723" s="19">
        <v>20.9</v>
      </c>
      <c r="U723" s="19">
        <v>24</v>
      </c>
      <c r="V723" s="19">
        <v>246.62</v>
      </c>
      <c r="W723" s="19">
        <v>1080</v>
      </c>
      <c r="X723" s="19">
        <v>1920</v>
      </c>
      <c r="Y723" s="18" t="s">
        <v>147</v>
      </c>
      <c r="Z723" s="69">
        <v>8408</v>
      </c>
      <c r="AA723" s="19">
        <v>2.0739999999999998</v>
      </c>
      <c r="AB723" s="21">
        <v>250</v>
      </c>
      <c r="AC723" s="19">
        <v>13.4</v>
      </c>
      <c r="AD723" s="19">
        <v>296.10000000000002</v>
      </c>
      <c r="AE723" s="19">
        <v>250</v>
      </c>
      <c r="AF723" s="19">
        <v>288.60000000000002</v>
      </c>
      <c r="AG723" s="8">
        <f>AF723/AD723</f>
        <v>0.97467071935157046</v>
      </c>
      <c r="AH723" s="19">
        <v>200</v>
      </c>
      <c r="AI723" s="85">
        <f>(AF723*V723)/1000000</f>
        <v>7.1174532000000013E-2</v>
      </c>
      <c r="AJ723" s="18" t="s">
        <v>78</v>
      </c>
      <c r="AK723" s="18" t="s">
        <v>189</v>
      </c>
      <c r="AL723" s="18" t="s">
        <v>181</v>
      </c>
      <c r="AM723" s="18" t="s">
        <v>81</v>
      </c>
      <c r="AN723" s="18" t="s">
        <v>121</v>
      </c>
      <c r="AO723" s="18" t="s">
        <v>81</v>
      </c>
      <c r="AP723" s="18" t="s">
        <v>81</v>
      </c>
      <c r="AQ723" s="18" t="s">
        <v>81</v>
      </c>
      <c r="AR723" s="19">
        <v>0</v>
      </c>
      <c r="AS723" s="18"/>
      <c r="AT723" s="72">
        <v>60</v>
      </c>
      <c r="AU723" s="19">
        <v>170</v>
      </c>
      <c r="AV723" s="19">
        <v>160</v>
      </c>
      <c r="AW723" s="18" t="s">
        <v>78</v>
      </c>
      <c r="AX723" s="18" t="s">
        <v>98</v>
      </c>
      <c r="AY723" s="18" t="s">
        <v>71</v>
      </c>
      <c r="AZ723" s="18" t="s">
        <v>71</v>
      </c>
      <c r="BA723" s="19">
        <v>0</v>
      </c>
      <c r="BB723" s="20" t="s">
        <v>121</v>
      </c>
      <c r="BC723" s="18" t="s">
        <v>144</v>
      </c>
      <c r="BD723" s="18" t="s">
        <v>81</v>
      </c>
      <c r="BE723" s="18" t="s">
        <v>84</v>
      </c>
      <c r="BF723" s="18" t="s">
        <v>81</v>
      </c>
      <c r="BG723" s="18"/>
      <c r="BH723" s="21">
        <v>0</v>
      </c>
      <c r="BI723" s="19">
        <v>0.1</v>
      </c>
      <c r="BJ723" s="18"/>
      <c r="BK723" s="19">
        <v>7.0000000000000007E-2</v>
      </c>
      <c r="BL723" s="18"/>
      <c r="BM723" s="18"/>
      <c r="BN723" s="19">
        <v>17.62</v>
      </c>
      <c r="BO723" s="21">
        <v>0.5</v>
      </c>
      <c r="BP723" s="20"/>
      <c r="BQ723" s="21">
        <v>0.13</v>
      </c>
      <c r="BR723" s="20"/>
      <c r="BS723" s="21">
        <v>0.1</v>
      </c>
      <c r="BT723" s="21">
        <v>17.72</v>
      </c>
      <c r="BU723" s="20"/>
      <c r="BV723" s="20"/>
      <c r="BW723" s="9">
        <f>IF(BA723=1,BN723-(Monitors!$B$17*Data!BZ723),Data!BN723)</f>
        <v>17.62</v>
      </c>
      <c r="BX723" s="32">
        <f>IF($AR723=1,$BW723-(Monitors!$C$17*BZ723),Data!$BW723)</f>
        <v>17.62</v>
      </c>
      <c r="BY723" s="32">
        <f>BX723-(AA723*Monitors!$C$13)</f>
        <v>13.472000000000001</v>
      </c>
      <c r="BZ723" s="86">
        <f>(Monitors!$C$13*Data!AA723)+(Monitors!$C$6*TANH(Monitors!$C$7*(Data!V723+Monitors!$C$8)+Monitors!$C$9)+Monitors!$C$10)</f>
        <v>17.132857434955053</v>
      </c>
      <c r="CA723" s="9">
        <f>BN723-(Signage!$C$13*AI723)</f>
        <v>12.281910100000001</v>
      </c>
      <c r="CB723" s="86">
        <f>(Signage!$C$13*Data!AI723)+(Signage!$C$6*TANH(Signage!$C$7*(Data!V723+Signage!$C$8)+Signage!$C$9)+Signage!$C$10)</f>
        <v>23.275510974975905</v>
      </c>
    </row>
    <row r="724" spans="1:80" s="4" customFormat="1" ht="12" customHeight="1">
      <c r="A724" s="82">
        <v>723</v>
      </c>
      <c r="B724" s="15" t="s">
        <v>2079</v>
      </c>
      <c r="C724" s="82" t="s">
        <v>1654</v>
      </c>
      <c r="D724" s="16">
        <v>41522</v>
      </c>
      <c r="E724" s="18" t="s">
        <v>77</v>
      </c>
      <c r="F724" s="15" t="s">
        <v>70</v>
      </c>
      <c r="G724" s="17">
        <v>6</v>
      </c>
      <c r="H724" s="15" t="s">
        <v>72</v>
      </c>
      <c r="I724" s="15" t="s">
        <v>73</v>
      </c>
      <c r="J724" s="18" t="s">
        <v>73</v>
      </c>
      <c r="K724" s="18" t="s">
        <v>74</v>
      </c>
      <c r="L724" s="18" t="s">
        <v>71</v>
      </c>
      <c r="M724" s="18" t="s">
        <v>78</v>
      </c>
      <c r="N724" s="18" t="s">
        <v>78</v>
      </c>
      <c r="O724" s="18" t="s">
        <v>82</v>
      </c>
      <c r="P724" s="18" t="s">
        <v>81</v>
      </c>
      <c r="Q724" s="18" t="s">
        <v>77</v>
      </c>
      <c r="R724" s="19">
        <v>1.78</v>
      </c>
      <c r="S724" s="19">
        <v>13.2</v>
      </c>
      <c r="T724" s="19">
        <v>23.5</v>
      </c>
      <c r="U724" s="19">
        <v>27</v>
      </c>
      <c r="V724" s="19">
        <v>311.67</v>
      </c>
      <c r="W724" s="19">
        <v>1080</v>
      </c>
      <c r="X724" s="19">
        <v>1920</v>
      </c>
      <c r="Y724" s="18" t="s">
        <v>147</v>
      </c>
      <c r="Z724" s="69">
        <v>6685</v>
      </c>
      <c r="AA724" s="19">
        <v>2.0739999999999998</v>
      </c>
      <c r="AB724" s="21">
        <v>250</v>
      </c>
      <c r="AC724" s="19">
        <v>22</v>
      </c>
      <c r="AD724" s="19">
        <v>289.5</v>
      </c>
      <c r="AE724" s="19">
        <v>250</v>
      </c>
      <c r="AF724" s="19">
        <v>289.2</v>
      </c>
      <c r="AG724" s="8">
        <f>AF724/AD724</f>
        <v>0.99896373056994814</v>
      </c>
      <c r="AH724" s="19">
        <v>200</v>
      </c>
      <c r="AI724" s="85">
        <f>(AF724*V724)/1000000</f>
        <v>9.0134964000000012E-2</v>
      </c>
      <c r="AJ724" s="18" t="s">
        <v>78</v>
      </c>
      <c r="AK724" s="18" t="s">
        <v>196</v>
      </c>
      <c r="AL724" s="18" t="s">
        <v>159</v>
      </c>
      <c r="AM724" s="18" t="s">
        <v>81</v>
      </c>
      <c r="AN724" s="18" t="s">
        <v>121</v>
      </c>
      <c r="AO724" s="18" t="s">
        <v>81</v>
      </c>
      <c r="AP724" s="18" t="s">
        <v>81</v>
      </c>
      <c r="AQ724" s="18" t="s">
        <v>81</v>
      </c>
      <c r="AR724" s="19">
        <v>0</v>
      </c>
      <c r="AS724" s="18"/>
      <c r="AT724" s="72">
        <v>60</v>
      </c>
      <c r="AU724" s="19">
        <v>178</v>
      </c>
      <c r="AV724" s="19">
        <v>178</v>
      </c>
      <c r="AW724" s="18" t="s">
        <v>77</v>
      </c>
      <c r="AX724" s="18" t="s">
        <v>126</v>
      </c>
      <c r="AY724" s="18" t="s">
        <v>71</v>
      </c>
      <c r="AZ724" s="18" t="s">
        <v>71</v>
      </c>
      <c r="BA724" s="19">
        <v>0</v>
      </c>
      <c r="BB724" s="20" t="s">
        <v>121</v>
      </c>
      <c r="BC724" s="18" t="s">
        <v>154</v>
      </c>
      <c r="BD724" s="18" t="s">
        <v>81</v>
      </c>
      <c r="BE724" s="18" t="s">
        <v>84</v>
      </c>
      <c r="BF724" s="18" t="s">
        <v>81</v>
      </c>
      <c r="BG724" s="18"/>
      <c r="BH724" s="21">
        <v>0</v>
      </c>
      <c r="BI724" s="19">
        <v>0.49</v>
      </c>
      <c r="BJ724" s="18"/>
      <c r="BK724" s="19">
        <v>0.43</v>
      </c>
      <c r="BL724" s="18"/>
      <c r="BM724" s="18"/>
      <c r="BN724" s="19">
        <v>21.16</v>
      </c>
      <c r="BO724" s="21">
        <v>0.4</v>
      </c>
      <c r="BP724" s="20"/>
      <c r="BQ724" s="21">
        <v>0.55000000000000004</v>
      </c>
      <c r="BR724" s="20"/>
      <c r="BS724" s="21">
        <v>0.47</v>
      </c>
      <c r="BT724" s="20"/>
      <c r="BU724" s="20"/>
      <c r="BV724" s="21">
        <v>21.44</v>
      </c>
      <c r="BW724" s="9">
        <f>IF(BA724=1,BN724-(Monitors!$B$17*Data!BZ724),Data!BN724)</f>
        <v>21.16</v>
      </c>
      <c r="BX724" s="32">
        <f>IF($AR724=1,$BW724-(Monitors!$C$17*BZ724),Data!$BW724)</f>
        <v>21.16</v>
      </c>
      <c r="BY724" s="32">
        <f>BX724-(AA724*Monitors!$C$13)</f>
        <v>17.012</v>
      </c>
      <c r="BZ724" s="86">
        <f>(Monitors!$C$13*Data!AA724)+(Monitors!$C$6*TANH(Monitors!$C$7*(Data!V724+Monitors!$C$8)+Monitors!$C$9)+Monitors!$C$10)</f>
        <v>18.779131251115082</v>
      </c>
      <c r="CA724" s="9">
        <f>BN724-(Signage!$C$13*AI724)</f>
        <v>14.399877699999999</v>
      </c>
      <c r="CB724" s="86">
        <f>(Signage!$C$13*Data!AI724)+(Signage!$C$6*TANH(Signage!$C$7*(Data!V724+Signage!$C$8)+Signage!$C$9)+Signage!$C$10)</f>
        <v>29.862404025031793</v>
      </c>
    </row>
    <row r="725" spans="1:80" s="4" customFormat="1" ht="12" customHeight="1">
      <c r="A725" s="83">
        <v>724</v>
      </c>
      <c r="B725" s="15" t="s">
        <v>2088</v>
      </c>
      <c r="C725" s="83" t="s">
        <v>1655</v>
      </c>
      <c r="D725" s="16">
        <v>41435</v>
      </c>
      <c r="E725" s="18" t="s">
        <v>77</v>
      </c>
      <c r="F725" s="15" t="s">
        <v>225</v>
      </c>
      <c r="G725" s="17">
        <v>6</v>
      </c>
      <c r="H725" s="15" t="s">
        <v>72</v>
      </c>
      <c r="I725" s="15" t="s">
        <v>113</v>
      </c>
      <c r="J725" s="18"/>
      <c r="K725" s="18" t="s">
        <v>74</v>
      </c>
      <c r="L725" s="18"/>
      <c r="M725" s="18" t="s">
        <v>78</v>
      </c>
      <c r="N725" s="18" t="s">
        <v>78</v>
      </c>
      <c r="O725" s="18" t="s">
        <v>82</v>
      </c>
      <c r="P725" s="18"/>
      <c r="Q725" s="18" t="s">
        <v>77</v>
      </c>
      <c r="R725" s="19">
        <v>1.78</v>
      </c>
      <c r="S725" s="19">
        <v>11.8</v>
      </c>
      <c r="T725" s="19">
        <v>20.9</v>
      </c>
      <c r="U725" s="19">
        <v>24</v>
      </c>
      <c r="V725" s="19">
        <v>246.09</v>
      </c>
      <c r="W725" s="19">
        <v>1080</v>
      </c>
      <c r="X725" s="19">
        <v>1920</v>
      </c>
      <c r="Y725" s="18" t="s">
        <v>147</v>
      </c>
      <c r="Z725" s="69">
        <v>8428</v>
      </c>
      <c r="AA725" s="19">
        <v>2.0739999999999998</v>
      </c>
      <c r="AB725" s="21">
        <v>290</v>
      </c>
      <c r="AC725" s="19">
        <v>0</v>
      </c>
      <c r="AD725" s="19">
        <v>290</v>
      </c>
      <c r="AE725" s="19">
        <v>290</v>
      </c>
      <c r="AF725" s="19">
        <v>290</v>
      </c>
      <c r="AG725" s="8">
        <f>AF725/AD725</f>
        <v>1</v>
      </c>
      <c r="AH725" s="19">
        <v>200</v>
      </c>
      <c r="AI725" s="85">
        <f>(AF725*V725)/1000000</f>
        <v>7.1366100000000002E-2</v>
      </c>
      <c r="AJ725" s="18" t="s">
        <v>78</v>
      </c>
      <c r="AK725" s="18" t="s">
        <v>436</v>
      </c>
      <c r="AL725" s="18" t="s">
        <v>159</v>
      </c>
      <c r="AM725" s="18"/>
      <c r="AN725" s="18" t="s">
        <v>81</v>
      </c>
      <c r="AO725" s="18"/>
      <c r="AP725" s="18" t="s">
        <v>81</v>
      </c>
      <c r="AQ725" s="18"/>
      <c r="AR725" s="19">
        <v>0</v>
      </c>
      <c r="AS725" s="18"/>
      <c r="AT725" s="72">
        <v>60</v>
      </c>
      <c r="AU725" s="19">
        <v>178</v>
      </c>
      <c r="AV725" s="19">
        <v>178</v>
      </c>
      <c r="AW725" s="18" t="s">
        <v>77</v>
      </c>
      <c r="AX725" s="18" t="s">
        <v>91</v>
      </c>
      <c r="AY725" s="18"/>
      <c r="AZ725" s="18"/>
      <c r="BA725" s="19">
        <v>0</v>
      </c>
      <c r="BB725" s="20" t="s">
        <v>81</v>
      </c>
      <c r="BC725" s="18" t="s">
        <v>81</v>
      </c>
      <c r="BD725" s="18"/>
      <c r="BE725" s="18" t="s">
        <v>84</v>
      </c>
      <c r="BF725" s="18"/>
      <c r="BG725" s="18"/>
      <c r="BH725" s="21">
        <v>0</v>
      </c>
      <c r="BI725" s="19">
        <v>0.27</v>
      </c>
      <c r="BJ725" s="18"/>
      <c r="BK725" s="19">
        <v>0.22</v>
      </c>
      <c r="BL725" s="18"/>
      <c r="BM725" s="18"/>
      <c r="BN725" s="19">
        <v>19.899999999999999</v>
      </c>
      <c r="BO725" s="21">
        <v>0.45</v>
      </c>
      <c r="BP725" s="20"/>
      <c r="BQ725" s="21">
        <v>0.28000000000000003</v>
      </c>
      <c r="BR725" s="20"/>
      <c r="BS725" s="21">
        <v>0.24</v>
      </c>
      <c r="BT725" s="20"/>
      <c r="BU725" s="20"/>
      <c r="BV725" s="21">
        <v>19.8</v>
      </c>
      <c r="BW725" s="9">
        <f>IF(BA725=1,BN725-(Monitors!$B$17*Data!BZ725),Data!BN725)</f>
        <v>19.899999999999999</v>
      </c>
      <c r="BX725" s="32">
        <f>IF($AR725=1,$BW725-(Monitors!$C$17*BZ725),Data!$BW725)</f>
        <v>19.899999999999999</v>
      </c>
      <c r="BY725" s="32">
        <f>BX725-(AA725*Monitors!$C$13)</f>
        <v>15.751999999999999</v>
      </c>
      <c r="BZ725" s="86">
        <f>(Monitors!$C$13*Data!AA725)+(Monitors!$C$6*TANH(Monitors!$C$7*(Data!V725+Monitors!$C$8)+Monitors!$C$9)+Monitors!$C$10)</f>
        <v>17.116528311356575</v>
      </c>
      <c r="CA725" s="9">
        <f>BN725-(Signage!$C$13*AI725)</f>
        <v>14.547542499999999</v>
      </c>
      <c r="CB725" s="86">
        <f>(Signage!$C$13*Data!AI725)+(Signage!$C$6*TANH(Signage!$C$7*(Data!V725+Signage!$C$8)+Signage!$C$9)+Signage!$C$10)</f>
        <v>23.247336346203593</v>
      </c>
    </row>
    <row r="726" spans="1:80" s="4" customFormat="1" ht="12" customHeight="1">
      <c r="A726" s="82">
        <v>725</v>
      </c>
      <c r="B726" s="15" t="s">
        <v>2079</v>
      </c>
      <c r="C726" s="82" t="s">
        <v>1656</v>
      </c>
      <c r="D726" s="16">
        <v>41639</v>
      </c>
      <c r="E726" s="18" t="s">
        <v>77</v>
      </c>
      <c r="F726" s="15" t="s">
        <v>70</v>
      </c>
      <c r="G726" s="17">
        <v>6</v>
      </c>
      <c r="H726" s="15" t="s">
        <v>72</v>
      </c>
      <c r="I726" s="15" t="s">
        <v>73</v>
      </c>
      <c r="J726" s="18" t="s">
        <v>73</v>
      </c>
      <c r="K726" s="18" t="s">
        <v>74</v>
      </c>
      <c r="L726" s="18" t="s">
        <v>71</v>
      </c>
      <c r="M726" s="18" t="s">
        <v>78</v>
      </c>
      <c r="N726" s="18" t="s">
        <v>78</v>
      </c>
      <c r="O726" s="18" t="s">
        <v>82</v>
      </c>
      <c r="P726" s="18" t="s">
        <v>71</v>
      </c>
      <c r="Q726" s="18" t="s">
        <v>77</v>
      </c>
      <c r="R726" s="19">
        <v>1.78</v>
      </c>
      <c r="S726" s="19">
        <v>10.5</v>
      </c>
      <c r="T726" s="19">
        <v>18.7</v>
      </c>
      <c r="U726" s="19">
        <v>21.5</v>
      </c>
      <c r="V726" s="19">
        <v>197.52</v>
      </c>
      <c r="W726" s="19">
        <v>1080</v>
      </c>
      <c r="X726" s="19">
        <v>1920</v>
      </c>
      <c r="Y726" s="18" t="s">
        <v>147</v>
      </c>
      <c r="Z726" s="69">
        <v>10498</v>
      </c>
      <c r="AA726" s="19">
        <v>2.0739999999999998</v>
      </c>
      <c r="AB726" s="21">
        <v>300</v>
      </c>
      <c r="AC726" s="19">
        <v>21</v>
      </c>
      <c r="AD726" s="19">
        <v>292</v>
      </c>
      <c r="AE726" s="19">
        <v>300</v>
      </c>
      <c r="AF726" s="19">
        <v>291</v>
      </c>
      <c r="AG726" s="8">
        <f>AF726/AD726</f>
        <v>0.99657534246575341</v>
      </c>
      <c r="AH726" s="19">
        <v>200</v>
      </c>
      <c r="AI726" s="85">
        <f>(AF726*V726)/1000000</f>
        <v>5.7478319999999999E-2</v>
      </c>
      <c r="AJ726" s="18" t="s">
        <v>78</v>
      </c>
      <c r="AK726" s="18" t="s">
        <v>418</v>
      </c>
      <c r="AL726" s="18" t="s">
        <v>88</v>
      </c>
      <c r="AM726" s="18" t="s">
        <v>71</v>
      </c>
      <c r="AN726" s="18" t="s">
        <v>81</v>
      </c>
      <c r="AO726" s="18" t="s">
        <v>71</v>
      </c>
      <c r="AP726" s="18" t="s">
        <v>81</v>
      </c>
      <c r="AQ726" s="18" t="s">
        <v>71</v>
      </c>
      <c r="AR726" s="19">
        <v>0</v>
      </c>
      <c r="AS726" s="18"/>
      <c r="AT726" s="72">
        <v>60</v>
      </c>
      <c r="AU726" s="19">
        <v>178</v>
      </c>
      <c r="AV726" s="19">
        <v>170</v>
      </c>
      <c r="AW726" s="18" t="s">
        <v>77</v>
      </c>
      <c r="AX726" s="18" t="s">
        <v>417</v>
      </c>
      <c r="AY726" s="18" t="s">
        <v>71</v>
      </c>
      <c r="AZ726" s="18" t="s">
        <v>71</v>
      </c>
      <c r="BA726" s="19">
        <v>0</v>
      </c>
      <c r="BB726" s="20" t="s">
        <v>81</v>
      </c>
      <c r="BC726" s="18" t="s">
        <v>81</v>
      </c>
      <c r="BD726" s="18" t="s">
        <v>71</v>
      </c>
      <c r="BE726" s="18" t="s">
        <v>84</v>
      </c>
      <c r="BF726" s="18" t="s">
        <v>71</v>
      </c>
      <c r="BG726" s="18"/>
      <c r="BH726" s="21">
        <v>0</v>
      </c>
      <c r="BI726" s="19">
        <v>0.41</v>
      </c>
      <c r="BJ726" s="18"/>
      <c r="BK726" s="19">
        <v>0.26</v>
      </c>
      <c r="BL726" s="18"/>
      <c r="BM726" s="18"/>
      <c r="BN726" s="19">
        <v>16.13</v>
      </c>
      <c r="BO726" s="21">
        <v>0.5</v>
      </c>
      <c r="BP726" s="20"/>
      <c r="BQ726" s="21">
        <v>0.43</v>
      </c>
      <c r="BR726" s="20"/>
      <c r="BS726" s="21">
        <v>0.26</v>
      </c>
      <c r="BT726" s="20"/>
      <c r="BU726" s="20"/>
      <c r="BV726" s="21">
        <v>16.079999999999998</v>
      </c>
      <c r="BW726" s="9">
        <f>IF(BA726=1,BN726-(Monitors!$B$17*Data!BZ726),Data!BN726)</f>
        <v>16.13</v>
      </c>
      <c r="BX726" s="32">
        <f>IF($AR726=1,$BW726-(Monitors!$C$17*BZ726),Data!$BW726)</f>
        <v>16.13</v>
      </c>
      <c r="BY726" s="32">
        <f>BX726-(AA726*Monitors!$C$13)</f>
        <v>11.981999999999999</v>
      </c>
      <c r="BZ726" s="86">
        <f>(Monitors!$C$13*Data!AA726)+(Monitors!$C$6*TANH(Monitors!$C$7*(Data!V726+Monitors!$C$8)+Monitors!$C$9)+Monitors!$C$10)</f>
        <v>15.391053511885746</v>
      </c>
      <c r="CA726" s="9">
        <f>BN726-(Signage!$C$13*AI726)</f>
        <v>11.819125999999999</v>
      </c>
      <c r="CB726" s="86">
        <f>(Signage!$C$13*Data!AI726)+(Signage!$C$6*TANH(Signage!$C$7*(Data!V726+Signage!$C$8)+Signage!$C$9)+Signage!$C$10)</f>
        <v>18.282260312499623</v>
      </c>
    </row>
    <row r="727" spans="1:80" s="4" customFormat="1" ht="12" customHeight="1">
      <c r="A727" s="83">
        <v>726</v>
      </c>
      <c r="B727" s="15" t="s">
        <v>2056</v>
      </c>
      <c r="C727" s="83" t="s">
        <v>1657</v>
      </c>
      <c r="D727" s="16">
        <v>41330</v>
      </c>
      <c r="E727" s="18" t="s">
        <v>78</v>
      </c>
      <c r="F727" s="15" t="s">
        <v>70</v>
      </c>
      <c r="G727" s="17">
        <v>6</v>
      </c>
      <c r="H727" s="15" t="s">
        <v>72</v>
      </c>
      <c r="I727" s="15" t="s">
        <v>90</v>
      </c>
      <c r="J727" s="18"/>
      <c r="K727" s="18" t="s">
        <v>74</v>
      </c>
      <c r="L727" s="18"/>
      <c r="M727" s="18" t="s">
        <v>78</v>
      </c>
      <c r="N727" s="18" t="s">
        <v>78</v>
      </c>
      <c r="O727" s="18" t="s">
        <v>82</v>
      </c>
      <c r="P727" s="18"/>
      <c r="Q727" s="18" t="s">
        <v>78</v>
      </c>
      <c r="R727" s="19">
        <v>1.78</v>
      </c>
      <c r="S727" s="19">
        <v>118</v>
      </c>
      <c r="T727" s="19">
        <v>209</v>
      </c>
      <c r="U727" s="19">
        <v>24</v>
      </c>
      <c r="V727" s="19">
        <v>246</v>
      </c>
      <c r="W727" s="19">
        <v>1080</v>
      </c>
      <c r="X727" s="19">
        <v>1920</v>
      </c>
      <c r="Y727" s="18" t="s">
        <v>147</v>
      </c>
      <c r="Z727" s="69">
        <v>8424</v>
      </c>
      <c r="AA727" s="19">
        <v>2.0739999999999998</v>
      </c>
      <c r="AB727" s="21">
        <v>250</v>
      </c>
      <c r="AC727" s="19">
        <v>20.100000000000001</v>
      </c>
      <c r="AD727" s="19">
        <v>291.2</v>
      </c>
      <c r="AE727" s="19">
        <v>250</v>
      </c>
      <c r="AF727" s="19">
        <v>291.10000000000002</v>
      </c>
      <c r="AG727" s="8">
        <f>AF727/AD727</f>
        <v>0.99965659340659352</v>
      </c>
      <c r="AH727" s="19">
        <v>200.1</v>
      </c>
      <c r="AI727" s="85">
        <f>(AF727*V727)/1000000</f>
        <v>7.161060000000001E-2</v>
      </c>
      <c r="AJ727" s="18" t="s">
        <v>78</v>
      </c>
      <c r="AK727" s="18" t="s">
        <v>311</v>
      </c>
      <c r="AL727" s="18" t="s">
        <v>152</v>
      </c>
      <c r="AM727" s="18"/>
      <c r="AN727" s="18" t="s">
        <v>81</v>
      </c>
      <c r="AO727" s="18"/>
      <c r="AP727" s="18" t="s">
        <v>81</v>
      </c>
      <c r="AQ727" s="18"/>
      <c r="AR727" s="19">
        <v>0</v>
      </c>
      <c r="AS727" s="18"/>
      <c r="AT727" s="72">
        <v>60</v>
      </c>
      <c r="AU727" s="19">
        <v>170</v>
      </c>
      <c r="AV727" s="19">
        <v>160</v>
      </c>
      <c r="AW727" s="18" t="s">
        <v>78</v>
      </c>
      <c r="AX727" s="18" t="s">
        <v>109</v>
      </c>
      <c r="AY727" s="18"/>
      <c r="AZ727" s="18"/>
      <c r="BA727" s="19">
        <v>0</v>
      </c>
      <c r="BB727" s="20" t="s">
        <v>81</v>
      </c>
      <c r="BC727" s="18" t="s">
        <v>81</v>
      </c>
      <c r="BD727" s="18"/>
      <c r="BE727" s="18" t="s">
        <v>84</v>
      </c>
      <c r="BF727" s="18"/>
      <c r="BG727" s="19">
        <v>0</v>
      </c>
      <c r="BH727" s="21">
        <v>0</v>
      </c>
      <c r="BI727" s="19">
        <v>0.18</v>
      </c>
      <c r="BJ727" s="18"/>
      <c r="BK727" s="19">
        <v>0.16</v>
      </c>
      <c r="BL727" s="18"/>
      <c r="BM727" s="18"/>
      <c r="BN727" s="19">
        <v>19.079999999999998</v>
      </c>
      <c r="BO727" s="21">
        <v>0.53</v>
      </c>
      <c r="BP727" s="20"/>
      <c r="BQ727" s="21">
        <v>0.21</v>
      </c>
      <c r="BR727" s="20"/>
      <c r="BS727" s="21">
        <v>0.21</v>
      </c>
      <c r="BT727" s="20"/>
      <c r="BU727" s="20"/>
      <c r="BV727" s="21">
        <v>18.64</v>
      </c>
      <c r="BW727" s="9">
        <f>IF(BA727=1,BN727-(Monitors!$B$17*Data!BZ727),Data!BN727)</f>
        <v>19.079999999999998</v>
      </c>
      <c r="BX727" s="32">
        <f>IF($AR727=1,$BW727-(Monitors!$C$17*BZ727),Data!$BW727)</f>
        <v>19.079999999999998</v>
      </c>
      <c r="BY727" s="32">
        <f>BX727-(AA727*Monitors!$C$13)</f>
        <v>14.931999999999999</v>
      </c>
      <c r="BZ727" s="86">
        <f>(Monitors!$C$13*Data!AA727)+(Monitors!$C$6*TANH(Monitors!$C$7*(Data!V727+Monitors!$C$8)+Monitors!$C$9)+Monitors!$C$10)</f>
        <v>17.113750341303597</v>
      </c>
      <c r="CA727" s="9">
        <f>BN727-(Signage!$C$13*AI727)</f>
        <v>13.709204999999997</v>
      </c>
      <c r="CB727" s="86">
        <f>(Signage!$C$13*Data!AI727)+(Signage!$C$6*TANH(Signage!$C$7*(Data!V727+Signage!$C$8)+Signage!$C$9)+Signage!$C$10)</f>
        <v>23.258449043764756</v>
      </c>
    </row>
    <row r="728" spans="1:80" s="4" customFormat="1" ht="12" customHeight="1">
      <c r="A728" s="82">
        <v>727</v>
      </c>
      <c r="B728" s="15" t="s">
        <v>2096</v>
      </c>
      <c r="C728" s="82" t="s">
        <v>1658</v>
      </c>
      <c r="D728" s="16">
        <v>41338</v>
      </c>
      <c r="E728" s="18" t="s">
        <v>77</v>
      </c>
      <c r="F728" s="15" t="s">
        <v>70</v>
      </c>
      <c r="G728" s="17">
        <v>6</v>
      </c>
      <c r="H728" s="15" t="s">
        <v>72</v>
      </c>
      <c r="I728" s="15" t="s">
        <v>73</v>
      </c>
      <c r="J728" s="18" t="s">
        <v>73</v>
      </c>
      <c r="K728" s="18" t="s">
        <v>74</v>
      </c>
      <c r="L728" s="18" t="s">
        <v>71</v>
      </c>
      <c r="M728" s="18" t="s">
        <v>78</v>
      </c>
      <c r="N728" s="18" t="s">
        <v>78</v>
      </c>
      <c r="O728" s="18" t="s">
        <v>82</v>
      </c>
      <c r="P728" s="18" t="s">
        <v>81</v>
      </c>
      <c r="Q728" s="18" t="s">
        <v>77</v>
      </c>
      <c r="R728" s="19">
        <v>1.78</v>
      </c>
      <c r="S728" s="19">
        <v>10.5</v>
      </c>
      <c r="T728" s="19">
        <v>18.7</v>
      </c>
      <c r="U728" s="19">
        <v>21.5</v>
      </c>
      <c r="V728" s="19">
        <v>197.47</v>
      </c>
      <c r="W728" s="19">
        <v>1080</v>
      </c>
      <c r="X728" s="19">
        <v>1920</v>
      </c>
      <c r="Y728" s="18" t="s">
        <v>147</v>
      </c>
      <c r="Z728" s="69">
        <v>10501</v>
      </c>
      <c r="AA728" s="19">
        <v>2.0739999999999998</v>
      </c>
      <c r="AB728" s="21">
        <v>250</v>
      </c>
      <c r="AC728" s="19">
        <v>28.6</v>
      </c>
      <c r="AD728" s="19">
        <v>256.3</v>
      </c>
      <c r="AE728" s="19">
        <v>250</v>
      </c>
      <c r="AF728" s="18"/>
      <c r="AG728" s="8">
        <f>AF728/AD728</f>
        <v>0</v>
      </c>
      <c r="AH728" s="19">
        <v>200</v>
      </c>
      <c r="AI728" s="85">
        <f>(AF728*V728)/1000000</f>
        <v>0</v>
      </c>
      <c r="AJ728" s="18" t="s">
        <v>78</v>
      </c>
      <c r="AK728" s="18" t="s">
        <v>250</v>
      </c>
      <c r="AL728" s="18" t="s">
        <v>181</v>
      </c>
      <c r="AM728" s="18" t="s">
        <v>544</v>
      </c>
      <c r="AN728" s="18" t="s">
        <v>81</v>
      </c>
      <c r="AO728" s="18" t="s">
        <v>81</v>
      </c>
      <c r="AP728" s="18" t="s">
        <v>94</v>
      </c>
      <c r="AQ728" s="18" t="s">
        <v>81</v>
      </c>
      <c r="AR728" s="19">
        <v>0</v>
      </c>
      <c r="AS728" s="18"/>
      <c r="AT728" s="72">
        <v>60</v>
      </c>
      <c r="AU728" s="19">
        <v>170</v>
      </c>
      <c r="AV728" s="19">
        <v>160</v>
      </c>
      <c r="AW728" s="18" t="s">
        <v>77</v>
      </c>
      <c r="AX728" s="18" t="s">
        <v>87</v>
      </c>
      <c r="AY728" s="18" t="s">
        <v>71</v>
      </c>
      <c r="AZ728" s="18" t="s">
        <v>71</v>
      </c>
      <c r="BA728" s="19">
        <v>0</v>
      </c>
      <c r="BB728" s="20" t="s">
        <v>81</v>
      </c>
      <c r="BC728" s="18" t="s">
        <v>81</v>
      </c>
      <c r="BD728" s="18" t="s">
        <v>81</v>
      </c>
      <c r="BE728" s="18" t="s">
        <v>84</v>
      </c>
      <c r="BF728" s="18" t="s">
        <v>81</v>
      </c>
      <c r="BG728" s="18"/>
      <c r="BH728" s="21">
        <v>0</v>
      </c>
      <c r="BI728" s="19">
        <v>0.34</v>
      </c>
      <c r="BJ728" s="18"/>
      <c r="BK728" s="19">
        <v>0.27</v>
      </c>
      <c r="BL728" s="18"/>
      <c r="BM728" s="18"/>
      <c r="BN728" s="19">
        <v>17.420000000000002</v>
      </c>
      <c r="BO728" s="21">
        <v>0.5</v>
      </c>
      <c r="BP728" s="20"/>
      <c r="BQ728" s="21">
        <v>0.37</v>
      </c>
      <c r="BR728" s="20"/>
      <c r="BS728" s="21">
        <v>0.28999999999999998</v>
      </c>
      <c r="BT728" s="20"/>
      <c r="BU728" s="20"/>
      <c r="BV728" s="21">
        <v>17.27</v>
      </c>
      <c r="BW728" s="9">
        <f>IF(BA728=1,BN728-(Monitors!$B$17*Data!BZ728),Data!BN728)</f>
        <v>17.420000000000002</v>
      </c>
      <c r="BX728" s="32">
        <f>IF($AR728=1,$BW728-(Monitors!$C$17*BZ728),Data!$BW728)</f>
        <v>17.420000000000002</v>
      </c>
      <c r="BY728" s="32">
        <f>BX728-(AA728*Monitors!$C$13)</f>
        <v>13.272000000000002</v>
      </c>
      <c r="BZ728" s="86">
        <f>(Monitors!$C$13*Data!AA728)+(Monitors!$C$6*TANH(Monitors!$C$7*(Data!V728+Monitors!$C$8)+Monitors!$C$9)+Monitors!$C$10)</f>
        <v>15.389033843126951</v>
      </c>
      <c r="CA728" s="9">
        <f>BN728-(Signage!$C$13*AI728)</f>
        <v>17.420000000000002</v>
      </c>
      <c r="CB728" s="86">
        <f>(Signage!$C$13*Data!AI728)+(Signage!$C$6*TANH(Signage!$C$7*(Data!V728+Signage!$C$8)+Signage!$C$9)+Signage!$C$10)</f>
        <v>13.967325038494323</v>
      </c>
    </row>
    <row r="729" spans="1:80" s="4" customFormat="1" ht="12" customHeight="1">
      <c r="A729" s="83">
        <v>728</v>
      </c>
      <c r="B729" s="15" t="s">
        <v>2096</v>
      </c>
      <c r="C729" s="83" t="s">
        <v>1659</v>
      </c>
      <c r="D729" s="16">
        <v>41544</v>
      </c>
      <c r="E729" s="18" t="s">
        <v>77</v>
      </c>
      <c r="F729" s="15" t="s">
        <v>70</v>
      </c>
      <c r="G729" s="17">
        <v>6</v>
      </c>
      <c r="H729" s="15" t="s">
        <v>72</v>
      </c>
      <c r="I729" s="15" t="s">
        <v>90</v>
      </c>
      <c r="J729" s="18" t="s">
        <v>71</v>
      </c>
      <c r="K729" s="18" t="s">
        <v>74</v>
      </c>
      <c r="L729" s="18" t="s">
        <v>71</v>
      </c>
      <c r="M729" s="18" t="s">
        <v>78</v>
      </c>
      <c r="N729" s="18" t="s">
        <v>78</v>
      </c>
      <c r="O729" s="18" t="s">
        <v>82</v>
      </c>
      <c r="P729" s="18" t="s">
        <v>81</v>
      </c>
      <c r="Q729" s="18" t="s">
        <v>78</v>
      </c>
      <c r="R729" s="19">
        <v>1.78</v>
      </c>
      <c r="S729" s="19">
        <v>11.7</v>
      </c>
      <c r="T729" s="19">
        <v>20.7</v>
      </c>
      <c r="U729" s="19">
        <v>23.8</v>
      </c>
      <c r="V729" s="19">
        <v>242.19</v>
      </c>
      <c r="W729" s="19">
        <v>1080</v>
      </c>
      <c r="X729" s="19">
        <v>1920</v>
      </c>
      <c r="Y729" s="18" t="s">
        <v>147</v>
      </c>
      <c r="Z729" s="69">
        <v>8562</v>
      </c>
      <c r="AA729" s="19">
        <v>2.0739999999999998</v>
      </c>
      <c r="AB729" s="21">
        <v>215</v>
      </c>
      <c r="AC729" s="19">
        <v>13.3</v>
      </c>
      <c r="AD729" s="19">
        <v>242.6</v>
      </c>
      <c r="AE729" s="19">
        <v>215</v>
      </c>
      <c r="AF729" s="18"/>
      <c r="AG729" s="8">
        <f>AF729/AD729</f>
        <v>0</v>
      </c>
      <c r="AH729" s="19">
        <v>200</v>
      </c>
      <c r="AI729" s="85">
        <f>(AF729*V729)/1000000</f>
        <v>0</v>
      </c>
      <c r="AJ729" s="18" t="s">
        <v>78</v>
      </c>
      <c r="AK729" s="18" t="s">
        <v>186</v>
      </c>
      <c r="AL729" s="18" t="s">
        <v>159</v>
      </c>
      <c r="AM729" s="18" t="s">
        <v>81</v>
      </c>
      <c r="AN729" s="18" t="s">
        <v>81</v>
      </c>
      <c r="AO729" s="18" t="s">
        <v>81</v>
      </c>
      <c r="AP729" s="18" t="s">
        <v>81</v>
      </c>
      <c r="AQ729" s="18" t="s">
        <v>81</v>
      </c>
      <c r="AR729" s="19">
        <v>0</v>
      </c>
      <c r="AS729" s="18"/>
      <c r="AT729" s="72">
        <v>60</v>
      </c>
      <c r="AU729" s="19">
        <v>170</v>
      </c>
      <c r="AV729" s="19">
        <v>160</v>
      </c>
      <c r="AW729" s="18" t="s">
        <v>77</v>
      </c>
      <c r="AX729" s="18" t="s">
        <v>87</v>
      </c>
      <c r="AY729" s="18" t="s">
        <v>71</v>
      </c>
      <c r="AZ729" s="18" t="s">
        <v>71</v>
      </c>
      <c r="BA729" s="19">
        <v>0</v>
      </c>
      <c r="BB729" s="20" t="s">
        <v>81</v>
      </c>
      <c r="BC729" s="18" t="s">
        <v>81</v>
      </c>
      <c r="BD729" s="18" t="s">
        <v>81</v>
      </c>
      <c r="BE729" s="18" t="s">
        <v>84</v>
      </c>
      <c r="BF729" s="18" t="s">
        <v>81</v>
      </c>
      <c r="BG729" s="18"/>
      <c r="BH729" s="21">
        <v>0</v>
      </c>
      <c r="BI729" s="19">
        <v>0.32</v>
      </c>
      <c r="BJ729" s="18"/>
      <c r="BK729" s="19">
        <v>0.24</v>
      </c>
      <c r="BL729" s="18"/>
      <c r="BM729" s="18"/>
      <c r="BN729" s="19">
        <v>18</v>
      </c>
      <c r="BO729" s="21">
        <v>0.5</v>
      </c>
      <c r="BP729" s="20"/>
      <c r="BQ729" s="21">
        <v>0.33</v>
      </c>
      <c r="BR729" s="20"/>
      <c r="BS729" s="21">
        <v>0.26</v>
      </c>
      <c r="BT729" s="20"/>
      <c r="BU729" s="20"/>
      <c r="BV729" s="21">
        <v>17.8</v>
      </c>
      <c r="BW729" s="9">
        <f>IF(BA729=1,BN729-(Monitors!$B$17*Data!BZ729),Data!BN729)</f>
        <v>18</v>
      </c>
      <c r="BX729" s="32">
        <f>IF($AR729=1,$BW729-(Monitors!$C$17*BZ729),Data!$BW729)</f>
        <v>18</v>
      </c>
      <c r="BY729" s="32">
        <f>BX729-(AA729*Monitors!$C$13)</f>
        <v>13.852</v>
      </c>
      <c r="BZ729" s="86">
        <f>(Monitors!$C$13*Data!AA729)+(Monitors!$C$6*TANH(Monitors!$C$7*(Data!V729+Monitors!$C$8)+Monitors!$C$9)+Monitors!$C$10)</f>
        <v>16.99478456183494</v>
      </c>
      <c r="CA729" s="9">
        <f>BN729-(Signage!$C$13*AI729)</f>
        <v>18</v>
      </c>
      <c r="CB729" s="86">
        <f>(Signage!$C$13*Data!AI729)+(Signage!$C$6*TANH(Signage!$C$7*(Data!V729+Signage!$C$8)+Signage!$C$9)+Signage!$C$10)</f>
        <v>17.581632534992433</v>
      </c>
    </row>
    <row r="730" spans="1:80" s="4" customFormat="1" ht="12" customHeight="1">
      <c r="A730" s="82">
        <v>729</v>
      </c>
      <c r="B730" s="15" t="s">
        <v>2096</v>
      </c>
      <c r="C730" s="82" t="s">
        <v>1660</v>
      </c>
      <c r="D730" s="16">
        <v>41333</v>
      </c>
      <c r="E730" s="18" t="s">
        <v>77</v>
      </c>
      <c r="F730" s="15" t="s">
        <v>70</v>
      </c>
      <c r="G730" s="17">
        <v>6</v>
      </c>
      <c r="H730" s="15" t="s">
        <v>72</v>
      </c>
      <c r="I730" s="15" t="s">
        <v>73</v>
      </c>
      <c r="J730" s="18" t="s">
        <v>73</v>
      </c>
      <c r="K730" s="18" t="s">
        <v>74</v>
      </c>
      <c r="L730" s="18" t="s">
        <v>71</v>
      </c>
      <c r="M730" s="18" t="s">
        <v>78</v>
      </c>
      <c r="N730" s="18" t="s">
        <v>78</v>
      </c>
      <c r="O730" s="18" t="s">
        <v>82</v>
      </c>
      <c r="P730" s="18" t="s">
        <v>81</v>
      </c>
      <c r="Q730" s="18" t="s">
        <v>77</v>
      </c>
      <c r="R730" s="19">
        <v>1.78</v>
      </c>
      <c r="S730" s="19">
        <v>11.6</v>
      </c>
      <c r="T730" s="19">
        <v>20.6</v>
      </c>
      <c r="U730" s="19">
        <v>23.6</v>
      </c>
      <c r="V730" s="19">
        <v>237.93</v>
      </c>
      <c r="W730" s="19">
        <v>1080</v>
      </c>
      <c r="X730" s="19">
        <v>1092</v>
      </c>
      <c r="Y730" s="18" t="s">
        <v>371</v>
      </c>
      <c r="Z730" s="69">
        <v>8715</v>
      </c>
      <c r="AA730" s="19">
        <v>2.0739999999999998</v>
      </c>
      <c r="AB730" s="21">
        <v>250</v>
      </c>
      <c r="AC730" s="19">
        <v>2</v>
      </c>
      <c r="AD730" s="19">
        <v>290</v>
      </c>
      <c r="AE730" s="19">
        <v>250</v>
      </c>
      <c r="AF730" s="18"/>
      <c r="AG730" s="8">
        <f>AF730/AD730</f>
        <v>0</v>
      </c>
      <c r="AH730" s="19">
        <v>200</v>
      </c>
      <c r="AI730" s="85">
        <f>(AF730*V730)/1000000</f>
        <v>0</v>
      </c>
      <c r="AJ730" s="18" t="s">
        <v>78</v>
      </c>
      <c r="AK730" s="18" t="s">
        <v>310</v>
      </c>
      <c r="AL730" s="18" t="s">
        <v>181</v>
      </c>
      <c r="AM730" s="18" t="s">
        <v>81</v>
      </c>
      <c r="AN730" s="18" t="s">
        <v>81</v>
      </c>
      <c r="AO730" s="18" t="s">
        <v>81</v>
      </c>
      <c r="AP730" s="18" t="s">
        <v>94</v>
      </c>
      <c r="AQ730" s="18" t="s">
        <v>81</v>
      </c>
      <c r="AR730" s="19">
        <v>0</v>
      </c>
      <c r="AS730" s="18"/>
      <c r="AT730" s="72">
        <v>60</v>
      </c>
      <c r="AU730" s="19">
        <v>170</v>
      </c>
      <c r="AV730" s="19">
        <v>160</v>
      </c>
      <c r="AW730" s="18" t="s">
        <v>77</v>
      </c>
      <c r="AX730" s="18" t="s">
        <v>87</v>
      </c>
      <c r="AY730" s="18" t="s">
        <v>71</v>
      </c>
      <c r="AZ730" s="18" t="s">
        <v>71</v>
      </c>
      <c r="BA730" s="19">
        <v>0</v>
      </c>
      <c r="BB730" s="20" t="s">
        <v>81</v>
      </c>
      <c r="BC730" s="18" t="s">
        <v>81</v>
      </c>
      <c r="BD730" s="18" t="s">
        <v>81</v>
      </c>
      <c r="BE730" s="18" t="s">
        <v>84</v>
      </c>
      <c r="BF730" s="18" t="s">
        <v>81</v>
      </c>
      <c r="BG730" s="18"/>
      <c r="BH730" s="21">
        <v>0</v>
      </c>
      <c r="BI730" s="19">
        <v>0.35</v>
      </c>
      <c r="BJ730" s="18"/>
      <c r="BK730" s="19">
        <v>0.28000000000000003</v>
      </c>
      <c r="BL730" s="18"/>
      <c r="BM730" s="18"/>
      <c r="BN730" s="19">
        <v>18.13</v>
      </c>
      <c r="BO730" s="21">
        <v>0.47</v>
      </c>
      <c r="BP730" s="20"/>
      <c r="BQ730" s="21">
        <v>0.38</v>
      </c>
      <c r="BR730" s="20"/>
      <c r="BS730" s="21">
        <v>0.32</v>
      </c>
      <c r="BT730" s="20"/>
      <c r="BU730" s="20"/>
      <c r="BV730" s="21">
        <v>18.079999999999998</v>
      </c>
      <c r="BW730" s="9">
        <f>IF(BA730=1,BN730-(Monitors!$B$17*Data!BZ730),Data!BN730)</f>
        <v>18.13</v>
      </c>
      <c r="BX730" s="32">
        <f>IF($AR730=1,$BW730-(Monitors!$C$17*BZ730),Data!$BW730)</f>
        <v>18.13</v>
      </c>
      <c r="BY730" s="32">
        <f>BX730-(AA730*Monitors!$C$13)</f>
        <v>13.981999999999999</v>
      </c>
      <c r="BZ730" s="86">
        <f>(Monitors!$C$13*Data!AA730)+(Monitors!$C$6*TANH(Monitors!$C$7*(Data!V730+Monitors!$C$8)+Monitors!$C$9)+Monitors!$C$10)</f>
        <v>16.858580260254243</v>
      </c>
      <c r="CA730" s="9">
        <f>BN730-(Signage!$C$13*AI730)</f>
        <v>18.13</v>
      </c>
      <c r="CB730" s="86">
        <f>(Signage!$C$13*Data!AI730)+(Signage!$C$6*TANH(Signage!$C$7*(Data!V730+Signage!$C$8)+Signage!$C$9)+Signage!$C$10)</f>
        <v>17.239076934246803</v>
      </c>
    </row>
    <row r="731" spans="1:80" s="4" customFormat="1" ht="12" customHeight="1">
      <c r="A731" s="83">
        <v>730</v>
      </c>
      <c r="B731" s="15" t="s">
        <v>2096</v>
      </c>
      <c r="C731" s="83" t="s">
        <v>1661</v>
      </c>
      <c r="D731" s="16">
        <v>41333</v>
      </c>
      <c r="E731" s="18" t="s">
        <v>77</v>
      </c>
      <c r="F731" s="15" t="s">
        <v>70</v>
      </c>
      <c r="G731" s="17">
        <v>6</v>
      </c>
      <c r="H731" s="15" t="s">
        <v>72</v>
      </c>
      <c r="I731" s="15" t="s">
        <v>73</v>
      </c>
      <c r="J731" s="18" t="s">
        <v>73</v>
      </c>
      <c r="K731" s="18" t="s">
        <v>74</v>
      </c>
      <c r="L731" s="18" t="s">
        <v>71</v>
      </c>
      <c r="M731" s="18" t="s">
        <v>78</v>
      </c>
      <c r="N731" s="18" t="s">
        <v>78</v>
      </c>
      <c r="O731" s="18" t="s">
        <v>82</v>
      </c>
      <c r="P731" s="18" t="s">
        <v>81</v>
      </c>
      <c r="Q731" s="18" t="s">
        <v>78</v>
      </c>
      <c r="R731" s="19">
        <v>1.78</v>
      </c>
      <c r="S731" s="19">
        <v>10.6</v>
      </c>
      <c r="T731" s="19">
        <v>18.8</v>
      </c>
      <c r="U731" s="19">
        <v>21.5</v>
      </c>
      <c r="V731" s="19">
        <v>197.93</v>
      </c>
      <c r="W731" s="19">
        <v>1080</v>
      </c>
      <c r="X731" s="19">
        <v>1920</v>
      </c>
      <c r="Y731" s="18" t="s">
        <v>147</v>
      </c>
      <c r="Z731" s="69">
        <v>10405</v>
      </c>
      <c r="AA731" s="19">
        <v>2.0739999999999998</v>
      </c>
      <c r="AB731" s="21">
        <v>250</v>
      </c>
      <c r="AC731" s="19">
        <v>22.8</v>
      </c>
      <c r="AD731" s="19">
        <v>269</v>
      </c>
      <c r="AE731" s="19">
        <v>250</v>
      </c>
      <c r="AF731" s="18"/>
      <c r="AG731" s="8">
        <f>AF731/AD731</f>
        <v>0</v>
      </c>
      <c r="AH731" s="19">
        <v>200</v>
      </c>
      <c r="AI731" s="85">
        <f>(AF731*V731)/1000000</f>
        <v>0</v>
      </c>
      <c r="AJ731" s="18" t="s">
        <v>78</v>
      </c>
      <c r="AK731" s="18" t="s">
        <v>250</v>
      </c>
      <c r="AL731" s="18" t="s">
        <v>79</v>
      </c>
      <c r="AM731" s="18" t="s">
        <v>81</v>
      </c>
      <c r="AN731" s="18" t="s">
        <v>81</v>
      </c>
      <c r="AO731" s="18" t="s">
        <v>81</v>
      </c>
      <c r="AP731" s="18" t="s">
        <v>81</v>
      </c>
      <c r="AQ731" s="18" t="s">
        <v>81</v>
      </c>
      <c r="AR731" s="19">
        <v>0</v>
      </c>
      <c r="AS731" s="18"/>
      <c r="AT731" s="72">
        <v>60</v>
      </c>
      <c r="AU731" s="19">
        <v>170</v>
      </c>
      <c r="AV731" s="19">
        <v>160</v>
      </c>
      <c r="AW731" s="18" t="s">
        <v>77</v>
      </c>
      <c r="AX731" s="18" t="s">
        <v>87</v>
      </c>
      <c r="AY731" s="18" t="s">
        <v>71</v>
      </c>
      <c r="AZ731" s="18" t="s">
        <v>71</v>
      </c>
      <c r="BA731" s="19">
        <v>0</v>
      </c>
      <c r="BB731" s="20" t="s">
        <v>81</v>
      </c>
      <c r="BC731" s="18" t="s">
        <v>81</v>
      </c>
      <c r="BD731" s="18" t="s">
        <v>81</v>
      </c>
      <c r="BE731" s="18" t="s">
        <v>84</v>
      </c>
      <c r="BF731" s="18" t="s">
        <v>81</v>
      </c>
      <c r="BG731" s="18"/>
      <c r="BH731" s="21">
        <v>0</v>
      </c>
      <c r="BI731" s="19">
        <v>0.28999999999999998</v>
      </c>
      <c r="BJ731" s="18"/>
      <c r="BK731" s="19">
        <v>0.24</v>
      </c>
      <c r="BL731" s="18"/>
      <c r="BM731" s="18"/>
      <c r="BN731" s="19">
        <v>18.190000000000001</v>
      </c>
      <c r="BO731" s="21">
        <v>0.5</v>
      </c>
      <c r="BP731" s="20"/>
      <c r="BQ731" s="21">
        <v>0.3</v>
      </c>
      <c r="BR731" s="20"/>
      <c r="BS731" s="21">
        <v>0.25</v>
      </c>
      <c r="BT731" s="20"/>
      <c r="BU731" s="20"/>
      <c r="BV731" s="21">
        <v>18.11</v>
      </c>
      <c r="BW731" s="9">
        <f>IF(BA731=1,BN731-(Monitors!$B$17*Data!BZ731),Data!BN731)</f>
        <v>18.190000000000001</v>
      </c>
      <c r="BX731" s="32">
        <f>IF($AR731=1,$BW731-(Monitors!$C$17*BZ731),Data!$BW731)</f>
        <v>18.190000000000001</v>
      </c>
      <c r="BY731" s="32">
        <f>BX731-(AA731*Monitors!$C$13)</f>
        <v>14.042000000000002</v>
      </c>
      <c r="BZ731" s="86">
        <f>(Monitors!$C$13*Data!AA731)+(Monitors!$C$6*TANH(Monitors!$C$7*(Data!V731+Monitors!$C$8)+Monitors!$C$9)+Monitors!$C$10)</f>
        <v>15.407595300677469</v>
      </c>
      <c r="CA731" s="9">
        <f>BN731-(Signage!$C$13*AI731)</f>
        <v>18.190000000000001</v>
      </c>
      <c r="CB731" s="86">
        <f>(Signage!$C$13*Data!AI731)+(Signage!$C$6*TANH(Signage!$C$7*(Data!V731+Signage!$C$8)+Signage!$C$9)+Signage!$C$10)</f>
        <v>14.004687268361025</v>
      </c>
    </row>
    <row r="732" spans="1:80" s="4" customFormat="1" ht="12" customHeight="1">
      <c r="A732" s="82">
        <v>731</v>
      </c>
      <c r="B732" s="15" t="s">
        <v>2096</v>
      </c>
      <c r="C732" s="82" t="s">
        <v>1662</v>
      </c>
      <c r="D732" s="16">
        <v>41434</v>
      </c>
      <c r="E732" s="18" t="s">
        <v>77</v>
      </c>
      <c r="F732" s="15" t="s">
        <v>70</v>
      </c>
      <c r="G732" s="17">
        <v>6</v>
      </c>
      <c r="H732" s="15" t="s">
        <v>72</v>
      </c>
      <c r="I732" s="15" t="s">
        <v>73</v>
      </c>
      <c r="J732" s="18" t="s">
        <v>73</v>
      </c>
      <c r="K732" s="18" t="s">
        <v>74</v>
      </c>
      <c r="L732" s="18" t="s">
        <v>71</v>
      </c>
      <c r="M732" s="18" t="s">
        <v>78</v>
      </c>
      <c r="N732" s="18" t="s">
        <v>78</v>
      </c>
      <c r="O732" s="18" t="s">
        <v>82</v>
      </c>
      <c r="P732" s="18" t="s">
        <v>81</v>
      </c>
      <c r="Q732" s="18" t="s">
        <v>78</v>
      </c>
      <c r="R732" s="19">
        <v>1.78</v>
      </c>
      <c r="S732" s="19">
        <v>11.7</v>
      </c>
      <c r="T732" s="19">
        <v>20.7</v>
      </c>
      <c r="U732" s="19">
        <v>23.8</v>
      </c>
      <c r="V732" s="19">
        <v>242.19</v>
      </c>
      <c r="W732" s="19">
        <v>1080</v>
      </c>
      <c r="X732" s="19">
        <v>1920</v>
      </c>
      <c r="Y732" s="18" t="s">
        <v>147</v>
      </c>
      <c r="Z732" s="69">
        <v>8562</v>
      </c>
      <c r="AA732" s="19">
        <v>2.0739999999999998</v>
      </c>
      <c r="AB732" s="21">
        <v>220</v>
      </c>
      <c r="AC732" s="19">
        <v>26</v>
      </c>
      <c r="AD732" s="19">
        <v>291</v>
      </c>
      <c r="AE732" s="19">
        <v>220</v>
      </c>
      <c r="AF732" s="18"/>
      <c r="AG732" s="8">
        <f>AF732/AD732</f>
        <v>0</v>
      </c>
      <c r="AH732" s="19">
        <v>200</v>
      </c>
      <c r="AI732" s="85">
        <f>(AF732*V732)/1000000</f>
        <v>0</v>
      </c>
      <c r="AJ732" s="18" t="s">
        <v>78</v>
      </c>
      <c r="AK732" s="18" t="s">
        <v>186</v>
      </c>
      <c r="AL732" s="18" t="s">
        <v>181</v>
      </c>
      <c r="AM732" s="18" t="s">
        <v>81</v>
      </c>
      <c r="AN732" s="18" t="s">
        <v>81</v>
      </c>
      <c r="AO732" s="18" t="s">
        <v>81</v>
      </c>
      <c r="AP732" s="18" t="s">
        <v>81</v>
      </c>
      <c r="AQ732" s="18" t="s">
        <v>81</v>
      </c>
      <c r="AR732" s="19">
        <v>0</v>
      </c>
      <c r="AS732" s="18"/>
      <c r="AT732" s="72">
        <v>60</v>
      </c>
      <c r="AU732" s="19">
        <v>170</v>
      </c>
      <c r="AV732" s="19">
        <v>160</v>
      </c>
      <c r="AW732" s="18" t="s">
        <v>77</v>
      </c>
      <c r="AX732" s="18" t="s">
        <v>87</v>
      </c>
      <c r="AY732" s="18" t="s">
        <v>71</v>
      </c>
      <c r="AZ732" s="18" t="s">
        <v>71</v>
      </c>
      <c r="BA732" s="19">
        <v>0</v>
      </c>
      <c r="BB732" s="20" t="s">
        <v>81</v>
      </c>
      <c r="BC732" s="18" t="s">
        <v>81</v>
      </c>
      <c r="BD732" s="18" t="s">
        <v>81</v>
      </c>
      <c r="BE732" s="18" t="s">
        <v>84</v>
      </c>
      <c r="BF732" s="18" t="s">
        <v>81</v>
      </c>
      <c r="BG732" s="18"/>
      <c r="BH732" s="21">
        <v>0</v>
      </c>
      <c r="BI732" s="19">
        <v>0.33</v>
      </c>
      <c r="BJ732" s="18"/>
      <c r="BK732" s="19">
        <v>0.11</v>
      </c>
      <c r="BL732" s="18"/>
      <c r="BM732" s="18"/>
      <c r="BN732" s="19">
        <v>19.7</v>
      </c>
      <c r="BO732" s="21">
        <v>0.5</v>
      </c>
      <c r="BP732" s="20"/>
      <c r="BQ732" s="21">
        <v>0.34</v>
      </c>
      <c r="BR732" s="20"/>
      <c r="BS732" s="21">
        <v>0.12</v>
      </c>
      <c r="BT732" s="20"/>
      <c r="BU732" s="20"/>
      <c r="BV732" s="21">
        <v>19.61</v>
      </c>
      <c r="BW732" s="9">
        <f>IF(BA732=1,BN732-(Monitors!$B$17*Data!BZ732),Data!BN732)</f>
        <v>19.7</v>
      </c>
      <c r="BX732" s="32">
        <f>IF($AR732=1,$BW732-(Monitors!$C$17*BZ732),Data!$BW732)</f>
        <v>19.7</v>
      </c>
      <c r="BY732" s="32">
        <f>BX732-(AA732*Monitors!$C$13)</f>
        <v>15.552</v>
      </c>
      <c r="BZ732" s="86">
        <f>(Monitors!$C$13*Data!AA732)+(Monitors!$C$6*TANH(Monitors!$C$7*(Data!V732+Monitors!$C$8)+Monitors!$C$9)+Monitors!$C$10)</f>
        <v>16.99478456183494</v>
      </c>
      <c r="CA732" s="9">
        <f>BN732-(Signage!$C$13*AI732)</f>
        <v>19.7</v>
      </c>
      <c r="CB732" s="86">
        <f>(Signage!$C$13*Data!AI732)+(Signage!$C$6*TANH(Signage!$C$7*(Data!V732+Signage!$C$8)+Signage!$C$9)+Signage!$C$10)</f>
        <v>17.581632534992433</v>
      </c>
    </row>
    <row r="733" spans="1:80" s="4" customFormat="1" ht="12" customHeight="1">
      <c r="A733" s="83">
        <v>732</v>
      </c>
      <c r="B733" s="15" t="s">
        <v>2096</v>
      </c>
      <c r="C733" s="83" t="s">
        <v>1663</v>
      </c>
      <c r="D733" s="16">
        <v>41635</v>
      </c>
      <c r="E733" s="18" t="s">
        <v>77</v>
      </c>
      <c r="F733" s="15" t="s">
        <v>70</v>
      </c>
      <c r="G733" s="17">
        <v>6</v>
      </c>
      <c r="H733" s="15" t="s">
        <v>72</v>
      </c>
      <c r="I733" s="15" t="s">
        <v>142</v>
      </c>
      <c r="J733" s="18" t="s">
        <v>71</v>
      </c>
      <c r="K733" s="18" t="s">
        <v>74</v>
      </c>
      <c r="L733" s="18" t="s">
        <v>71</v>
      </c>
      <c r="M733" s="18" t="s">
        <v>78</v>
      </c>
      <c r="N733" s="18" t="s">
        <v>78</v>
      </c>
      <c r="O733" s="18" t="s">
        <v>82</v>
      </c>
      <c r="P733" s="18" t="s">
        <v>81</v>
      </c>
      <c r="Q733" s="18" t="s">
        <v>77</v>
      </c>
      <c r="R733" s="19">
        <v>1.78</v>
      </c>
      <c r="S733" s="19">
        <v>13.2</v>
      </c>
      <c r="T733" s="19">
        <v>23.5</v>
      </c>
      <c r="U733" s="19">
        <v>27</v>
      </c>
      <c r="V733" s="19">
        <v>311.14999999999998</v>
      </c>
      <c r="W733" s="19">
        <v>1080</v>
      </c>
      <c r="X733" s="19">
        <v>1920</v>
      </c>
      <c r="Y733" s="18" t="s">
        <v>147</v>
      </c>
      <c r="Z733" s="69">
        <v>6685</v>
      </c>
      <c r="AA733" s="19">
        <v>2.0739999999999998</v>
      </c>
      <c r="AB733" s="21">
        <v>250</v>
      </c>
      <c r="AC733" s="19">
        <v>3.2</v>
      </c>
      <c r="AD733" s="19">
        <v>271.89999999999998</v>
      </c>
      <c r="AE733" s="19">
        <v>250</v>
      </c>
      <c r="AF733" s="18"/>
      <c r="AG733" s="8">
        <f>AF733/AD733</f>
        <v>0</v>
      </c>
      <c r="AH733" s="19">
        <v>200</v>
      </c>
      <c r="AI733" s="85">
        <f>(AF733*V733)/1000000</f>
        <v>0</v>
      </c>
      <c r="AJ733" s="18" t="s">
        <v>78</v>
      </c>
      <c r="AK733" s="18" t="s">
        <v>190</v>
      </c>
      <c r="AL733" s="18" t="s">
        <v>152</v>
      </c>
      <c r="AM733" s="18" t="s">
        <v>81</v>
      </c>
      <c r="AN733" s="18" t="s">
        <v>81</v>
      </c>
      <c r="AO733" s="18" t="s">
        <v>81</v>
      </c>
      <c r="AP733" s="18" t="s">
        <v>94</v>
      </c>
      <c r="AQ733" s="18" t="s">
        <v>81</v>
      </c>
      <c r="AR733" s="19">
        <v>0</v>
      </c>
      <c r="AS733" s="18"/>
      <c r="AT733" s="72">
        <v>60</v>
      </c>
      <c r="AU733" s="19">
        <v>170</v>
      </c>
      <c r="AV733" s="19">
        <v>160</v>
      </c>
      <c r="AW733" s="18" t="s">
        <v>78</v>
      </c>
      <c r="AX733" s="18" t="s">
        <v>87</v>
      </c>
      <c r="AY733" s="18" t="s">
        <v>71</v>
      </c>
      <c r="AZ733" s="18" t="s">
        <v>71</v>
      </c>
      <c r="BA733" s="19">
        <v>0</v>
      </c>
      <c r="BB733" s="20" t="s">
        <v>81</v>
      </c>
      <c r="BC733" s="18" t="s">
        <v>81</v>
      </c>
      <c r="BD733" s="18" t="s">
        <v>81</v>
      </c>
      <c r="BE733" s="18" t="s">
        <v>84</v>
      </c>
      <c r="BF733" s="18" t="s">
        <v>81</v>
      </c>
      <c r="BG733" s="18"/>
      <c r="BH733" s="21">
        <v>0</v>
      </c>
      <c r="BI733" s="19">
        <v>0.33</v>
      </c>
      <c r="BJ733" s="18"/>
      <c r="BK733" s="19">
        <v>0.24</v>
      </c>
      <c r="BL733" s="18"/>
      <c r="BM733" s="18"/>
      <c r="BN733" s="19">
        <v>19.75</v>
      </c>
      <c r="BO733" s="21">
        <v>0.4</v>
      </c>
      <c r="BP733" s="20"/>
      <c r="BQ733" s="21">
        <v>0.33</v>
      </c>
      <c r="BR733" s="20"/>
      <c r="BS733" s="21">
        <v>0.27</v>
      </c>
      <c r="BT733" s="20"/>
      <c r="BU733" s="20"/>
      <c r="BV733" s="21">
        <v>19.850000000000001</v>
      </c>
      <c r="BW733" s="9">
        <f>IF(BA733=1,BN733-(Monitors!$B$17*Data!BZ733),Data!BN733)</f>
        <v>19.75</v>
      </c>
      <c r="BX733" s="32">
        <f>IF($AR733=1,$BW733-(Monitors!$C$17*BZ733),Data!$BW733)</f>
        <v>19.75</v>
      </c>
      <c r="BY733" s="32">
        <f>BX733-(AA733*Monitors!$C$13)</f>
        <v>15.602</v>
      </c>
      <c r="BZ733" s="86">
        <f>(Monitors!$C$13*Data!AA733)+(Monitors!$C$6*TANH(Monitors!$C$7*(Data!V733+Monitors!$C$8)+Monitors!$C$9)+Monitors!$C$10)</f>
        <v>18.768526836427366</v>
      </c>
      <c r="CA733" s="9">
        <f>BN733-(Signage!$C$13*AI733)</f>
        <v>19.75</v>
      </c>
      <c r="CB733" s="86">
        <f>(Signage!$C$13*Data!AI733)+(Signage!$C$6*TANH(Signage!$C$7*(Data!V733+Signage!$C$8)+Signage!$C$9)+Signage!$C$10)</f>
        <v>23.061492107137884</v>
      </c>
    </row>
    <row r="734" spans="1:80" s="4" customFormat="1" ht="12" customHeight="1">
      <c r="A734" s="82">
        <v>733</v>
      </c>
      <c r="B734" s="15" t="s">
        <v>2096</v>
      </c>
      <c r="C734" s="82" t="s">
        <v>1664</v>
      </c>
      <c r="D734" s="16">
        <v>41436</v>
      </c>
      <c r="E734" s="18" t="s">
        <v>77</v>
      </c>
      <c r="F734" s="15" t="s">
        <v>70</v>
      </c>
      <c r="G734" s="17">
        <v>6</v>
      </c>
      <c r="H734" s="15" t="s">
        <v>72</v>
      </c>
      <c r="I734" s="15" t="s">
        <v>73</v>
      </c>
      <c r="J734" s="18" t="s">
        <v>73</v>
      </c>
      <c r="K734" s="18" t="s">
        <v>74</v>
      </c>
      <c r="L734" s="18" t="s">
        <v>71</v>
      </c>
      <c r="M734" s="18" t="s">
        <v>78</v>
      </c>
      <c r="N734" s="18" t="s">
        <v>78</v>
      </c>
      <c r="O734" s="18" t="s">
        <v>82</v>
      </c>
      <c r="P734" s="18" t="s">
        <v>81</v>
      </c>
      <c r="Q734" s="18" t="s">
        <v>78</v>
      </c>
      <c r="R734" s="19">
        <v>1.78</v>
      </c>
      <c r="S734" s="19">
        <v>11.3</v>
      </c>
      <c r="T734" s="19">
        <v>20</v>
      </c>
      <c r="U734" s="19">
        <v>23</v>
      </c>
      <c r="V734" s="19">
        <v>225.51</v>
      </c>
      <c r="W734" s="19">
        <v>1080</v>
      </c>
      <c r="X734" s="19">
        <v>1920</v>
      </c>
      <c r="Y734" s="18" t="s">
        <v>147</v>
      </c>
      <c r="Z734" s="69">
        <v>9175</v>
      </c>
      <c r="AA734" s="19">
        <v>2.0739999999999998</v>
      </c>
      <c r="AB734" s="21">
        <v>215</v>
      </c>
      <c r="AC734" s="19">
        <v>23.4</v>
      </c>
      <c r="AD734" s="19">
        <v>239</v>
      </c>
      <c r="AE734" s="19">
        <v>215</v>
      </c>
      <c r="AF734" s="18"/>
      <c r="AG734" s="8">
        <f>AF734/AD734</f>
        <v>0</v>
      </c>
      <c r="AH734" s="19">
        <v>200</v>
      </c>
      <c r="AI734" s="85">
        <f>(AF734*V734)/1000000</f>
        <v>0</v>
      </c>
      <c r="AJ734" s="18" t="s">
        <v>78</v>
      </c>
      <c r="AK734" s="18" t="s">
        <v>305</v>
      </c>
      <c r="AL734" s="18" t="s">
        <v>181</v>
      </c>
      <c r="AM734" s="18" t="s">
        <v>81</v>
      </c>
      <c r="AN734" s="18" t="s">
        <v>81</v>
      </c>
      <c r="AO734" s="18" t="s">
        <v>81</v>
      </c>
      <c r="AP734" s="18" t="s">
        <v>81</v>
      </c>
      <c r="AQ734" s="18" t="s">
        <v>81</v>
      </c>
      <c r="AR734" s="19">
        <v>0</v>
      </c>
      <c r="AS734" s="18"/>
      <c r="AT734" s="72">
        <v>60</v>
      </c>
      <c r="AU734" s="19">
        <v>170</v>
      </c>
      <c r="AV734" s="19">
        <v>160</v>
      </c>
      <c r="AW734" s="18" t="s">
        <v>77</v>
      </c>
      <c r="AX734" s="18" t="s">
        <v>87</v>
      </c>
      <c r="AY734" s="18" t="s">
        <v>71</v>
      </c>
      <c r="AZ734" s="18" t="s">
        <v>71</v>
      </c>
      <c r="BA734" s="19">
        <v>0</v>
      </c>
      <c r="BB734" s="20" t="s">
        <v>81</v>
      </c>
      <c r="BC734" s="18" t="s">
        <v>81</v>
      </c>
      <c r="BD734" s="18" t="s">
        <v>81</v>
      </c>
      <c r="BE734" s="18" t="s">
        <v>84</v>
      </c>
      <c r="BF734" s="18" t="s">
        <v>81</v>
      </c>
      <c r="BG734" s="18"/>
      <c r="BH734" s="21">
        <v>0</v>
      </c>
      <c r="BI734" s="19">
        <v>0.3</v>
      </c>
      <c r="BJ734" s="18"/>
      <c r="BK734" s="19">
        <v>0.1</v>
      </c>
      <c r="BL734" s="18"/>
      <c r="BM734" s="18"/>
      <c r="BN734" s="19">
        <v>20.13</v>
      </c>
      <c r="BO734" s="21">
        <v>0.5</v>
      </c>
      <c r="BP734" s="20"/>
      <c r="BQ734" s="21">
        <v>0.4</v>
      </c>
      <c r="BR734" s="20"/>
      <c r="BS734" s="21">
        <v>0.1</v>
      </c>
      <c r="BT734" s="20"/>
      <c r="BU734" s="20"/>
      <c r="BV734" s="21">
        <v>19.98</v>
      </c>
      <c r="BW734" s="9">
        <f>IF(BA734=1,BN734-(Monitors!$B$17*Data!BZ734),Data!BN734)</f>
        <v>20.13</v>
      </c>
      <c r="BX734" s="32">
        <f>IF($AR734=1,$BW734-(Monitors!$C$17*BZ734),Data!$BW734)</f>
        <v>20.13</v>
      </c>
      <c r="BY734" s="32">
        <f>BX734-(AA734*Monitors!$C$13)</f>
        <v>15.981999999999999</v>
      </c>
      <c r="BZ734" s="86">
        <f>(Monitors!$C$13*Data!AA734)+(Monitors!$C$6*TANH(Monitors!$C$7*(Data!V734+Monitors!$C$8)+Monitors!$C$9)+Monitors!$C$10)</f>
        <v>16.441845152136153</v>
      </c>
      <c r="CA734" s="9">
        <f>BN734-(Signage!$C$13*AI734)</f>
        <v>20.13</v>
      </c>
      <c r="CB734" s="86">
        <f>(Signage!$C$13*Data!AI734)+(Signage!$C$6*TANH(Signage!$C$7*(Data!V734+Signage!$C$8)+Signage!$C$9)+Signage!$C$10)</f>
        <v>16.238116840015003</v>
      </c>
    </row>
    <row r="735" spans="1:80" s="4" customFormat="1" ht="12" customHeight="1">
      <c r="A735" s="83">
        <v>734</v>
      </c>
      <c r="B735" s="15" t="s">
        <v>2096</v>
      </c>
      <c r="C735" s="83" t="s">
        <v>1665</v>
      </c>
      <c r="D735" s="16">
        <v>41391</v>
      </c>
      <c r="E735" s="18" t="s">
        <v>77</v>
      </c>
      <c r="F735" s="15" t="s">
        <v>70</v>
      </c>
      <c r="G735" s="17">
        <v>6</v>
      </c>
      <c r="H735" s="15" t="s">
        <v>72</v>
      </c>
      <c r="I735" s="15" t="s">
        <v>73</v>
      </c>
      <c r="J735" s="18" t="s">
        <v>73</v>
      </c>
      <c r="K735" s="18" t="s">
        <v>74</v>
      </c>
      <c r="L735" s="18" t="s">
        <v>71</v>
      </c>
      <c r="M735" s="18" t="s">
        <v>78</v>
      </c>
      <c r="N735" s="18" t="s">
        <v>78</v>
      </c>
      <c r="O735" s="18" t="s">
        <v>82</v>
      </c>
      <c r="P735" s="18" t="s">
        <v>81</v>
      </c>
      <c r="Q735" s="18" t="s">
        <v>77</v>
      </c>
      <c r="R735" s="19">
        <v>1.78</v>
      </c>
      <c r="S735" s="19">
        <v>11.3</v>
      </c>
      <c r="T735" s="19">
        <v>20</v>
      </c>
      <c r="U735" s="19">
        <v>23</v>
      </c>
      <c r="V735" s="19">
        <v>226.08</v>
      </c>
      <c r="W735" s="19">
        <v>1080</v>
      </c>
      <c r="X735" s="19">
        <v>1920</v>
      </c>
      <c r="Y735" s="18" t="s">
        <v>147</v>
      </c>
      <c r="Z735" s="69">
        <v>9152</v>
      </c>
      <c r="AA735" s="19">
        <v>2.0739999999999998</v>
      </c>
      <c r="AB735" s="21">
        <v>198</v>
      </c>
      <c r="AC735" s="19">
        <v>11.2</v>
      </c>
      <c r="AD735" s="19">
        <v>260</v>
      </c>
      <c r="AE735" s="19">
        <v>198</v>
      </c>
      <c r="AF735" s="18"/>
      <c r="AG735" s="8">
        <f>AF735/AD735</f>
        <v>0</v>
      </c>
      <c r="AH735" s="19">
        <v>200</v>
      </c>
      <c r="AI735" s="85">
        <f>(AF735*V735)/1000000</f>
        <v>0</v>
      </c>
      <c r="AJ735" s="18" t="s">
        <v>78</v>
      </c>
      <c r="AK735" s="18" t="s">
        <v>305</v>
      </c>
      <c r="AL735" s="18" t="s">
        <v>127</v>
      </c>
      <c r="AM735" s="18" t="s">
        <v>81</v>
      </c>
      <c r="AN735" s="18" t="s">
        <v>81</v>
      </c>
      <c r="AO735" s="18" t="s">
        <v>81</v>
      </c>
      <c r="AP735" s="18" t="s">
        <v>81</v>
      </c>
      <c r="AQ735" s="18" t="s">
        <v>81</v>
      </c>
      <c r="AR735" s="19">
        <v>0</v>
      </c>
      <c r="AS735" s="18"/>
      <c r="AT735" s="72">
        <v>60</v>
      </c>
      <c r="AU735" s="19">
        <v>170</v>
      </c>
      <c r="AV735" s="19">
        <v>160</v>
      </c>
      <c r="AW735" s="18" t="s">
        <v>77</v>
      </c>
      <c r="AX735" s="18" t="s">
        <v>87</v>
      </c>
      <c r="AY735" s="18" t="s">
        <v>71</v>
      </c>
      <c r="AZ735" s="18" t="s">
        <v>71</v>
      </c>
      <c r="BA735" s="19">
        <v>0</v>
      </c>
      <c r="BB735" s="20" t="s">
        <v>81</v>
      </c>
      <c r="BC735" s="18" t="s">
        <v>81</v>
      </c>
      <c r="BD735" s="18" t="s">
        <v>81</v>
      </c>
      <c r="BE735" s="18" t="s">
        <v>84</v>
      </c>
      <c r="BF735" s="18" t="s">
        <v>81</v>
      </c>
      <c r="BG735" s="18"/>
      <c r="BH735" s="21">
        <v>0</v>
      </c>
      <c r="BI735" s="19">
        <v>0.27</v>
      </c>
      <c r="BJ735" s="18"/>
      <c r="BK735" s="19">
        <v>0.2</v>
      </c>
      <c r="BL735" s="18"/>
      <c r="BM735" s="18"/>
      <c r="BN735" s="19">
        <v>20.309999999999999</v>
      </c>
      <c r="BO735" s="21">
        <v>0.5</v>
      </c>
      <c r="BP735" s="20"/>
      <c r="BQ735" s="21">
        <v>0.27</v>
      </c>
      <c r="BR735" s="20"/>
      <c r="BS735" s="21">
        <v>0.2</v>
      </c>
      <c r="BT735" s="20"/>
      <c r="BU735" s="20"/>
      <c r="BV735" s="21">
        <v>20.23</v>
      </c>
      <c r="BW735" s="9">
        <f>IF(BA735=1,BN735-(Monitors!$B$17*Data!BZ735),Data!BN735)</f>
        <v>20.309999999999999</v>
      </c>
      <c r="BX735" s="32">
        <f>IF($AR735=1,$BW735-(Monitors!$C$17*BZ735),Data!$BW735)</f>
        <v>20.309999999999999</v>
      </c>
      <c r="BY735" s="32">
        <f>BX735-(AA735*Monitors!$C$13)</f>
        <v>16.161999999999999</v>
      </c>
      <c r="BZ735" s="86">
        <f>(Monitors!$C$13*Data!AA735)+(Monitors!$C$6*TANH(Monitors!$C$7*(Data!V735+Monitors!$C$8)+Monitors!$C$9)+Monitors!$C$10)</f>
        <v>16.461621182910356</v>
      </c>
      <c r="CA735" s="9">
        <f>BN735-(Signage!$C$13*AI735)</f>
        <v>20.309999999999999</v>
      </c>
      <c r="CB735" s="86">
        <f>(Signage!$C$13*Data!AI735)+(Signage!$C$6*TANH(Signage!$C$7*(Data!V735+Signage!$C$8)+Signage!$C$9)+Signage!$C$10)</f>
        <v>16.28412494062426</v>
      </c>
    </row>
    <row r="736" spans="1:80" s="4" customFormat="1" ht="12" customHeight="1">
      <c r="A736" s="82">
        <v>735</v>
      </c>
      <c r="B736" s="15" t="s">
        <v>2056</v>
      </c>
      <c r="C736" s="82" t="s">
        <v>1666</v>
      </c>
      <c r="D736" s="16">
        <v>41110</v>
      </c>
      <c r="E736" s="18" t="s">
        <v>78</v>
      </c>
      <c r="F736" s="15" t="s">
        <v>70</v>
      </c>
      <c r="G736" s="17">
        <v>6</v>
      </c>
      <c r="H736" s="15" t="s">
        <v>72</v>
      </c>
      <c r="I736" s="15" t="s">
        <v>113</v>
      </c>
      <c r="J736" s="18"/>
      <c r="K736" s="18" t="s">
        <v>74</v>
      </c>
      <c r="L736" s="18"/>
      <c r="M736" s="18" t="s">
        <v>78</v>
      </c>
      <c r="N736" s="18" t="s">
        <v>78</v>
      </c>
      <c r="O736" s="18" t="s">
        <v>82</v>
      </c>
      <c r="P736" s="18"/>
      <c r="Q736" s="18" t="s">
        <v>77</v>
      </c>
      <c r="R736" s="19">
        <v>1.78</v>
      </c>
      <c r="S736" s="19">
        <v>11.3</v>
      </c>
      <c r="T736" s="19">
        <v>20.100000000000001</v>
      </c>
      <c r="U736" s="19">
        <v>23</v>
      </c>
      <c r="V736" s="19">
        <v>226.05</v>
      </c>
      <c r="W736" s="19">
        <v>1080</v>
      </c>
      <c r="X736" s="19">
        <v>1920</v>
      </c>
      <c r="Y736" s="18" t="s">
        <v>147</v>
      </c>
      <c r="Z736" s="69">
        <v>9175</v>
      </c>
      <c r="AA736" s="19">
        <v>2.0739999999999998</v>
      </c>
      <c r="AB736" s="21">
        <v>250</v>
      </c>
      <c r="AC736" s="19">
        <v>6.1</v>
      </c>
      <c r="AD736" s="19">
        <v>246.1</v>
      </c>
      <c r="AE736" s="19">
        <v>250</v>
      </c>
      <c r="AF736" s="18"/>
      <c r="AG736" s="8">
        <f>AF736/AD736</f>
        <v>0</v>
      </c>
      <c r="AH736" s="19">
        <v>245.1</v>
      </c>
      <c r="AI736" s="85">
        <f>(AF736*V736)/1000000</f>
        <v>0</v>
      </c>
      <c r="AJ736" s="18" t="s">
        <v>78</v>
      </c>
      <c r="AK736" s="18" t="s">
        <v>568</v>
      </c>
      <c r="AL736" s="18" t="s">
        <v>159</v>
      </c>
      <c r="AM736" s="18"/>
      <c r="AN736" s="18" t="s">
        <v>81</v>
      </c>
      <c r="AO736" s="18"/>
      <c r="AP736" s="18" t="s">
        <v>94</v>
      </c>
      <c r="AQ736" s="18"/>
      <c r="AR736" s="19">
        <v>0</v>
      </c>
      <c r="AS736" s="18"/>
      <c r="AT736" s="72">
        <v>60</v>
      </c>
      <c r="AU736" s="19">
        <v>170</v>
      </c>
      <c r="AV736" s="19">
        <v>160</v>
      </c>
      <c r="AW736" s="18" t="s">
        <v>78</v>
      </c>
      <c r="AX736" s="18" t="s">
        <v>81</v>
      </c>
      <c r="AY736" s="18"/>
      <c r="AZ736" s="18"/>
      <c r="BA736" s="19">
        <v>0</v>
      </c>
      <c r="BB736" s="20" t="s">
        <v>81</v>
      </c>
      <c r="BC736" s="18" t="s">
        <v>144</v>
      </c>
      <c r="BD736" s="18"/>
      <c r="BE736" s="18" t="s">
        <v>84</v>
      </c>
      <c r="BF736" s="18"/>
      <c r="BG736" s="18"/>
      <c r="BH736" s="21">
        <v>1</v>
      </c>
      <c r="BI736" s="19">
        <v>0.48</v>
      </c>
      <c r="BJ736" s="18"/>
      <c r="BK736" s="19">
        <v>0.32</v>
      </c>
      <c r="BL736" s="18"/>
      <c r="BM736" s="18"/>
      <c r="BN736" s="19">
        <v>20.36</v>
      </c>
      <c r="BO736" s="21">
        <v>0.35</v>
      </c>
      <c r="BP736" s="20"/>
      <c r="BQ736" s="21">
        <v>0.5</v>
      </c>
      <c r="BR736" s="20"/>
      <c r="BS736" s="21">
        <v>0.34</v>
      </c>
      <c r="BT736" s="20"/>
      <c r="BU736" s="20"/>
      <c r="BV736" s="21">
        <v>20.52</v>
      </c>
      <c r="BW736" s="9">
        <f>IF(BA736=1,BN736-(Monitors!$B$17*Data!BZ736),Data!BN736)</f>
        <v>20.36</v>
      </c>
      <c r="BX736" s="32">
        <f>IF($AR736=1,$BW736-(Monitors!$C$17*BZ736),Data!$BW736)</f>
        <v>20.36</v>
      </c>
      <c r="BY736" s="32">
        <f>BX736-(AA736*Monitors!$C$13)</f>
        <v>16.212</v>
      </c>
      <c r="BZ736" s="86">
        <f>(Monitors!$C$13*Data!AA736)+(Monitors!$C$6*TANH(Monitors!$C$7*(Data!V736+Monitors!$C$8)+Monitors!$C$9)+Monitors!$C$10)</f>
        <v>16.460581917010643</v>
      </c>
      <c r="CA736" s="9">
        <f>BN736-(Signage!$C$13*AI736)</f>
        <v>20.36</v>
      </c>
      <c r="CB736" s="86">
        <f>(Signage!$C$13*Data!AI736)+(Signage!$C$6*TANH(Signage!$C$7*(Data!V736+Signage!$C$8)+Signage!$C$9)+Signage!$C$10)</f>
        <v>16.281703625377922</v>
      </c>
    </row>
    <row r="737" spans="1:80" s="4" customFormat="1" ht="12" customHeight="1">
      <c r="A737" s="83">
        <v>736</v>
      </c>
      <c r="B737" s="15" t="s">
        <v>2096</v>
      </c>
      <c r="C737" s="83" t="s">
        <v>1667</v>
      </c>
      <c r="D737" s="16">
        <v>41309</v>
      </c>
      <c r="E737" s="18" t="s">
        <v>77</v>
      </c>
      <c r="F737" s="15" t="s">
        <v>70</v>
      </c>
      <c r="G737" s="17">
        <v>6</v>
      </c>
      <c r="H737" s="15" t="s">
        <v>72</v>
      </c>
      <c r="I737" s="15" t="s">
        <v>73</v>
      </c>
      <c r="J737" s="18" t="s">
        <v>73</v>
      </c>
      <c r="K737" s="18" t="s">
        <v>74</v>
      </c>
      <c r="L737" s="18" t="s">
        <v>71</v>
      </c>
      <c r="M737" s="18" t="s">
        <v>78</v>
      </c>
      <c r="N737" s="18" t="s">
        <v>78</v>
      </c>
      <c r="O737" s="18" t="s">
        <v>82</v>
      </c>
      <c r="P737" s="18" t="s">
        <v>81</v>
      </c>
      <c r="Q737" s="18" t="s">
        <v>77</v>
      </c>
      <c r="R737" s="19">
        <v>1.78</v>
      </c>
      <c r="S737" s="19">
        <v>11.3</v>
      </c>
      <c r="T737" s="19">
        <v>20</v>
      </c>
      <c r="U737" s="19">
        <v>23</v>
      </c>
      <c r="V737" s="19">
        <v>226.52</v>
      </c>
      <c r="W737" s="19">
        <v>1080</v>
      </c>
      <c r="X737" s="19">
        <v>1092</v>
      </c>
      <c r="Y737" s="18" t="s">
        <v>371</v>
      </c>
      <c r="Z737" s="69">
        <v>9175</v>
      </c>
      <c r="AA737" s="19">
        <v>2.0739999999999998</v>
      </c>
      <c r="AB737" s="21">
        <v>250</v>
      </c>
      <c r="AC737" s="19">
        <v>51</v>
      </c>
      <c r="AD737" s="19">
        <v>281</v>
      </c>
      <c r="AE737" s="19">
        <v>250</v>
      </c>
      <c r="AF737" s="18"/>
      <c r="AG737" s="8">
        <f>AF737/AD737</f>
        <v>0</v>
      </c>
      <c r="AH737" s="19">
        <v>200</v>
      </c>
      <c r="AI737" s="85">
        <f>(AF737*V737)/1000000</f>
        <v>0</v>
      </c>
      <c r="AJ737" s="18" t="s">
        <v>78</v>
      </c>
      <c r="AK737" s="18" t="s">
        <v>305</v>
      </c>
      <c r="AL737" s="18" t="s">
        <v>181</v>
      </c>
      <c r="AM737" s="18" t="s">
        <v>81</v>
      </c>
      <c r="AN737" s="18" t="s">
        <v>81</v>
      </c>
      <c r="AO737" s="18" t="s">
        <v>81</v>
      </c>
      <c r="AP737" s="18" t="s">
        <v>94</v>
      </c>
      <c r="AQ737" s="18" t="s">
        <v>81</v>
      </c>
      <c r="AR737" s="19">
        <v>0</v>
      </c>
      <c r="AS737" s="18"/>
      <c r="AT737" s="72">
        <v>60</v>
      </c>
      <c r="AU737" s="19">
        <v>170</v>
      </c>
      <c r="AV737" s="19">
        <v>160</v>
      </c>
      <c r="AW737" s="18" t="s">
        <v>77</v>
      </c>
      <c r="AX737" s="18" t="s">
        <v>87</v>
      </c>
      <c r="AY737" s="18" t="s">
        <v>71</v>
      </c>
      <c r="AZ737" s="18" t="s">
        <v>71</v>
      </c>
      <c r="BA737" s="19">
        <v>0</v>
      </c>
      <c r="BB737" s="20" t="s">
        <v>81</v>
      </c>
      <c r="BC737" s="18" t="s">
        <v>81</v>
      </c>
      <c r="BD737" s="18" t="s">
        <v>81</v>
      </c>
      <c r="BE737" s="18" t="s">
        <v>84</v>
      </c>
      <c r="BF737" s="18" t="s">
        <v>81</v>
      </c>
      <c r="BG737" s="18"/>
      <c r="BH737" s="21">
        <v>0</v>
      </c>
      <c r="BI737" s="19">
        <v>0.34</v>
      </c>
      <c r="BJ737" s="18"/>
      <c r="BK737" s="19">
        <v>0.28000000000000003</v>
      </c>
      <c r="BL737" s="18"/>
      <c r="BM737" s="18"/>
      <c r="BN737" s="19">
        <v>21.65</v>
      </c>
      <c r="BO737" s="21">
        <v>0.4</v>
      </c>
      <c r="BP737" s="20"/>
      <c r="BQ737" s="21">
        <v>0.35</v>
      </c>
      <c r="BR737" s="20"/>
      <c r="BS737" s="21">
        <v>0.3</v>
      </c>
      <c r="BT737" s="20"/>
      <c r="BU737" s="20"/>
      <c r="BV737" s="21">
        <v>21.61</v>
      </c>
      <c r="BW737" s="9">
        <f>IF(BA737=1,BN737-(Monitors!$B$17*Data!BZ737),Data!BN737)</f>
        <v>21.65</v>
      </c>
      <c r="BX737" s="32">
        <f>IF($AR737=1,$BW737-(Monitors!$C$17*BZ737),Data!$BW737)</f>
        <v>21.65</v>
      </c>
      <c r="BY737" s="32">
        <f>BX737-(AA737*Monitors!$C$13)</f>
        <v>17.501999999999999</v>
      </c>
      <c r="BZ737" s="86">
        <f>(Monitors!$C$13*Data!AA737)+(Monitors!$C$6*TANH(Monitors!$C$7*(Data!V737+Monitors!$C$8)+Monitors!$C$9)+Monitors!$C$10)</f>
        <v>16.476843626359454</v>
      </c>
      <c r="CA737" s="9">
        <f>BN737-(Signage!$C$13*AI737)</f>
        <v>21.65</v>
      </c>
      <c r="CB737" s="86">
        <f>(Signage!$C$13*Data!AI737)+(Signage!$C$6*TANH(Signage!$C$7*(Data!V737+Signage!$C$8)+Signage!$C$9)+Signage!$C$10)</f>
        <v>16.31963546875922</v>
      </c>
    </row>
    <row r="738" spans="1:80" s="4" customFormat="1" ht="12" customHeight="1">
      <c r="A738" s="82">
        <v>737</v>
      </c>
      <c r="B738" s="15" t="s">
        <v>2064</v>
      </c>
      <c r="C738" s="82" t="s">
        <v>1668</v>
      </c>
      <c r="D738" s="16">
        <v>41294</v>
      </c>
      <c r="E738" s="18" t="s">
        <v>77</v>
      </c>
      <c r="F738" s="15" t="s">
        <v>70</v>
      </c>
      <c r="G738" s="17">
        <v>6</v>
      </c>
      <c r="H738" s="15" t="s">
        <v>72</v>
      </c>
      <c r="I738" s="15" t="s">
        <v>73</v>
      </c>
      <c r="J738" s="18" t="s">
        <v>73</v>
      </c>
      <c r="K738" s="18" t="s">
        <v>74</v>
      </c>
      <c r="L738" s="18" t="s">
        <v>71</v>
      </c>
      <c r="M738" s="18" t="s">
        <v>78</v>
      </c>
      <c r="N738" s="18" t="s">
        <v>78</v>
      </c>
      <c r="O738" s="18" t="s">
        <v>82</v>
      </c>
      <c r="P738" s="18" t="s">
        <v>71</v>
      </c>
      <c r="Q738" s="18" t="s">
        <v>77</v>
      </c>
      <c r="R738" s="19">
        <v>1.78</v>
      </c>
      <c r="S738" s="19">
        <v>10.6</v>
      </c>
      <c r="T738" s="19">
        <v>18.8</v>
      </c>
      <c r="U738" s="19">
        <v>21.5</v>
      </c>
      <c r="V738" s="19">
        <v>198.38</v>
      </c>
      <c r="W738" s="19">
        <v>1080</v>
      </c>
      <c r="X738" s="19">
        <v>1920</v>
      </c>
      <c r="Y738" s="18" t="s">
        <v>147</v>
      </c>
      <c r="Z738" s="69">
        <v>9565</v>
      </c>
      <c r="AA738" s="19">
        <v>2.0739999999999998</v>
      </c>
      <c r="AB738" s="21">
        <v>250</v>
      </c>
      <c r="AC738" s="19">
        <v>0.2</v>
      </c>
      <c r="AD738" s="19">
        <v>306</v>
      </c>
      <c r="AE738" s="19">
        <v>250</v>
      </c>
      <c r="AF738" s="19">
        <v>179</v>
      </c>
      <c r="AG738" s="8">
        <f>AF738/AD738</f>
        <v>0.58496732026143794</v>
      </c>
      <c r="AH738" s="19">
        <v>200</v>
      </c>
      <c r="AI738" s="85">
        <f>(AF738*V738)/1000000</f>
        <v>3.5510019999999996E-2</v>
      </c>
      <c r="AJ738" s="18" t="s">
        <v>78</v>
      </c>
      <c r="AK738" s="18" t="s">
        <v>250</v>
      </c>
      <c r="AL738" s="18" t="s">
        <v>88</v>
      </c>
      <c r="AM738" s="18" t="s">
        <v>71</v>
      </c>
      <c r="AN738" s="18" t="s">
        <v>81</v>
      </c>
      <c r="AO738" s="18" t="s">
        <v>71</v>
      </c>
      <c r="AP738" s="18" t="s">
        <v>94</v>
      </c>
      <c r="AQ738" s="18" t="s">
        <v>71</v>
      </c>
      <c r="AR738" s="19">
        <v>0</v>
      </c>
      <c r="AS738" s="18"/>
      <c r="AT738" s="72">
        <v>60</v>
      </c>
      <c r="AU738" s="19">
        <v>178</v>
      </c>
      <c r="AV738" s="19">
        <v>178</v>
      </c>
      <c r="AW738" s="18" t="s">
        <v>77</v>
      </c>
      <c r="AX738" s="18" t="s">
        <v>98</v>
      </c>
      <c r="AY738" s="18" t="s">
        <v>71</v>
      </c>
      <c r="AZ738" s="18" t="s">
        <v>71</v>
      </c>
      <c r="BA738" s="19">
        <v>0</v>
      </c>
      <c r="BB738" s="20" t="s">
        <v>81</v>
      </c>
      <c r="BC738" s="18" t="s">
        <v>81</v>
      </c>
      <c r="BD738" s="18" t="s">
        <v>71</v>
      </c>
      <c r="BE738" s="18" t="s">
        <v>84</v>
      </c>
      <c r="BF738" s="18" t="s">
        <v>71</v>
      </c>
      <c r="BG738" s="18"/>
      <c r="BH738" s="21">
        <v>0</v>
      </c>
      <c r="BI738" s="19">
        <v>0.35</v>
      </c>
      <c r="BJ738" s="18"/>
      <c r="BK738" s="19">
        <v>0.27</v>
      </c>
      <c r="BL738" s="18"/>
      <c r="BM738" s="18"/>
      <c r="BN738" s="19">
        <v>16.72</v>
      </c>
      <c r="BO738" s="21">
        <v>0.4</v>
      </c>
      <c r="BP738" s="20"/>
      <c r="BQ738" s="21">
        <v>0.34</v>
      </c>
      <c r="BR738" s="20"/>
      <c r="BS738" s="21">
        <v>0.28000000000000003</v>
      </c>
      <c r="BT738" s="20"/>
      <c r="BU738" s="20"/>
      <c r="BV738" s="21">
        <v>16.809999999999999</v>
      </c>
      <c r="BW738" s="9">
        <f>IF(BA738=1,BN738-(Monitors!$B$17*Data!BZ738),Data!BN738)</f>
        <v>16.72</v>
      </c>
      <c r="BX738" s="32">
        <f>IF($AR738=1,$BW738-(Monitors!$C$17*BZ738),Data!$BW738)</f>
        <v>16.72</v>
      </c>
      <c r="BY738" s="32">
        <f>BX738-(AA738*Monitors!$C$13)</f>
        <v>12.571999999999999</v>
      </c>
      <c r="BZ738" s="86">
        <f>(Monitors!$C$13*Data!AA738)+(Monitors!$C$6*TANH(Monitors!$C$7*(Data!V738+Monitors!$C$8)+Monitors!$C$9)+Monitors!$C$10)</f>
        <v>15.425710936986567</v>
      </c>
      <c r="CA738" s="9">
        <f>BN738-(Signage!$C$13*AI738)</f>
        <v>14.056748499999999</v>
      </c>
      <c r="CB738" s="86">
        <f>(Signage!$C$13*Data!AI738)+(Signage!$C$6*TANH(Signage!$C$7*(Data!V738+Signage!$C$8)+Signage!$C$9)+Signage!$C$10)</f>
        <v>16.704485529264296</v>
      </c>
    </row>
    <row r="739" spans="1:80" s="4" customFormat="1" ht="12" customHeight="1">
      <c r="A739" s="83">
        <v>738</v>
      </c>
      <c r="B739" s="15" t="s">
        <v>2064</v>
      </c>
      <c r="C739" s="83" t="s">
        <v>1669</v>
      </c>
      <c r="D739" s="16">
        <v>41654</v>
      </c>
      <c r="E739" s="18" t="s">
        <v>78</v>
      </c>
      <c r="F739" s="15" t="s">
        <v>70</v>
      </c>
      <c r="G739" s="17">
        <v>6</v>
      </c>
      <c r="H739" s="15" t="s">
        <v>72</v>
      </c>
      <c r="I739" s="15" t="s">
        <v>90</v>
      </c>
      <c r="J739" s="18"/>
      <c r="K739" s="18" t="s">
        <v>74</v>
      </c>
      <c r="L739" s="18"/>
      <c r="M739" s="18" t="s">
        <v>78</v>
      </c>
      <c r="N739" s="18" t="s">
        <v>78</v>
      </c>
      <c r="O739" s="18" t="s">
        <v>82</v>
      </c>
      <c r="P739" s="18"/>
      <c r="Q739" s="18" t="s">
        <v>78</v>
      </c>
      <c r="R739" s="19">
        <v>1.78</v>
      </c>
      <c r="S739" s="19">
        <v>13.3</v>
      </c>
      <c r="T739" s="19">
        <v>23.5</v>
      </c>
      <c r="U739" s="19">
        <v>27</v>
      </c>
      <c r="V739" s="19">
        <v>311.89</v>
      </c>
      <c r="W739" s="19">
        <v>1080</v>
      </c>
      <c r="X739" s="19">
        <v>1920</v>
      </c>
      <c r="Y739" s="18" t="s">
        <v>147</v>
      </c>
      <c r="Z739" s="69">
        <v>6648</v>
      </c>
      <c r="AA739" s="19">
        <v>2.0739999999999998</v>
      </c>
      <c r="AB739" s="21">
        <v>300</v>
      </c>
      <c r="AC739" s="19">
        <v>0.4</v>
      </c>
      <c r="AD739" s="19">
        <v>304.60000000000002</v>
      </c>
      <c r="AE739" s="19">
        <v>300</v>
      </c>
      <c r="AF739" s="19">
        <v>187.5</v>
      </c>
      <c r="AG739" s="8">
        <f>AF739/AD739</f>
        <v>0.61556139198949433</v>
      </c>
      <c r="AH739" s="19">
        <v>201</v>
      </c>
      <c r="AI739" s="85">
        <f>(AF739*V739)/1000000</f>
        <v>5.8479375E-2</v>
      </c>
      <c r="AJ739" s="18" t="s">
        <v>78</v>
      </c>
      <c r="AK739" s="18" t="s">
        <v>199</v>
      </c>
      <c r="AL739" s="18" t="s">
        <v>105</v>
      </c>
      <c r="AM739" s="18"/>
      <c r="AN739" s="18" t="s">
        <v>81</v>
      </c>
      <c r="AO739" s="18"/>
      <c r="AP739" s="18" t="s">
        <v>81</v>
      </c>
      <c r="AQ739" s="18"/>
      <c r="AR739" s="19">
        <v>0</v>
      </c>
      <c r="AS739" s="18"/>
      <c r="AT739" s="72">
        <v>60</v>
      </c>
      <c r="AU739" s="19">
        <v>178</v>
      </c>
      <c r="AV739" s="19">
        <v>178</v>
      </c>
      <c r="AW739" s="18" t="s">
        <v>78</v>
      </c>
      <c r="AX739" s="18" t="s">
        <v>123</v>
      </c>
      <c r="AY739" s="18"/>
      <c r="AZ739" s="18"/>
      <c r="BA739" s="19">
        <v>0</v>
      </c>
      <c r="BB739" s="20" t="s">
        <v>81</v>
      </c>
      <c r="BC739" s="18" t="s">
        <v>81</v>
      </c>
      <c r="BD739" s="18"/>
      <c r="BE739" s="18" t="s">
        <v>84</v>
      </c>
      <c r="BF739" s="18"/>
      <c r="BG739" s="18"/>
      <c r="BH739" s="21">
        <v>0</v>
      </c>
      <c r="BI739" s="19">
        <v>0.59</v>
      </c>
      <c r="BJ739" s="18"/>
      <c r="BK739" s="19">
        <v>0.38</v>
      </c>
      <c r="BL739" s="18"/>
      <c r="BM739" s="18"/>
      <c r="BN739" s="19">
        <v>17.239999999999998</v>
      </c>
      <c r="BO739" s="21">
        <v>0.45</v>
      </c>
      <c r="BP739" s="20"/>
      <c r="BQ739" s="21">
        <v>0.63</v>
      </c>
      <c r="BR739" s="20"/>
      <c r="BS739" s="21">
        <v>0.41</v>
      </c>
      <c r="BT739" s="20"/>
      <c r="BU739" s="20"/>
      <c r="BV739" s="21">
        <v>17.440000000000001</v>
      </c>
      <c r="BW739" s="9">
        <f>IF(BA739=1,BN739-(Monitors!$B$17*Data!BZ739),Data!BN739)</f>
        <v>17.239999999999998</v>
      </c>
      <c r="BX739" s="32">
        <f>IF($AR739=1,$BW739-(Monitors!$C$17*BZ739),Data!$BW739)</f>
        <v>17.239999999999998</v>
      </c>
      <c r="BY739" s="32">
        <f>BX739-(AA739*Monitors!$C$13)</f>
        <v>13.091999999999999</v>
      </c>
      <c r="BZ739" s="86">
        <f>(Monitors!$C$13*Data!AA739)+(Monitors!$C$6*TANH(Monitors!$C$7*(Data!V739+Monitors!$C$8)+Monitors!$C$9)+Monitors!$C$10)</f>
        <v>18.783606618099764</v>
      </c>
      <c r="CA739" s="9">
        <f>BN739-(Signage!$C$13*AI739)</f>
        <v>12.854046874999998</v>
      </c>
      <c r="CB739" s="86">
        <f>(Signage!$C$13*Data!AI739)+(Signage!$C$6*TANH(Signage!$C$7*(Data!V739+Signage!$C$8)+Signage!$C$9)+Signage!$C$10)</f>
        <v>27.505489334035442</v>
      </c>
    </row>
    <row r="740" spans="1:80" s="4" customFormat="1" ht="12" customHeight="1">
      <c r="A740" s="82">
        <v>739</v>
      </c>
      <c r="B740" s="15" t="s">
        <v>2062</v>
      </c>
      <c r="C740" s="82" t="s">
        <v>1670</v>
      </c>
      <c r="D740" s="16">
        <v>40753</v>
      </c>
      <c r="E740" s="18" t="s">
        <v>78</v>
      </c>
      <c r="F740" s="15" t="s">
        <v>100</v>
      </c>
      <c r="G740" s="17">
        <v>6</v>
      </c>
      <c r="H740" s="15" t="s">
        <v>72</v>
      </c>
      <c r="I740" s="15" t="s">
        <v>90</v>
      </c>
      <c r="J740" s="18"/>
      <c r="K740" s="18" t="s">
        <v>74</v>
      </c>
      <c r="L740" s="18"/>
      <c r="M740" s="18" t="s">
        <v>78</v>
      </c>
      <c r="N740" s="18" t="s">
        <v>78</v>
      </c>
      <c r="O740" s="18" t="s">
        <v>82</v>
      </c>
      <c r="P740" s="18"/>
      <c r="Q740" s="18" t="s">
        <v>78</v>
      </c>
      <c r="R740" s="19">
        <v>1.78</v>
      </c>
      <c r="S740" s="19">
        <v>13.2</v>
      </c>
      <c r="T740" s="19">
        <v>23.5</v>
      </c>
      <c r="U740" s="19">
        <v>27</v>
      </c>
      <c r="V740" s="19">
        <v>311.67</v>
      </c>
      <c r="W740" s="19">
        <v>1080</v>
      </c>
      <c r="X740" s="19">
        <v>1920</v>
      </c>
      <c r="Y740" s="18" t="s">
        <v>147</v>
      </c>
      <c r="Z740" s="69">
        <v>6653</v>
      </c>
      <c r="AA740" s="19">
        <v>2.0739999999999998</v>
      </c>
      <c r="AB740" s="21">
        <v>250</v>
      </c>
      <c r="AC740" s="19">
        <v>0.1</v>
      </c>
      <c r="AD740" s="19">
        <v>304.89999999999998</v>
      </c>
      <c r="AE740" s="19">
        <v>250</v>
      </c>
      <c r="AF740" s="19">
        <v>192.5</v>
      </c>
      <c r="AG740" s="8">
        <f>AF740/AD740</f>
        <v>0.63135454247294198</v>
      </c>
      <c r="AH740" s="19">
        <v>200</v>
      </c>
      <c r="AI740" s="85">
        <f>(AF740*V740)/1000000</f>
        <v>5.9996475000000007E-2</v>
      </c>
      <c r="AJ740" s="18" t="s">
        <v>78</v>
      </c>
      <c r="AK740" s="18" t="s">
        <v>291</v>
      </c>
      <c r="AL740" s="18" t="s">
        <v>152</v>
      </c>
      <c r="AM740" s="18"/>
      <c r="AN740" s="18" t="s">
        <v>81</v>
      </c>
      <c r="AO740" s="18"/>
      <c r="AP740" s="18" t="s">
        <v>81</v>
      </c>
      <c r="AQ740" s="18"/>
      <c r="AR740" s="19">
        <v>0</v>
      </c>
      <c r="AS740" s="18"/>
      <c r="AT740" s="72">
        <v>60</v>
      </c>
      <c r="AU740" s="19">
        <v>170</v>
      </c>
      <c r="AV740" s="19">
        <v>160</v>
      </c>
      <c r="AW740" s="18" t="s">
        <v>78</v>
      </c>
      <c r="AX740" s="18" t="s">
        <v>290</v>
      </c>
      <c r="AY740" s="18"/>
      <c r="AZ740" s="18"/>
      <c r="BA740" s="19">
        <v>0</v>
      </c>
      <c r="BB740" s="20" t="s">
        <v>81</v>
      </c>
      <c r="BC740" s="18" t="s">
        <v>81</v>
      </c>
      <c r="BD740" s="18"/>
      <c r="BE740" s="18" t="s">
        <v>84</v>
      </c>
      <c r="BF740" s="18"/>
      <c r="BG740" s="18"/>
      <c r="BH740" s="21">
        <v>0</v>
      </c>
      <c r="BI740" s="19">
        <v>0.2</v>
      </c>
      <c r="BJ740" s="18"/>
      <c r="BK740" s="19">
        <v>0.18</v>
      </c>
      <c r="BL740" s="18"/>
      <c r="BM740" s="18"/>
      <c r="BN740" s="19">
        <v>20.43</v>
      </c>
      <c r="BO740" s="21">
        <v>0.59</v>
      </c>
      <c r="BP740" s="20"/>
      <c r="BQ740" s="21">
        <v>0.24</v>
      </c>
      <c r="BR740" s="20"/>
      <c r="BS740" s="21">
        <v>0.21</v>
      </c>
      <c r="BT740" s="20"/>
      <c r="BU740" s="20"/>
      <c r="BV740" s="21">
        <v>20.77</v>
      </c>
      <c r="BW740" s="9">
        <f>IF(BA740=1,BN740-(Monitors!$B$17*Data!BZ740),Data!BN740)</f>
        <v>20.43</v>
      </c>
      <c r="BX740" s="32">
        <f>IF($AR740=1,$BW740-(Monitors!$C$17*BZ740),Data!$BW740)</f>
        <v>20.43</v>
      </c>
      <c r="BY740" s="32">
        <f>BX740-(AA740*Monitors!$C$13)</f>
        <v>16.282</v>
      </c>
      <c r="BZ740" s="86">
        <f>(Monitors!$C$13*Data!AA740)+(Monitors!$C$6*TANH(Monitors!$C$7*(Data!V740+Monitors!$C$8)+Monitors!$C$9)+Monitors!$C$10)</f>
        <v>18.779131251115082</v>
      </c>
      <c r="CA740" s="9">
        <f>BN740-(Signage!$C$13*AI740)</f>
        <v>15.930264375</v>
      </c>
      <c r="CB740" s="86">
        <f>(Signage!$C$13*Data!AI740)+(Signage!$C$6*TANH(Signage!$C$7*(Data!V740+Signage!$C$8)+Signage!$C$9)+Signage!$C$10)</f>
        <v>27.602017350031794</v>
      </c>
    </row>
    <row r="741" spans="1:80" s="4" customFormat="1" ht="12" customHeight="1">
      <c r="A741" s="83">
        <v>740</v>
      </c>
      <c r="B741" s="15" t="s">
        <v>2064</v>
      </c>
      <c r="C741" s="83" t="s">
        <v>1671</v>
      </c>
      <c r="D741" s="16">
        <v>41514</v>
      </c>
      <c r="E741" s="18" t="s">
        <v>77</v>
      </c>
      <c r="F741" s="15" t="s">
        <v>70</v>
      </c>
      <c r="G741" s="17">
        <v>6</v>
      </c>
      <c r="H741" s="15" t="s">
        <v>72</v>
      </c>
      <c r="I741" s="15" t="s">
        <v>142</v>
      </c>
      <c r="J741" s="18"/>
      <c r="K741" s="18" t="s">
        <v>74</v>
      </c>
      <c r="L741" s="18"/>
      <c r="M741" s="18" t="s">
        <v>78</v>
      </c>
      <c r="N741" s="18" t="s">
        <v>78</v>
      </c>
      <c r="O741" s="18" t="s">
        <v>82</v>
      </c>
      <c r="P741" s="18"/>
      <c r="Q741" s="18" t="s">
        <v>77</v>
      </c>
      <c r="R741" s="19">
        <v>1.78</v>
      </c>
      <c r="S741" s="19">
        <v>11.3</v>
      </c>
      <c r="T741" s="19">
        <v>20</v>
      </c>
      <c r="U741" s="19">
        <v>23</v>
      </c>
      <c r="V741" s="19">
        <v>226.1</v>
      </c>
      <c r="W741" s="19">
        <v>1080</v>
      </c>
      <c r="X741" s="19">
        <v>1920</v>
      </c>
      <c r="Y741" s="18" t="s">
        <v>147</v>
      </c>
      <c r="Z741" s="69">
        <v>9173</v>
      </c>
      <c r="AA741" s="19">
        <v>2.0739999999999998</v>
      </c>
      <c r="AB741" s="21">
        <v>300</v>
      </c>
      <c r="AC741" s="19">
        <v>0</v>
      </c>
      <c r="AD741" s="19">
        <v>305.8</v>
      </c>
      <c r="AE741" s="19">
        <v>300</v>
      </c>
      <c r="AF741" s="19">
        <v>199.3</v>
      </c>
      <c r="AG741" s="8">
        <f>AF741/AD741</f>
        <v>0.65173315892740358</v>
      </c>
      <c r="AH741" s="19">
        <v>201.5</v>
      </c>
      <c r="AI741" s="85">
        <f>(AF741*V741)/1000000</f>
        <v>4.5061730000000001E-2</v>
      </c>
      <c r="AJ741" s="18" t="s">
        <v>78</v>
      </c>
      <c r="AK741" s="18" t="s">
        <v>366</v>
      </c>
      <c r="AL741" s="18" t="s">
        <v>152</v>
      </c>
      <c r="AM741" s="18"/>
      <c r="AN741" s="18" t="s">
        <v>121</v>
      </c>
      <c r="AO741" s="18"/>
      <c r="AP741" s="18" t="s">
        <v>81</v>
      </c>
      <c r="AQ741" s="18"/>
      <c r="AR741" s="19">
        <v>0</v>
      </c>
      <c r="AS741" s="18"/>
      <c r="AT741" s="72">
        <v>60</v>
      </c>
      <c r="AU741" s="19">
        <v>178</v>
      </c>
      <c r="AV741" s="19">
        <v>178</v>
      </c>
      <c r="AW741" s="18" t="s">
        <v>78</v>
      </c>
      <c r="AX741" s="18" t="s">
        <v>109</v>
      </c>
      <c r="AY741" s="18"/>
      <c r="AZ741" s="18"/>
      <c r="BA741" s="19">
        <v>0</v>
      </c>
      <c r="BB741" s="20" t="s">
        <v>121</v>
      </c>
      <c r="BC741" s="18" t="s">
        <v>154</v>
      </c>
      <c r="BD741" s="18"/>
      <c r="BE741" s="18" t="s">
        <v>84</v>
      </c>
      <c r="BF741" s="18"/>
      <c r="BG741" s="19">
        <v>1</v>
      </c>
      <c r="BH741" s="21">
        <v>0</v>
      </c>
      <c r="BI741" s="19">
        <v>0.47</v>
      </c>
      <c r="BJ741" s="19">
        <v>0.21</v>
      </c>
      <c r="BK741" s="19">
        <v>0.19</v>
      </c>
      <c r="BL741" s="18"/>
      <c r="BM741" s="18"/>
      <c r="BN741" s="19">
        <v>17.399999999999999</v>
      </c>
      <c r="BO741" s="21">
        <v>0.4</v>
      </c>
      <c r="BP741" s="20"/>
      <c r="BQ741" s="21">
        <v>0.52</v>
      </c>
      <c r="BR741" s="21">
        <v>0.26</v>
      </c>
      <c r="BS741" s="21">
        <v>0.24</v>
      </c>
      <c r="BT741" s="20"/>
      <c r="BU741" s="20"/>
      <c r="BV741" s="21">
        <v>17.5</v>
      </c>
      <c r="BW741" s="9">
        <f>IF(BA741=1,BN741-(Monitors!$B$17*Data!BZ741),Data!BN741)</f>
        <v>17.399999999999999</v>
      </c>
      <c r="BX741" s="32">
        <f>IF($AR741=1,$BW741-(Monitors!$C$17*BZ741),Data!$BW741)</f>
        <v>17.399999999999999</v>
      </c>
      <c r="BY741" s="32">
        <f>BX741-(AA741*Monitors!$C$13)</f>
        <v>13.251999999999999</v>
      </c>
      <c r="BZ741" s="86">
        <f>(Monitors!$C$13*Data!AA741)+(Monitors!$C$6*TANH(Monitors!$C$7*(Data!V741+Monitors!$C$8)+Monitors!$C$9)+Monitors!$C$10)</f>
        <v>16.462313929499189</v>
      </c>
      <c r="CA741" s="9">
        <f>BN741-(Signage!$C$13*AI741)</f>
        <v>14.020370249999999</v>
      </c>
      <c r="CB741" s="86">
        <f>(Signage!$C$13*Data!AI741)+(Signage!$C$6*TANH(Signage!$C$7*(Data!V741+Signage!$C$8)+Signage!$C$9)+Signage!$C$10)</f>
        <v>19.665368890666375</v>
      </c>
    </row>
    <row r="742" spans="1:80" s="4" customFormat="1" ht="12" customHeight="1">
      <c r="A742" s="82">
        <v>741</v>
      </c>
      <c r="B742" s="15" t="s">
        <v>2064</v>
      </c>
      <c r="C742" s="82" t="s">
        <v>1672</v>
      </c>
      <c r="D742" s="16">
        <v>41485</v>
      </c>
      <c r="E742" s="18" t="s">
        <v>78</v>
      </c>
      <c r="F742" s="15" t="s">
        <v>70</v>
      </c>
      <c r="G742" s="17">
        <v>6</v>
      </c>
      <c r="H742" s="15" t="s">
        <v>72</v>
      </c>
      <c r="I742" s="15" t="s">
        <v>90</v>
      </c>
      <c r="J742" s="18"/>
      <c r="K742" s="18" t="s">
        <v>74</v>
      </c>
      <c r="L742" s="18"/>
      <c r="M742" s="18" t="s">
        <v>78</v>
      </c>
      <c r="N742" s="18" t="s">
        <v>78</v>
      </c>
      <c r="O742" s="18" t="s">
        <v>82</v>
      </c>
      <c r="P742" s="18"/>
      <c r="Q742" s="18" t="s">
        <v>78</v>
      </c>
      <c r="R742" s="19">
        <v>1.78</v>
      </c>
      <c r="S742" s="19">
        <v>10.6</v>
      </c>
      <c r="T742" s="19">
        <v>18.8</v>
      </c>
      <c r="U742" s="19">
        <v>21.5</v>
      </c>
      <c r="V742" s="19">
        <v>198.08</v>
      </c>
      <c r="W742" s="19">
        <v>1080</v>
      </c>
      <c r="X742" s="19">
        <v>1920</v>
      </c>
      <c r="Y742" s="18" t="s">
        <v>147</v>
      </c>
      <c r="Z742" s="69">
        <v>10469</v>
      </c>
      <c r="AA742" s="19">
        <v>2.0739999999999998</v>
      </c>
      <c r="AB742" s="21">
        <v>310</v>
      </c>
      <c r="AC742" s="19">
        <v>0.4</v>
      </c>
      <c r="AD742" s="19">
        <v>311.10000000000002</v>
      </c>
      <c r="AE742" s="19">
        <v>310</v>
      </c>
      <c r="AF742" s="19">
        <v>199.9</v>
      </c>
      <c r="AG742" s="8">
        <f>AF742/AD742</f>
        <v>0.64255866280938601</v>
      </c>
      <c r="AH742" s="19">
        <v>200.4</v>
      </c>
      <c r="AI742" s="85">
        <f>(AF742*V742)/1000000</f>
        <v>3.9596192000000002E-2</v>
      </c>
      <c r="AJ742" s="18" t="s">
        <v>77</v>
      </c>
      <c r="AK742" s="18" t="s">
        <v>247</v>
      </c>
      <c r="AL742" s="18" t="s">
        <v>115</v>
      </c>
      <c r="AM742" s="18"/>
      <c r="AN742" s="18" t="s">
        <v>81</v>
      </c>
      <c r="AO742" s="18"/>
      <c r="AP742" s="18" t="s">
        <v>81</v>
      </c>
      <c r="AQ742" s="18"/>
      <c r="AR742" s="19">
        <v>0</v>
      </c>
      <c r="AS742" s="18"/>
      <c r="AT742" s="72">
        <v>60</v>
      </c>
      <c r="AU742" s="19">
        <v>170</v>
      </c>
      <c r="AV742" s="19">
        <v>160</v>
      </c>
      <c r="AW742" s="18" t="s">
        <v>78</v>
      </c>
      <c r="AX742" s="18" t="s">
        <v>123</v>
      </c>
      <c r="AY742" s="18"/>
      <c r="AZ742" s="18"/>
      <c r="BA742" s="19">
        <v>0</v>
      </c>
      <c r="BB742" s="20" t="s">
        <v>81</v>
      </c>
      <c r="BC742" s="18" t="s">
        <v>81</v>
      </c>
      <c r="BD742" s="18"/>
      <c r="BE742" s="18" t="s">
        <v>84</v>
      </c>
      <c r="BF742" s="18"/>
      <c r="BG742" s="18"/>
      <c r="BH742" s="21">
        <v>0</v>
      </c>
      <c r="BI742" s="19">
        <v>0.15</v>
      </c>
      <c r="BJ742" s="18"/>
      <c r="BK742" s="19">
        <v>0.1</v>
      </c>
      <c r="BL742" s="18"/>
      <c r="BM742" s="18"/>
      <c r="BN742" s="19">
        <v>14.81</v>
      </c>
      <c r="BO742" s="21">
        <v>0.55000000000000004</v>
      </c>
      <c r="BP742" s="20"/>
      <c r="BQ742" s="21">
        <v>0.23</v>
      </c>
      <c r="BR742" s="20"/>
      <c r="BS742" s="21">
        <v>0.18</v>
      </c>
      <c r="BT742" s="20"/>
      <c r="BU742" s="20"/>
      <c r="BV742" s="21">
        <v>14.68</v>
      </c>
      <c r="BW742" s="9">
        <f>IF(BA742=1,BN742-(Monitors!$B$17*Data!BZ742),Data!BN742)</f>
        <v>14.81</v>
      </c>
      <c r="BX742" s="32">
        <f>IF($AR742=1,$BW742-(Monitors!$C$17*BZ742),Data!$BW742)</f>
        <v>14.81</v>
      </c>
      <c r="BY742" s="32">
        <f>BX742-(AA742*Monitors!$C$13)</f>
        <v>10.662000000000001</v>
      </c>
      <c r="BZ742" s="86">
        <f>(Monitors!$C$13*Data!AA742)+(Monitors!$C$6*TANH(Monitors!$C$7*(Data!V742+Monitors!$C$8)+Monitors!$C$9)+Monitors!$C$10)</f>
        <v>15.413638494334341</v>
      </c>
      <c r="CA742" s="9">
        <f>BN742-(Signage!$C$13*AI742)</f>
        <v>11.840285600000001</v>
      </c>
      <c r="CB742" s="86">
        <f>(Signage!$C$13*Data!AI742)+(Signage!$C$6*TANH(Signage!$C$7*(Data!V742+Signage!$C$8)+Signage!$C$9)+Signage!$C$10)</f>
        <v>16.986584279483822</v>
      </c>
    </row>
    <row r="743" spans="1:80" s="4" customFormat="1" ht="12" customHeight="1">
      <c r="A743" s="83">
        <v>742</v>
      </c>
      <c r="B743" s="15" t="s">
        <v>2064</v>
      </c>
      <c r="C743" s="83" t="s">
        <v>1673</v>
      </c>
      <c r="D743" s="16">
        <v>41845</v>
      </c>
      <c r="E743" s="18" t="s">
        <v>77</v>
      </c>
      <c r="F743" s="15"/>
      <c r="G743" s="17">
        <v>6</v>
      </c>
      <c r="H743" s="15" t="s">
        <v>72</v>
      </c>
      <c r="I743" s="15" t="s">
        <v>90</v>
      </c>
      <c r="J743" s="18" t="s">
        <v>71</v>
      </c>
      <c r="K743" s="18" t="s">
        <v>74</v>
      </c>
      <c r="L743" s="18" t="s">
        <v>71</v>
      </c>
      <c r="M743" s="18" t="s">
        <v>78</v>
      </c>
      <c r="N743" s="18" t="s">
        <v>78</v>
      </c>
      <c r="O743" s="18" t="s">
        <v>82</v>
      </c>
      <c r="P743" s="18" t="s">
        <v>71</v>
      </c>
      <c r="Q743" s="18" t="s">
        <v>78</v>
      </c>
      <c r="R743" s="19">
        <v>1.78</v>
      </c>
      <c r="S743" s="19">
        <v>9.4</v>
      </c>
      <c r="T743" s="19">
        <v>17.100000000000001</v>
      </c>
      <c r="U743" s="19">
        <v>19.5</v>
      </c>
      <c r="V743" s="19">
        <v>160.88999999999999</v>
      </c>
      <c r="W743" s="19">
        <v>1080</v>
      </c>
      <c r="X743" s="19">
        <v>1920</v>
      </c>
      <c r="Y743" s="18" t="s">
        <v>147</v>
      </c>
      <c r="Z743" s="69">
        <v>12900</v>
      </c>
      <c r="AA743" s="19">
        <v>2.0739999999999998</v>
      </c>
      <c r="AB743" s="21">
        <v>250</v>
      </c>
      <c r="AC743" s="19">
        <v>0.1</v>
      </c>
      <c r="AD743" s="19">
        <v>317</v>
      </c>
      <c r="AE743" s="19">
        <v>250</v>
      </c>
      <c r="AF743" s="19">
        <v>200</v>
      </c>
      <c r="AG743" s="8">
        <f>AF743/AD743</f>
        <v>0.63091482649842268</v>
      </c>
      <c r="AH743" s="19">
        <v>200</v>
      </c>
      <c r="AI743" s="85">
        <f>(AF743*V743)/1000000</f>
        <v>3.2177999999999998E-2</v>
      </c>
      <c r="AJ743" s="18" t="s">
        <v>78</v>
      </c>
      <c r="AK743" s="18" t="s">
        <v>796</v>
      </c>
      <c r="AL743" s="18" t="s">
        <v>79</v>
      </c>
      <c r="AM743" s="18" t="s">
        <v>81</v>
      </c>
      <c r="AN743" s="18" t="s">
        <v>81</v>
      </c>
      <c r="AO743" s="18" t="s">
        <v>81</v>
      </c>
      <c r="AP743" s="18" t="s">
        <v>81</v>
      </c>
      <c r="AQ743" s="18" t="s">
        <v>81</v>
      </c>
      <c r="AR743" s="19">
        <v>0</v>
      </c>
      <c r="AS743" s="18"/>
      <c r="AT743" s="72">
        <v>60</v>
      </c>
      <c r="AU743" s="19">
        <v>178</v>
      </c>
      <c r="AV743" s="19">
        <v>178</v>
      </c>
      <c r="AW743" s="18" t="s">
        <v>77</v>
      </c>
      <c r="AX743" s="18" t="s">
        <v>93</v>
      </c>
      <c r="AY743" s="18" t="s">
        <v>71</v>
      </c>
      <c r="AZ743" s="18" t="s">
        <v>71</v>
      </c>
      <c r="BA743" s="19">
        <v>0</v>
      </c>
      <c r="BB743" s="20" t="s">
        <v>81</v>
      </c>
      <c r="BC743" s="18" t="s">
        <v>81</v>
      </c>
      <c r="BD743" s="18" t="s">
        <v>81</v>
      </c>
      <c r="BE743" s="18" t="s">
        <v>84</v>
      </c>
      <c r="BF743" s="18" t="s">
        <v>81</v>
      </c>
      <c r="BG743" s="18"/>
      <c r="BH743" s="21">
        <v>0</v>
      </c>
      <c r="BI743" s="19">
        <v>0.22</v>
      </c>
      <c r="BJ743" s="18"/>
      <c r="BK743" s="19">
        <v>0.13</v>
      </c>
      <c r="BL743" s="18"/>
      <c r="BM743" s="18"/>
      <c r="BN743" s="19">
        <v>14.34</v>
      </c>
      <c r="BO743" s="21">
        <v>0.5</v>
      </c>
      <c r="BP743" s="20"/>
      <c r="BQ743" s="21">
        <v>0.33</v>
      </c>
      <c r="BR743" s="20"/>
      <c r="BS743" s="21">
        <v>0.23</v>
      </c>
      <c r="BT743" s="20"/>
      <c r="BU743" s="20"/>
      <c r="BV743" s="21">
        <v>14.83</v>
      </c>
      <c r="BW743" s="9">
        <f>IF(BA743=1,BN743-(Monitors!$B$17*Data!BZ743),Data!BN743)</f>
        <v>14.34</v>
      </c>
      <c r="BX743" s="32">
        <f>IF($AR743=1,$BW743-(Monitors!$C$17*BZ743),Data!$BW743)</f>
        <v>14.34</v>
      </c>
      <c r="BY743" s="32">
        <f>BX743-(AA743*Monitors!$C$13)</f>
        <v>10.192</v>
      </c>
      <c r="BZ743" s="86">
        <f>(Monitors!$C$13*Data!AA743)+(Monitors!$C$6*TANH(Monitors!$C$7*(Data!V743+Monitors!$C$8)+Monitors!$C$9)+Monitors!$C$10)</f>
        <v>13.771335371269844</v>
      </c>
      <c r="CA743" s="9">
        <f>BN743-(Signage!$C$13*AI743)</f>
        <v>11.92665</v>
      </c>
      <c r="CB743" s="86">
        <f>(Signage!$C$13*Data!AI743)+(Signage!$C$6*TANH(Signage!$C$7*(Data!V743+Signage!$C$8)+Signage!$C$9)+Signage!$C$10)</f>
        <v>13.40016849317915</v>
      </c>
    </row>
    <row r="744" spans="1:80" s="4" customFormat="1" ht="12" customHeight="1">
      <c r="A744" s="82">
        <v>743</v>
      </c>
      <c r="B744" s="15" t="s">
        <v>2064</v>
      </c>
      <c r="C744" s="82" t="s">
        <v>1674</v>
      </c>
      <c r="D744" s="16">
        <v>41294</v>
      </c>
      <c r="E744" s="18" t="s">
        <v>77</v>
      </c>
      <c r="F744" s="15" t="s">
        <v>70</v>
      </c>
      <c r="G744" s="17">
        <v>6</v>
      </c>
      <c r="H744" s="15" t="s">
        <v>72</v>
      </c>
      <c r="I744" s="15" t="s">
        <v>73</v>
      </c>
      <c r="J744" s="18" t="s">
        <v>73</v>
      </c>
      <c r="K744" s="18" t="s">
        <v>74</v>
      </c>
      <c r="L744" s="18" t="s">
        <v>71</v>
      </c>
      <c r="M744" s="18" t="s">
        <v>78</v>
      </c>
      <c r="N744" s="18" t="s">
        <v>78</v>
      </c>
      <c r="O744" s="18" t="s">
        <v>82</v>
      </c>
      <c r="P744" s="18" t="s">
        <v>71</v>
      </c>
      <c r="Q744" s="18" t="s">
        <v>77</v>
      </c>
      <c r="R744" s="19">
        <v>1.78</v>
      </c>
      <c r="S744" s="19">
        <v>11.3</v>
      </c>
      <c r="T744" s="19">
        <v>20</v>
      </c>
      <c r="U744" s="19">
        <v>23</v>
      </c>
      <c r="V744" s="19">
        <v>226</v>
      </c>
      <c r="W744" s="19">
        <v>1080</v>
      </c>
      <c r="X744" s="19">
        <v>1920</v>
      </c>
      <c r="Y744" s="18" t="s">
        <v>147</v>
      </c>
      <c r="Z744" s="69">
        <v>9177</v>
      </c>
      <c r="AA744" s="19">
        <v>2.0739999999999998</v>
      </c>
      <c r="AB744" s="21">
        <v>250</v>
      </c>
      <c r="AC744" s="19">
        <v>0.2</v>
      </c>
      <c r="AD744" s="19">
        <v>327</v>
      </c>
      <c r="AE744" s="19">
        <v>250</v>
      </c>
      <c r="AF744" s="19">
        <v>213</v>
      </c>
      <c r="AG744" s="8">
        <f>AF744/AD744</f>
        <v>0.65137614678899081</v>
      </c>
      <c r="AH744" s="19">
        <v>200</v>
      </c>
      <c r="AI744" s="85">
        <f>(AF744*V744)/1000000</f>
        <v>4.8138E-2</v>
      </c>
      <c r="AJ744" s="18" t="s">
        <v>78</v>
      </c>
      <c r="AK744" s="18" t="s">
        <v>252</v>
      </c>
      <c r="AL744" s="18" t="s">
        <v>88</v>
      </c>
      <c r="AM744" s="18" t="s">
        <v>71</v>
      </c>
      <c r="AN744" s="18" t="s">
        <v>81</v>
      </c>
      <c r="AO744" s="18" t="s">
        <v>71</v>
      </c>
      <c r="AP744" s="18" t="s">
        <v>94</v>
      </c>
      <c r="AQ744" s="18" t="s">
        <v>71</v>
      </c>
      <c r="AR744" s="19">
        <v>0</v>
      </c>
      <c r="AS744" s="18"/>
      <c r="AT744" s="72">
        <v>60</v>
      </c>
      <c r="AU744" s="19">
        <v>178</v>
      </c>
      <c r="AV744" s="19">
        <v>178</v>
      </c>
      <c r="AW744" s="18" t="s">
        <v>77</v>
      </c>
      <c r="AX744" s="18" t="s">
        <v>98</v>
      </c>
      <c r="AY744" s="18" t="s">
        <v>71</v>
      </c>
      <c r="AZ744" s="18" t="s">
        <v>71</v>
      </c>
      <c r="BA744" s="19">
        <v>0</v>
      </c>
      <c r="BB744" s="20" t="s">
        <v>81</v>
      </c>
      <c r="BC744" s="18" t="s">
        <v>81</v>
      </c>
      <c r="BD744" s="18" t="s">
        <v>71</v>
      </c>
      <c r="BE744" s="18" t="s">
        <v>84</v>
      </c>
      <c r="BF744" s="18" t="s">
        <v>71</v>
      </c>
      <c r="BG744" s="18"/>
      <c r="BH744" s="21">
        <v>0</v>
      </c>
      <c r="BI744" s="19">
        <v>0.34</v>
      </c>
      <c r="BJ744" s="18"/>
      <c r="BK744" s="19">
        <v>0.27</v>
      </c>
      <c r="BL744" s="18"/>
      <c r="BM744" s="18"/>
      <c r="BN744" s="19">
        <v>19.2</v>
      </c>
      <c r="BO744" s="21">
        <v>0.4</v>
      </c>
      <c r="BP744" s="20"/>
      <c r="BQ744" s="21">
        <v>0.35</v>
      </c>
      <c r="BR744" s="20"/>
      <c r="BS744" s="21">
        <v>0.27</v>
      </c>
      <c r="BT744" s="20"/>
      <c r="BU744" s="20"/>
      <c r="BV744" s="21">
        <v>19.29</v>
      </c>
      <c r="BW744" s="9">
        <f>IF(BA744=1,BN744-(Monitors!$B$17*Data!BZ744),Data!BN744)</f>
        <v>19.2</v>
      </c>
      <c r="BX744" s="32">
        <f>IF($AR744=1,$BW744-(Monitors!$C$17*BZ744),Data!$BW744)</f>
        <v>19.2</v>
      </c>
      <c r="BY744" s="32">
        <f>BX744-(AA744*Monitors!$C$13)</f>
        <v>15.052</v>
      </c>
      <c r="BZ744" s="86">
        <f>(Monitors!$C$13*Data!AA744)+(Monitors!$C$6*TANH(Monitors!$C$7*(Data!V744+Monitors!$C$8)+Monitors!$C$9)+Monitors!$C$10)</f>
        <v>16.458849417765016</v>
      </c>
      <c r="CA744" s="9">
        <f>BN744-(Signage!$C$13*AI744)</f>
        <v>15.589649999999999</v>
      </c>
      <c r="CB744" s="86">
        <f>(Signage!$C$13*Data!AI744)+(Signage!$C$6*TANH(Signage!$C$7*(Data!V744+Signage!$C$8)+Signage!$C$9)+Signage!$C$10)</f>
        <v>19.88801805948918</v>
      </c>
    </row>
    <row r="745" spans="1:80" s="4" customFormat="1" ht="12" customHeight="1">
      <c r="A745" s="83">
        <v>744</v>
      </c>
      <c r="B745" s="15" t="s">
        <v>2099</v>
      </c>
      <c r="C745" s="83" t="s">
        <v>1675</v>
      </c>
      <c r="D745" s="16">
        <v>41389</v>
      </c>
      <c r="E745" s="18" t="s">
        <v>78</v>
      </c>
      <c r="F745" s="15" t="s">
        <v>248</v>
      </c>
      <c r="G745" s="17">
        <v>6</v>
      </c>
      <c r="H745" s="15" t="s">
        <v>72</v>
      </c>
      <c r="I745" s="15" t="s">
        <v>73</v>
      </c>
      <c r="J745" s="18" t="s">
        <v>73</v>
      </c>
      <c r="K745" s="18" t="s">
        <v>74</v>
      </c>
      <c r="L745" s="18" t="s">
        <v>71</v>
      </c>
      <c r="M745" s="18" t="s">
        <v>78</v>
      </c>
      <c r="N745" s="18" t="s">
        <v>78</v>
      </c>
      <c r="O745" s="18" t="s">
        <v>82</v>
      </c>
      <c r="P745" s="18" t="s">
        <v>71</v>
      </c>
      <c r="Q745" s="18" t="s">
        <v>77</v>
      </c>
      <c r="R745" s="19">
        <v>1.78</v>
      </c>
      <c r="S745" s="19">
        <v>10.6</v>
      </c>
      <c r="T745" s="19">
        <v>18.8</v>
      </c>
      <c r="U745" s="19">
        <v>21.5</v>
      </c>
      <c r="V745" s="19">
        <v>198.1</v>
      </c>
      <c r="W745" s="19">
        <v>1080</v>
      </c>
      <c r="X745" s="19">
        <v>1920</v>
      </c>
      <c r="Y745" s="18" t="s">
        <v>147</v>
      </c>
      <c r="Z745" s="69">
        <v>10468</v>
      </c>
      <c r="AA745" s="19">
        <v>2.0739999999999998</v>
      </c>
      <c r="AB745" s="21">
        <v>327.60000000000002</v>
      </c>
      <c r="AC745" s="19">
        <v>3.2</v>
      </c>
      <c r="AD745" s="19">
        <v>327.60000000000002</v>
      </c>
      <c r="AE745" s="19">
        <v>327.60000000000002</v>
      </c>
      <c r="AF745" s="19">
        <v>215.6</v>
      </c>
      <c r="AG745" s="8">
        <f>AF745/AD745</f>
        <v>0.658119658119658</v>
      </c>
      <c r="AH745" s="19">
        <v>200.5</v>
      </c>
      <c r="AI745" s="85">
        <f>(AF745*V745)/1000000</f>
        <v>4.2710360000000003E-2</v>
      </c>
      <c r="AJ745" s="18" t="s">
        <v>78</v>
      </c>
      <c r="AK745" s="18" t="s">
        <v>249</v>
      </c>
      <c r="AL745" s="18" t="s">
        <v>79</v>
      </c>
      <c r="AM745" s="18" t="s">
        <v>81</v>
      </c>
      <c r="AN745" s="18" t="s">
        <v>81</v>
      </c>
      <c r="AO745" s="18" t="s">
        <v>81</v>
      </c>
      <c r="AP745" s="18" t="s">
        <v>81</v>
      </c>
      <c r="AQ745" s="18" t="s">
        <v>81</v>
      </c>
      <c r="AR745" s="19">
        <v>0</v>
      </c>
      <c r="AS745" s="18"/>
      <c r="AT745" s="72">
        <v>60</v>
      </c>
      <c r="AU745" s="19">
        <v>178</v>
      </c>
      <c r="AV745" s="19">
        <v>178</v>
      </c>
      <c r="AW745" s="18" t="s">
        <v>77</v>
      </c>
      <c r="AX745" s="18" t="s">
        <v>126</v>
      </c>
      <c r="AY745" s="18" t="s">
        <v>71</v>
      </c>
      <c r="AZ745" s="18" t="s">
        <v>71</v>
      </c>
      <c r="BA745" s="19">
        <v>0</v>
      </c>
      <c r="BB745" s="20" t="s">
        <v>81</v>
      </c>
      <c r="BC745" s="18" t="s">
        <v>81</v>
      </c>
      <c r="BD745" s="18" t="s">
        <v>71</v>
      </c>
      <c r="BE745" s="18" t="s">
        <v>84</v>
      </c>
      <c r="BF745" s="18" t="s">
        <v>81</v>
      </c>
      <c r="BG745" s="18"/>
      <c r="BH745" s="21">
        <v>0</v>
      </c>
      <c r="BI745" s="19">
        <v>0.4</v>
      </c>
      <c r="BJ745" s="18"/>
      <c r="BK745" s="19">
        <v>0.36</v>
      </c>
      <c r="BL745" s="18"/>
      <c r="BM745" s="18"/>
      <c r="BN745" s="19">
        <v>14.42</v>
      </c>
      <c r="BO745" s="21">
        <v>0.5</v>
      </c>
      <c r="BP745" s="20"/>
      <c r="BQ745" s="21">
        <v>0.45</v>
      </c>
      <c r="BR745" s="20"/>
      <c r="BS745" s="21">
        <v>0.41</v>
      </c>
      <c r="BT745" s="20"/>
      <c r="BU745" s="20"/>
      <c r="BV745" s="21">
        <v>14.47</v>
      </c>
      <c r="BW745" s="9">
        <f>IF(BA745=1,BN745-(Monitors!$B$17*Data!BZ745),Data!BN745)</f>
        <v>14.42</v>
      </c>
      <c r="BX745" s="32">
        <f>IF($AR745=1,$BW745-(Monitors!$C$17*BZ745),Data!$BW745)</f>
        <v>14.42</v>
      </c>
      <c r="BY745" s="32">
        <f>BX745-(AA745*Monitors!$C$13)</f>
        <v>10.272</v>
      </c>
      <c r="BZ745" s="86">
        <f>(Monitors!$C$13*Data!AA745)+(Monitors!$C$6*TANH(Monitors!$C$7*(Data!V745+Monitors!$C$8)+Monitors!$C$9)+Monitors!$C$10)</f>
        <v>15.414443902241858</v>
      </c>
      <c r="CA745" s="9">
        <f>BN745-(Signage!$C$13*AI745)</f>
        <v>11.216723</v>
      </c>
      <c r="CB745" s="86">
        <f>(Signage!$C$13*Data!AI745)+(Signage!$C$6*TANH(Signage!$C$7*(Data!V745+Signage!$C$8)+Signage!$C$9)+Signage!$C$10)</f>
        <v>17.221771200648327</v>
      </c>
    </row>
    <row r="746" spans="1:80" s="4" customFormat="1" ht="12" customHeight="1">
      <c r="A746" s="82">
        <v>745</v>
      </c>
      <c r="B746" s="15" t="s">
        <v>2058</v>
      </c>
      <c r="C746" s="82" t="s">
        <v>1676</v>
      </c>
      <c r="D746" s="16">
        <v>41271</v>
      </c>
      <c r="E746" s="18" t="s">
        <v>78</v>
      </c>
      <c r="F746" s="15" t="s">
        <v>70</v>
      </c>
      <c r="G746" s="17">
        <v>6</v>
      </c>
      <c r="H746" s="15" t="s">
        <v>72</v>
      </c>
      <c r="I746" s="15" t="s">
        <v>90</v>
      </c>
      <c r="J746" s="18"/>
      <c r="K746" s="18" t="s">
        <v>74</v>
      </c>
      <c r="L746" s="18"/>
      <c r="M746" s="18" t="s">
        <v>78</v>
      </c>
      <c r="N746" s="18" t="s">
        <v>78</v>
      </c>
      <c r="O746" s="18" t="s">
        <v>82</v>
      </c>
      <c r="P746" s="18"/>
      <c r="Q746" s="18" t="s">
        <v>78</v>
      </c>
      <c r="R746" s="19">
        <v>1.78</v>
      </c>
      <c r="S746" s="19">
        <v>132</v>
      </c>
      <c r="T746" s="19">
        <v>235</v>
      </c>
      <c r="U746" s="19">
        <v>27</v>
      </c>
      <c r="V746" s="19">
        <v>312</v>
      </c>
      <c r="W746" s="19">
        <v>1080</v>
      </c>
      <c r="X746" s="19">
        <v>1920</v>
      </c>
      <c r="Y746" s="18" t="s">
        <v>147</v>
      </c>
      <c r="Z746" s="69">
        <v>6653</v>
      </c>
      <c r="AA746" s="19">
        <v>2.0739999999999998</v>
      </c>
      <c r="AB746" s="21">
        <v>300</v>
      </c>
      <c r="AC746" s="19">
        <v>34.4</v>
      </c>
      <c r="AD746" s="19">
        <v>305.39999999999998</v>
      </c>
      <c r="AE746" s="19">
        <v>300</v>
      </c>
      <c r="AF746" s="19">
        <v>221.9</v>
      </c>
      <c r="AG746" s="8">
        <f>AF746/AD746</f>
        <v>0.7265880812049772</v>
      </c>
      <c r="AH746" s="19">
        <v>201.2</v>
      </c>
      <c r="AI746" s="85">
        <f>(AF746*V746)/1000000</f>
        <v>6.9232799999999997E-2</v>
      </c>
      <c r="AJ746" s="18" t="s">
        <v>78</v>
      </c>
      <c r="AK746" s="18" t="s">
        <v>198</v>
      </c>
      <c r="AL746" s="18" t="s">
        <v>105</v>
      </c>
      <c r="AM746" s="18"/>
      <c r="AN746" s="18" t="s">
        <v>81</v>
      </c>
      <c r="AO746" s="18"/>
      <c r="AP746" s="18" t="s">
        <v>81</v>
      </c>
      <c r="AQ746" s="18"/>
      <c r="AR746" s="19">
        <v>0</v>
      </c>
      <c r="AS746" s="18"/>
      <c r="AT746" s="72">
        <v>60</v>
      </c>
      <c r="AU746" s="19">
        <v>170</v>
      </c>
      <c r="AV746" s="19">
        <v>160</v>
      </c>
      <c r="AW746" s="18" t="s">
        <v>78</v>
      </c>
      <c r="AX746" s="18" t="s">
        <v>109</v>
      </c>
      <c r="AY746" s="18"/>
      <c r="AZ746" s="18"/>
      <c r="BA746" s="19">
        <v>0</v>
      </c>
      <c r="BB746" s="20" t="s">
        <v>81</v>
      </c>
      <c r="BC746" s="18" t="s">
        <v>144</v>
      </c>
      <c r="BD746" s="18"/>
      <c r="BE746" s="18" t="s">
        <v>84</v>
      </c>
      <c r="BF746" s="18"/>
      <c r="BG746" s="19">
        <v>1</v>
      </c>
      <c r="BH746" s="21">
        <v>0</v>
      </c>
      <c r="BI746" s="19">
        <v>0.8</v>
      </c>
      <c r="BJ746" s="18"/>
      <c r="BK746" s="19">
        <v>0.43</v>
      </c>
      <c r="BL746" s="18"/>
      <c r="BM746" s="18"/>
      <c r="BN746" s="19">
        <v>26.79</v>
      </c>
      <c r="BO746" s="21">
        <v>0.53</v>
      </c>
      <c r="BP746" s="20"/>
      <c r="BQ746" s="21">
        <v>0.9</v>
      </c>
      <c r="BR746" s="20"/>
      <c r="BS746" s="21">
        <v>0.49</v>
      </c>
      <c r="BT746" s="20"/>
      <c r="BU746" s="20"/>
      <c r="BV746" s="21">
        <v>26.78</v>
      </c>
      <c r="BW746" s="9">
        <f>IF(BA746=1,BN746-(Monitors!$B$17*Data!BZ746),Data!BN746)</f>
        <v>26.79</v>
      </c>
      <c r="BX746" s="32">
        <f>IF($AR746=1,$BW746-(Monitors!$C$17*BZ746),Data!$BW746)</f>
        <v>26.79</v>
      </c>
      <c r="BY746" s="32">
        <f>BX746-(AA746*Monitors!$C$13)</f>
        <v>22.641999999999999</v>
      </c>
      <c r="BZ746" s="86">
        <f>(Monitors!$C$13*Data!AA746)+(Monitors!$C$6*TANH(Monitors!$C$7*(Data!V746+Monitors!$C$8)+Monitors!$C$9)+Monitors!$C$10)</f>
        <v>18.785841826699421</v>
      </c>
      <c r="CA746" s="9">
        <f>BN746-(Signage!$C$13*AI746)</f>
        <v>21.597539999999999</v>
      </c>
      <c r="CB746" s="86">
        <f>(Signage!$C$13*Data!AI746)+(Signage!$C$6*TANH(Signage!$C$7*(Data!V746+Signage!$C$8)+Signage!$C$9)+Signage!$C$10)</f>
        <v>28.320622856775472</v>
      </c>
    </row>
    <row r="747" spans="1:80" s="4" customFormat="1" ht="12" customHeight="1">
      <c r="A747" s="83">
        <v>746</v>
      </c>
      <c r="B747" s="15" t="s">
        <v>2064</v>
      </c>
      <c r="C747" s="83" t="s">
        <v>1677</v>
      </c>
      <c r="D747" s="16">
        <v>41784</v>
      </c>
      <c r="E747" s="18" t="s">
        <v>77</v>
      </c>
      <c r="F747" s="15" t="s">
        <v>70</v>
      </c>
      <c r="G747" s="17">
        <v>6</v>
      </c>
      <c r="H747" s="15" t="s">
        <v>72</v>
      </c>
      <c r="I747" s="15" t="s">
        <v>90</v>
      </c>
      <c r="J747" s="18" t="s">
        <v>71</v>
      </c>
      <c r="K747" s="18" t="s">
        <v>74</v>
      </c>
      <c r="L747" s="18" t="s">
        <v>71</v>
      </c>
      <c r="M747" s="18" t="s">
        <v>78</v>
      </c>
      <c r="N747" s="18" t="s">
        <v>78</v>
      </c>
      <c r="O747" s="18" t="s">
        <v>82</v>
      </c>
      <c r="P747" s="18" t="s">
        <v>71</v>
      </c>
      <c r="Q747" s="18" t="s">
        <v>78</v>
      </c>
      <c r="R747" s="19">
        <v>1.78</v>
      </c>
      <c r="S747" s="19">
        <v>13.2</v>
      </c>
      <c r="T747" s="19">
        <v>23.5</v>
      </c>
      <c r="U747" s="19">
        <v>27</v>
      </c>
      <c r="V747" s="19">
        <v>311.67</v>
      </c>
      <c r="W747" s="19">
        <v>1080</v>
      </c>
      <c r="X747" s="19">
        <v>1920</v>
      </c>
      <c r="Y747" s="18" t="s">
        <v>147</v>
      </c>
      <c r="Z747" s="69">
        <v>6653</v>
      </c>
      <c r="AA747" s="19">
        <v>2.0739999999999998</v>
      </c>
      <c r="AB747" s="21">
        <v>300</v>
      </c>
      <c r="AC747" s="19">
        <v>0.2</v>
      </c>
      <c r="AD747" s="19">
        <v>314.60000000000002</v>
      </c>
      <c r="AE747" s="19">
        <v>300</v>
      </c>
      <c r="AF747" s="19">
        <v>231.1</v>
      </c>
      <c r="AG747" s="8">
        <f>AF747/AD747</f>
        <v>0.73458359821996178</v>
      </c>
      <c r="AH747" s="19">
        <v>200</v>
      </c>
      <c r="AI747" s="85">
        <f>(AF747*V747)/1000000</f>
        <v>7.2026936999999999E-2</v>
      </c>
      <c r="AJ747" s="18" t="s">
        <v>78</v>
      </c>
      <c r="AK747" s="18" t="s">
        <v>195</v>
      </c>
      <c r="AL747" s="18" t="s">
        <v>134</v>
      </c>
      <c r="AM747" s="18" t="s">
        <v>81</v>
      </c>
      <c r="AN747" s="18" t="s">
        <v>81</v>
      </c>
      <c r="AO747" s="18" t="s">
        <v>81</v>
      </c>
      <c r="AP747" s="18" t="s">
        <v>81</v>
      </c>
      <c r="AQ747" s="18" t="s">
        <v>81</v>
      </c>
      <c r="AR747" s="19">
        <v>0</v>
      </c>
      <c r="AS747" s="18"/>
      <c r="AT747" s="72">
        <v>60</v>
      </c>
      <c r="AU747" s="19">
        <v>178</v>
      </c>
      <c r="AV747" s="19">
        <v>178</v>
      </c>
      <c r="AW747" s="18" t="s">
        <v>77</v>
      </c>
      <c r="AX747" s="18" t="s">
        <v>93</v>
      </c>
      <c r="AY747" s="18" t="s">
        <v>71</v>
      </c>
      <c r="AZ747" s="18" t="s">
        <v>71</v>
      </c>
      <c r="BA747" s="19">
        <v>0</v>
      </c>
      <c r="BB747" s="20" t="s">
        <v>81</v>
      </c>
      <c r="BC747" s="18" t="s">
        <v>81</v>
      </c>
      <c r="BD747" s="18" t="s">
        <v>81</v>
      </c>
      <c r="BE747" s="18" t="s">
        <v>84</v>
      </c>
      <c r="BF747" s="18" t="s">
        <v>81</v>
      </c>
      <c r="BG747" s="18"/>
      <c r="BH747" s="21">
        <v>0</v>
      </c>
      <c r="BI747" s="19">
        <v>0.15</v>
      </c>
      <c r="BJ747" s="18"/>
      <c r="BK747" s="19">
        <v>0.12</v>
      </c>
      <c r="BL747" s="18"/>
      <c r="BM747" s="18"/>
      <c r="BN747" s="19">
        <v>18.2</v>
      </c>
      <c r="BO747" s="21">
        <v>0.55000000000000004</v>
      </c>
      <c r="BP747" s="20"/>
      <c r="BQ747" s="21">
        <v>0.22</v>
      </c>
      <c r="BR747" s="20"/>
      <c r="BS747" s="21">
        <v>0.16</v>
      </c>
      <c r="BT747" s="20"/>
      <c r="BU747" s="20"/>
      <c r="BV747" s="21">
        <v>18.5</v>
      </c>
      <c r="BW747" s="9">
        <f>IF(BA747=1,BN747-(Monitors!$B$17*Data!BZ747),Data!BN747)</f>
        <v>18.2</v>
      </c>
      <c r="BX747" s="32">
        <f>IF($AR747=1,$BW747-(Monitors!$C$17*BZ747),Data!$BW747)</f>
        <v>18.2</v>
      </c>
      <c r="BY747" s="32">
        <f>BX747-(AA747*Monitors!$C$13)</f>
        <v>14.052</v>
      </c>
      <c r="BZ747" s="86">
        <f>(Monitors!$C$13*Data!AA747)+(Monitors!$C$6*TANH(Monitors!$C$7*(Data!V747+Monitors!$C$8)+Monitors!$C$9)+Monitors!$C$10)</f>
        <v>18.779131251115082</v>
      </c>
      <c r="CA747" s="9">
        <f>BN747-(Signage!$C$13*AI747)</f>
        <v>12.797979724999999</v>
      </c>
      <c r="CB747" s="86">
        <f>(Signage!$C$13*Data!AI747)+(Signage!$C$6*TANH(Signage!$C$7*(Data!V747+Signage!$C$8)+Signage!$C$9)+Signage!$C$10)</f>
        <v>28.504302000031792</v>
      </c>
    </row>
    <row r="748" spans="1:80" s="4" customFormat="1" ht="12" customHeight="1">
      <c r="A748" s="82">
        <v>747</v>
      </c>
      <c r="B748" s="15" t="s">
        <v>2067</v>
      </c>
      <c r="C748" s="82" t="s">
        <v>1678</v>
      </c>
      <c r="D748" s="25">
        <v>41891</v>
      </c>
      <c r="E748" s="27" t="s">
        <v>77</v>
      </c>
      <c r="F748" s="24" t="s">
        <v>70</v>
      </c>
      <c r="G748" s="26">
        <v>6</v>
      </c>
      <c r="H748" s="24" t="s">
        <v>72</v>
      </c>
      <c r="I748" s="24" t="s">
        <v>142</v>
      </c>
      <c r="J748" s="27"/>
      <c r="K748" s="27" t="s">
        <v>74</v>
      </c>
      <c r="L748" s="27"/>
      <c r="M748" s="27" t="s">
        <v>78</v>
      </c>
      <c r="N748" s="27" t="s">
        <v>77</v>
      </c>
      <c r="O748" s="27" t="s">
        <v>82</v>
      </c>
      <c r="P748" s="27"/>
      <c r="Q748" s="27" t="s">
        <v>78</v>
      </c>
      <c r="R748" s="28">
        <v>1.6</v>
      </c>
      <c r="S748" s="28">
        <v>23</v>
      </c>
      <c r="T748" s="28">
        <v>12.8</v>
      </c>
      <c r="U748" s="28">
        <v>24</v>
      </c>
      <c r="V748" s="28">
        <v>294.39999999999998</v>
      </c>
      <c r="W748" s="28">
        <v>1200</v>
      </c>
      <c r="X748" s="28">
        <v>1920</v>
      </c>
      <c r="Y748" s="27" t="s">
        <v>200</v>
      </c>
      <c r="Z748" s="70">
        <v>8850</v>
      </c>
      <c r="AA748" s="28">
        <v>2.0739999999999998</v>
      </c>
      <c r="AB748" s="30">
        <v>240</v>
      </c>
      <c r="AC748" s="28">
        <v>5</v>
      </c>
      <c r="AD748" s="28">
        <v>300</v>
      </c>
      <c r="AE748" s="28">
        <v>240</v>
      </c>
      <c r="AF748" s="28">
        <v>232.3</v>
      </c>
      <c r="AG748" s="8">
        <f>AF748/AD748</f>
        <v>0.77433333333333332</v>
      </c>
      <c r="AH748" s="28">
        <v>200</v>
      </c>
      <c r="AI748" s="85">
        <f>(AF748*V748)/1000000</f>
        <v>6.8389119999999998E-2</v>
      </c>
      <c r="AJ748" s="27" t="s">
        <v>78</v>
      </c>
      <c r="AK748" s="27" t="s">
        <v>872</v>
      </c>
      <c r="AL748" s="27" t="s">
        <v>210</v>
      </c>
      <c r="AM748" s="27"/>
      <c r="AN748" s="27" t="s">
        <v>81</v>
      </c>
      <c r="AO748" s="27"/>
      <c r="AP748" s="27" t="s">
        <v>94</v>
      </c>
      <c r="AQ748" s="27"/>
      <c r="AR748" s="28">
        <v>1</v>
      </c>
      <c r="AS748" s="27" t="s">
        <v>117</v>
      </c>
      <c r="AT748" s="74">
        <v>60</v>
      </c>
      <c r="AU748" s="28">
        <v>178</v>
      </c>
      <c r="AV748" s="28">
        <v>178</v>
      </c>
      <c r="AW748" s="31"/>
      <c r="AX748" s="27" t="s">
        <v>114</v>
      </c>
      <c r="AY748" s="27"/>
      <c r="AZ748" s="27"/>
      <c r="BA748" s="28">
        <v>0</v>
      </c>
      <c r="BB748" s="29" t="s">
        <v>81</v>
      </c>
      <c r="BC748" s="29" t="s">
        <v>81</v>
      </c>
      <c r="BD748" s="27"/>
      <c r="BE748" s="27" t="s">
        <v>84</v>
      </c>
      <c r="BF748" s="27"/>
      <c r="BG748" s="27"/>
      <c r="BH748" s="30">
        <v>0</v>
      </c>
      <c r="BI748" s="28">
        <v>0.6</v>
      </c>
      <c r="BJ748" s="28">
        <v>0.15</v>
      </c>
      <c r="BK748" s="28">
        <v>0.13</v>
      </c>
      <c r="BL748" s="28">
        <v>8.02</v>
      </c>
      <c r="BM748" s="28">
        <v>14.19</v>
      </c>
      <c r="BN748" s="28">
        <v>13.99</v>
      </c>
      <c r="BO748" s="30">
        <v>0.51</v>
      </c>
      <c r="BP748" s="29"/>
      <c r="BQ748" s="30">
        <v>0.64</v>
      </c>
      <c r="BR748" s="30">
        <v>0.18</v>
      </c>
      <c r="BS748" s="30">
        <v>0.16</v>
      </c>
      <c r="BT748" s="30">
        <v>8.7200000000000006</v>
      </c>
      <c r="BU748" s="30">
        <v>14.59</v>
      </c>
      <c r="BV748" s="30">
        <v>14.41</v>
      </c>
      <c r="BW748" s="9">
        <f>IF(BA748=1,BN748-(Monitors!$B$17*Data!BZ748),Data!BN748)</f>
        <v>13.99</v>
      </c>
      <c r="BX748" s="32">
        <f>IF($AR748=1,$BW748-(Monitors!$C$17*BZ748),Data!$BW748)</f>
        <v>13.069671024494081</v>
      </c>
      <c r="BY748" s="32">
        <f>BX748-(AA748*Monitors!$C$13)</f>
        <v>8.9216710244940813</v>
      </c>
      <c r="BZ748" s="86">
        <f>(Monitors!$C$13*Data!AA748)+(Monitors!$C$6*TANH(Monitors!$C$7*(Data!V748+Monitors!$C$8)+Monitors!$C$9)+Monitors!$C$10)</f>
        <v>18.406579510118402</v>
      </c>
      <c r="CA748" s="9">
        <f>BN748-(Signage!$C$13*AI748)</f>
        <v>8.8608159999999998</v>
      </c>
      <c r="CB748" s="86">
        <f>(Signage!$C$13*Data!AI748)+(Signage!$C$6*TANH(Signage!$C$7*(Data!V748+Signage!$C$8)+Signage!$C$9)+Signage!$C$10)</f>
        <v>26.872165622477638</v>
      </c>
    </row>
    <row r="749" spans="1:80" s="4" customFormat="1" ht="12" customHeight="1">
      <c r="A749" s="83">
        <v>748</v>
      </c>
      <c r="B749" s="15" t="s">
        <v>2075</v>
      </c>
      <c r="C749" s="83" t="s">
        <v>1679</v>
      </c>
      <c r="D749" s="16">
        <v>41674</v>
      </c>
      <c r="E749" s="18" t="s">
        <v>77</v>
      </c>
      <c r="F749" s="15" t="s">
        <v>70</v>
      </c>
      <c r="G749" s="17">
        <v>6</v>
      </c>
      <c r="H749" s="15" t="s">
        <v>72</v>
      </c>
      <c r="I749" s="15" t="s">
        <v>90</v>
      </c>
      <c r="J749" s="18" t="s">
        <v>71</v>
      </c>
      <c r="K749" s="18" t="s">
        <v>74</v>
      </c>
      <c r="L749" s="18" t="s">
        <v>71</v>
      </c>
      <c r="M749" s="18" t="s">
        <v>78</v>
      </c>
      <c r="N749" s="18" t="s">
        <v>78</v>
      </c>
      <c r="O749" s="18" t="s">
        <v>82</v>
      </c>
      <c r="P749" s="18" t="s">
        <v>71</v>
      </c>
      <c r="Q749" s="18" t="s">
        <v>78</v>
      </c>
      <c r="R749" s="19">
        <v>1.78</v>
      </c>
      <c r="S749" s="19">
        <v>13.4</v>
      </c>
      <c r="T749" s="19">
        <v>24.4</v>
      </c>
      <c r="U749" s="19">
        <v>28</v>
      </c>
      <c r="V749" s="19">
        <v>328.23</v>
      </c>
      <c r="W749" s="19">
        <v>1080</v>
      </c>
      <c r="X749" s="19">
        <v>1920</v>
      </c>
      <c r="Y749" s="18" t="s">
        <v>147</v>
      </c>
      <c r="Z749" s="69">
        <v>6318</v>
      </c>
      <c r="AA749" s="19">
        <v>2.0739999999999998</v>
      </c>
      <c r="AB749" s="21">
        <v>300</v>
      </c>
      <c r="AC749" s="19">
        <v>3.9</v>
      </c>
      <c r="AD749" s="19">
        <v>316.7</v>
      </c>
      <c r="AE749" s="19">
        <v>300</v>
      </c>
      <c r="AF749" s="19">
        <v>232.8</v>
      </c>
      <c r="AG749" s="8">
        <f>AF749/AD749</f>
        <v>0.73508051784022743</v>
      </c>
      <c r="AH749" s="19">
        <v>200</v>
      </c>
      <c r="AI749" s="85">
        <f>(AF749*V749)/1000000</f>
        <v>7.6411944000000009E-2</v>
      </c>
      <c r="AJ749" s="18" t="s">
        <v>78</v>
      </c>
      <c r="AK749" s="18" t="s">
        <v>398</v>
      </c>
      <c r="AL749" s="18" t="s">
        <v>399</v>
      </c>
      <c r="AM749" s="18" t="s">
        <v>71</v>
      </c>
      <c r="AN749" s="18" t="s">
        <v>121</v>
      </c>
      <c r="AO749" s="18" t="s">
        <v>81</v>
      </c>
      <c r="AP749" s="18" t="s">
        <v>81</v>
      </c>
      <c r="AQ749" s="18" t="s">
        <v>81</v>
      </c>
      <c r="AR749" s="19">
        <v>0</v>
      </c>
      <c r="AS749" s="18"/>
      <c r="AT749" s="72">
        <v>60</v>
      </c>
      <c r="AU749" s="19">
        <v>160</v>
      </c>
      <c r="AV749" s="19">
        <v>160</v>
      </c>
      <c r="AW749" s="18" t="s">
        <v>77</v>
      </c>
      <c r="AX749" s="18" t="s">
        <v>98</v>
      </c>
      <c r="AY749" s="18" t="s">
        <v>71</v>
      </c>
      <c r="AZ749" s="18" t="s">
        <v>71</v>
      </c>
      <c r="BA749" s="19">
        <v>0</v>
      </c>
      <c r="BB749" s="20" t="s">
        <v>121</v>
      </c>
      <c r="BC749" s="18" t="s">
        <v>154</v>
      </c>
      <c r="BD749" s="18" t="s">
        <v>81</v>
      </c>
      <c r="BE749" s="18" t="s">
        <v>84</v>
      </c>
      <c r="BF749" s="18" t="s">
        <v>81</v>
      </c>
      <c r="BG749" s="18"/>
      <c r="BH749" s="21">
        <v>0</v>
      </c>
      <c r="BI749" s="19">
        <v>0.32</v>
      </c>
      <c r="BJ749" s="18"/>
      <c r="BK749" s="19">
        <v>0.22</v>
      </c>
      <c r="BL749" s="18"/>
      <c r="BM749" s="18"/>
      <c r="BN749" s="19">
        <v>24.68</v>
      </c>
      <c r="BO749" s="21">
        <v>0.5</v>
      </c>
      <c r="BP749" s="20"/>
      <c r="BQ749" s="21">
        <v>0.38</v>
      </c>
      <c r="BR749" s="20"/>
      <c r="BS749" s="21">
        <v>0.28000000000000003</v>
      </c>
      <c r="BT749" s="20"/>
      <c r="BU749" s="20"/>
      <c r="BV749" s="21">
        <v>24.88</v>
      </c>
      <c r="BW749" s="9">
        <f>IF(BA749=1,BN749-(Monitors!$B$17*Data!BZ749),Data!BN749)</f>
        <v>24.68</v>
      </c>
      <c r="BX749" s="32">
        <f>IF($AR749=1,$BW749-(Monitors!$C$17*BZ749),Data!$BW749)</f>
        <v>24.68</v>
      </c>
      <c r="BY749" s="32">
        <f>BX749-(AA749*Monitors!$C$13)</f>
        <v>20.532</v>
      </c>
      <c r="BZ749" s="86">
        <f>(Monitors!$C$13*Data!AA749)+(Monitors!$C$6*TANH(Monitors!$C$7*(Data!V749+Monitors!$C$8)+Monitors!$C$9)+Monitors!$C$10)</f>
        <v>19.098080286444329</v>
      </c>
      <c r="CA749" s="9">
        <f>BN749-(Signage!$C$13*AI749)</f>
        <v>18.949104200000001</v>
      </c>
      <c r="CB749" s="86">
        <f>(Signage!$C$13*Data!AI749)+(Signage!$C$6*TANH(Signage!$C$7*(Data!V749+Signage!$C$8)+Signage!$C$9)+Signage!$C$10)</f>
        <v>30.127440739845049</v>
      </c>
    </row>
    <row r="750" spans="1:80" s="4" customFormat="1" ht="12" customHeight="1">
      <c r="A750" s="82">
        <v>749</v>
      </c>
      <c r="B750" s="15" t="s">
        <v>2058</v>
      </c>
      <c r="C750" s="82" t="s">
        <v>1680</v>
      </c>
      <c r="D750" s="16">
        <v>41307</v>
      </c>
      <c r="E750" s="18" t="s">
        <v>77</v>
      </c>
      <c r="F750" s="15" t="s">
        <v>70</v>
      </c>
      <c r="G750" s="17">
        <v>6</v>
      </c>
      <c r="H750" s="15" t="s">
        <v>72</v>
      </c>
      <c r="I750" s="15" t="s">
        <v>73</v>
      </c>
      <c r="J750" s="18" t="s">
        <v>73</v>
      </c>
      <c r="K750" s="18" t="s">
        <v>74</v>
      </c>
      <c r="L750" s="18" t="s">
        <v>71</v>
      </c>
      <c r="M750" s="18" t="s">
        <v>78</v>
      </c>
      <c r="N750" s="18" t="s">
        <v>78</v>
      </c>
      <c r="O750" s="18" t="s">
        <v>82</v>
      </c>
      <c r="P750" s="18" t="s">
        <v>71</v>
      </c>
      <c r="Q750" s="18" t="s">
        <v>78</v>
      </c>
      <c r="R750" s="19">
        <v>1.78</v>
      </c>
      <c r="S750" s="19">
        <v>10.6</v>
      </c>
      <c r="T750" s="19">
        <v>18.8</v>
      </c>
      <c r="U750" s="19">
        <v>21.5</v>
      </c>
      <c r="V750" s="19">
        <v>198.38</v>
      </c>
      <c r="W750" s="19">
        <v>1080</v>
      </c>
      <c r="X750" s="19">
        <v>1920</v>
      </c>
      <c r="Y750" s="18" t="s">
        <v>147</v>
      </c>
      <c r="Z750" s="69">
        <v>9565</v>
      </c>
      <c r="AA750" s="19">
        <v>2.0739999999999998</v>
      </c>
      <c r="AB750" s="21">
        <v>300</v>
      </c>
      <c r="AC750" s="19">
        <v>13.5</v>
      </c>
      <c r="AD750" s="19">
        <v>307</v>
      </c>
      <c r="AE750" s="19">
        <v>300</v>
      </c>
      <c r="AF750" s="19">
        <v>236</v>
      </c>
      <c r="AG750" s="8">
        <f>AF750/AD750</f>
        <v>0.76872964169381108</v>
      </c>
      <c r="AH750" s="19">
        <v>200</v>
      </c>
      <c r="AI750" s="85">
        <f>(AF750*V750)/1000000</f>
        <v>4.681768E-2</v>
      </c>
      <c r="AJ750" s="18" t="s">
        <v>78</v>
      </c>
      <c r="AK750" s="18" t="s">
        <v>250</v>
      </c>
      <c r="AL750" s="18" t="s">
        <v>181</v>
      </c>
      <c r="AM750" s="18" t="s">
        <v>71</v>
      </c>
      <c r="AN750" s="18" t="s">
        <v>81</v>
      </c>
      <c r="AO750" s="18" t="s">
        <v>71</v>
      </c>
      <c r="AP750" s="18" t="s">
        <v>94</v>
      </c>
      <c r="AQ750" s="18" t="s">
        <v>71</v>
      </c>
      <c r="AR750" s="19">
        <v>0</v>
      </c>
      <c r="AS750" s="18"/>
      <c r="AT750" s="72">
        <v>60</v>
      </c>
      <c r="AU750" s="19">
        <v>170</v>
      </c>
      <c r="AV750" s="19">
        <v>160</v>
      </c>
      <c r="AW750" s="18" t="s">
        <v>77</v>
      </c>
      <c r="AX750" s="18" t="s">
        <v>98</v>
      </c>
      <c r="AY750" s="18"/>
      <c r="AZ750" s="18"/>
      <c r="BA750" s="19">
        <v>0</v>
      </c>
      <c r="BB750" s="20" t="s">
        <v>81</v>
      </c>
      <c r="BC750" s="18" t="s">
        <v>81</v>
      </c>
      <c r="BD750" s="18" t="s">
        <v>71</v>
      </c>
      <c r="BE750" s="18" t="s">
        <v>84</v>
      </c>
      <c r="BF750" s="18" t="s">
        <v>71</v>
      </c>
      <c r="BG750" s="18"/>
      <c r="BH750" s="21">
        <v>0</v>
      </c>
      <c r="BI750" s="19">
        <v>0.2</v>
      </c>
      <c r="BJ750" s="18"/>
      <c r="BK750" s="19">
        <v>0.2</v>
      </c>
      <c r="BL750" s="18"/>
      <c r="BM750" s="18"/>
      <c r="BN750" s="19">
        <v>17.5</v>
      </c>
      <c r="BO750" s="21">
        <v>0.4</v>
      </c>
      <c r="BP750" s="20"/>
      <c r="BQ750" s="21">
        <v>0.3</v>
      </c>
      <c r="BR750" s="20"/>
      <c r="BS750" s="21">
        <v>0.2</v>
      </c>
      <c r="BT750" s="20"/>
      <c r="BU750" s="20"/>
      <c r="BV750" s="21">
        <v>17.600000000000001</v>
      </c>
      <c r="BW750" s="9">
        <f>IF(BA750=1,BN750-(Monitors!$B$17*Data!BZ750),Data!BN750)</f>
        <v>17.5</v>
      </c>
      <c r="BX750" s="32">
        <f>IF($AR750=1,$BW750-(Monitors!$C$17*BZ750),Data!$BW750)</f>
        <v>17.5</v>
      </c>
      <c r="BY750" s="32">
        <f>BX750-(AA750*Monitors!$C$13)</f>
        <v>13.352</v>
      </c>
      <c r="BZ750" s="86">
        <f>(Monitors!$C$13*Data!AA750)+(Monitors!$C$6*TANH(Monitors!$C$7*(Data!V750+Monitors!$C$8)+Monitors!$C$9)+Monitors!$C$10)</f>
        <v>15.425710936986567</v>
      </c>
      <c r="CA750" s="9">
        <f>BN750-(Signage!$C$13*AI750)</f>
        <v>13.988674</v>
      </c>
      <c r="CB750" s="86">
        <f>(Signage!$C$13*Data!AI750)+(Signage!$C$6*TANH(Signage!$C$7*(Data!V750+Signage!$C$8)+Signage!$C$9)+Signage!$C$10)</f>
        <v>17.552560029264296</v>
      </c>
    </row>
    <row r="751" spans="1:80" s="4" customFormat="1" ht="12" customHeight="1">
      <c r="A751" s="83">
        <v>750</v>
      </c>
      <c r="B751" s="15" t="s">
        <v>2080</v>
      </c>
      <c r="C751" s="83" t="s">
        <v>1681</v>
      </c>
      <c r="D751" s="16">
        <v>41308</v>
      </c>
      <c r="E751" s="18" t="s">
        <v>77</v>
      </c>
      <c r="F751" s="15" t="s">
        <v>70</v>
      </c>
      <c r="G751" s="17">
        <v>6</v>
      </c>
      <c r="H751" s="15" t="s">
        <v>72</v>
      </c>
      <c r="I751" s="15" t="s">
        <v>73</v>
      </c>
      <c r="J751" s="18" t="s">
        <v>73</v>
      </c>
      <c r="K751" s="18" t="s">
        <v>74</v>
      </c>
      <c r="L751" s="18" t="s">
        <v>71</v>
      </c>
      <c r="M751" s="18" t="s">
        <v>78</v>
      </c>
      <c r="N751" s="18" t="s">
        <v>78</v>
      </c>
      <c r="O751" s="18" t="s">
        <v>82</v>
      </c>
      <c r="P751" s="18" t="s">
        <v>71</v>
      </c>
      <c r="Q751" s="18" t="s">
        <v>78</v>
      </c>
      <c r="R751" s="19">
        <v>1.78</v>
      </c>
      <c r="S751" s="19">
        <v>11.5</v>
      </c>
      <c r="T751" s="19">
        <v>20.5</v>
      </c>
      <c r="U751" s="19">
        <v>23.6</v>
      </c>
      <c r="V751" s="19">
        <v>235.75</v>
      </c>
      <c r="W751" s="19">
        <v>1080</v>
      </c>
      <c r="X751" s="19">
        <v>1920</v>
      </c>
      <c r="Y751" s="18" t="s">
        <v>147</v>
      </c>
      <c r="Z751" s="69">
        <v>8798</v>
      </c>
      <c r="AA751" s="19">
        <v>2.0739999999999998</v>
      </c>
      <c r="AB751" s="21">
        <v>300</v>
      </c>
      <c r="AC751" s="19">
        <v>15.7</v>
      </c>
      <c r="AD751" s="19">
        <v>325</v>
      </c>
      <c r="AE751" s="19">
        <v>300</v>
      </c>
      <c r="AF751" s="19">
        <v>237</v>
      </c>
      <c r="AG751" s="8">
        <f>AF751/AD751</f>
        <v>0.72923076923076924</v>
      </c>
      <c r="AH751" s="19">
        <v>200</v>
      </c>
      <c r="AI751" s="85">
        <f>(AF751*V751)/1000000</f>
        <v>5.5872749999999999E-2</v>
      </c>
      <c r="AJ751" s="18" t="s">
        <v>78</v>
      </c>
      <c r="AK751" s="18" t="s">
        <v>174</v>
      </c>
      <c r="AL751" s="18" t="s">
        <v>115</v>
      </c>
      <c r="AM751" s="18" t="s">
        <v>71</v>
      </c>
      <c r="AN751" s="18" t="s">
        <v>81</v>
      </c>
      <c r="AO751" s="18" t="s">
        <v>71</v>
      </c>
      <c r="AP751" s="18" t="s">
        <v>81</v>
      </c>
      <c r="AQ751" s="18" t="s">
        <v>71</v>
      </c>
      <c r="AR751" s="19">
        <v>0</v>
      </c>
      <c r="AS751" s="18"/>
      <c r="AT751" s="72">
        <v>60</v>
      </c>
      <c r="AU751" s="19">
        <v>170</v>
      </c>
      <c r="AV751" s="19">
        <v>160</v>
      </c>
      <c r="AW751" s="18" t="s">
        <v>77</v>
      </c>
      <c r="AX751" s="18" t="s">
        <v>98</v>
      </c>
      <c r="AY751" s="18" t="s">
        <v>71</v>
      </c>
      <c r="AZ751" s="18" t="s">
        <v>71</v>
      </c>
      <c r="BA751" s="19">
        <v>0</v>
      </c>
      <c r="BB751" s="20" t="s">
        <v>81</v>
      </c>
      <c r="BC751" s="18" t="s">
        <v>81</v>
      </c>
      <c r="BD751" s="18" t="s">
        <v>71</v>
      </c>
      <c r="BE751" s="18" t="s">
        <v>84</v>
      </c>
      <c r="BF751" s="18" t="s">
        <v>71</v>
      </c>
      <c r="BG751" s="18"/>
      <c r="BH751" s="21">
        <v>0</v>
      </c>
      <c r="BI751" s="19">
        <v>0.44</v>
      </c>
      <c r="BJ751" s="18"/>
      <c r="BK751" s="19">
        <v>0.33</v>
      </c>
      <c r="BL751" s="18"/>
      <c r="BM751" s="18"/>
      <c r="BN751" s="19">
        <v>15.6</v>
      </c>
      <c r="BO751" s="21">
        <v>0.5</v>
      </c>
      <c r="BP751" s="20"/>
      <c r="BQ751" s="21">
        <v>0.45</v>
      </c>
      <c r="BR751" s="20"/>
      <c r="BS751" s="21">
        <v>0.37</v>
      </c>
      <c r="BT751" s="20"/>
      <c r="BU751" s="20"/>
      <c r="BV751" s="21">
        <v>15.7</v>
      </c>
      <c r="BW751" s="9">
        <f>IF(BA751=1,BN751-(Monitors!$B$17*Data!BZ751),Data!BN751)</f>
        <v>15.6</v>
      </c>
      <c r="BX751" s="32">
        <f>IF($AR751=1,$BW751-(Monitors!$C$17*BZ751),Data!$BW751)</f>
        <v>15.6</v>
      </c>
      <c r="BY751" s="32">
        <f>BX751-(AA751*Monitors!$C$13)</f>
        <v>11.452</v>
      </c>
      <c r="BZ751" s="86">
        <f>(Monitors!$C$13*Data!AA751)+(Monitors!$C$6*TANH(Monitors!$C$7*(Data!V751+Monitors!$C$8)+Monitors!$C$9)+Monitors!$C$10)</f>
        <v>16.787563085035888</v>
      </c>
      <c r="CA751" s="9">
        <f>BN751-(Signage!$C$13*AI751)</f>
        <v>11.409543750000001</v>
      </c>
      <c r="CB751" s="86">
        <f>(Signage!$C$13*Data!AI751)+(Signage!$C$6*TANH(Signage!$C$7*(Data!V751+Signage!$C$8)+Signage!$C$9)+Signage!$C$10)</f>
        <v>21.254079217105573</v>
      </c>
    </row>
    <row r="752" spans="1:80" s="4" customFormat="1" ht="12" customHeight="1">
      <c r="A752" s="82">
        <v>751</v>
      </c>
      <c r="B752" s="15" t="s">
        <v>2100</v>
      </c>
      <c r="C752" s="82" t="s">
        <v>1682</v>
      </c>
      <c r="D752" s="16">
        <v>41831</v>
      </c>
      <c r="E752" s="18" t="s">
        <v>77</v>
      </c>
      <c r="F752" s="15"/>
      <c r="G752" s="17">
        <v>6</v>
      </c>
      <c r="H752" s="15" t="s">
        <v>72</v>
      </c>
      <c r="I752" s="15" t="s">
        <v>90</v>
      </c>
      <c r="J752" s="18" t="s">
        <v>71</v>
      </c>
      <c r="K752" s="18" t="s">
        <v>74</v>
      </c>
      <c r="L752" s="18" t="s">
        <v>71</v>
      </c>
      <c r="M752" s="18" t="s">
        <v>78</v>
      </c>
      <c r="N752" s="18" t="s">
        <v>78</v>
      </c>
      <c r="O752" s="18" t="s">
        <v>82</v>
      </c>
      <c r="P752" s="18" t="s">
        <v>81</v>
      </c>
      <c r="Q752" s="18" t="s">
        <v>78</v>
      </c>
      <c r="R752" s="19">
        <v>1.78</v>
      </c>
      <c r="S752" s="19">
        <v>13.4</v>
      </c>
      <c r="T752" s="19">
        <v>24.4</v>
      </c>
      <c r="U752" s="19">
        <v>28</v>
      </c>
      <c r="V752" s="19">
        <v>328.37</v>
      </c>
      <c r="W752" s="19">
        <v>1080</v>
      </c>
      <c r="X752" s="19">
        <v>1920</v>
      </c>
      <c r="Y752" s="18" t="s">
        <v>147</v>
      </c>
      <c r="Z752" s="69">
        <v>6342</v>
      </c>
      <c r="AA752" s="19">
        <v>2.0739999999999998</v>
      </c>
      <c r="AB752" s="21">
        <v>325</v>
      </c>
      <c r="AC752" s="19">
        <v>12</v>
      </c>
      <c r="AD752" s="19">
        <v>325</v>
      </c>
      <c r="AE752" s="19">
        <v>325</v>
      </c>
      <c r="AF752" s="19">
        <v>238</v>
      </c>
      <c r="AG752" s="8">
        <f>AF752/AD752</f>
        <v>0.73230769230769233</v>
      </c>
      <c r="AH752" s="19">
        <v>200</v>
      </c>
      <c r="AI752" s="85">
        <f>(AF752*V752)/1000000</f>
        <v>7.8152059999999995E-2</v>
      </c>
      <c r="AJ752" s="18" t="s">
        <v>78</v>
      </c>
      <c r="AK752" s="18" t="s">
        <v>398</v>
      </c>
      <c r="AL752" s="18" t="s">
        <v>159</v>
      </c>
      <c r="AM752" s="18" t="s">
        <v>81</v>
      </c>
      <c r="AN752" s="18" t="s">
        <v>81</v>
      </c>
      <c r="AO752" s="18" t="s">
        <v>81</v>
      </c>
      <c r="AP752" s="18" t="s">
        <v>94</v>
      </c>
      <c r="AQ752" s="18" t="s">
        <v>81</v>
      </c>
      <c r="AR752" s="19">
        <v>0</v>
      </c>
      <c r="AS752" s="18"/>
      <c r="AT752" s="72">
        <v>60</v>
      </c>
      <c r="AU752" s="19">
        <v>176</v>
      </c>
      <c r="AV752" s="19">
        <v>176</v>
      </c>
      <c r="AW752" s="18" t="s">
        <v>77</v>
      </c>
      <c r="AX752" s="18" t="s">
        <v>98</v>
      </c>
      <c r="AY752" s="18" t="s">
        <v>71</v>
      </c>
      <c r="AZ752" s="18" t="s">
        <v>71</v>
      </c>
      <c r="BA752" s="19">
        <v>0</v>
      </c>
      <c r="BB752" s="20" t="s">
        <v>81</v>
      </c>
      <c r="BC752" s="18" t="s">
        <v>81</v>
      </c>
      <c r="BD752" s="18" t="s">
        <v>81</v>
      </c>
      <c r="BE752" s="18" t="s">
        <v>84</v>
      </c>
      <c r="BF752" s="18" t="s">
        <v>81</v>
      </c>
      <c r="BG752" s="18"/>
      <c r="BH752" s="21">
        <v>0</v>
      </c>
      <c r="BI752" s="19">
        <v>0.28999999999999998</v>
      </c>
      <c r="BJ752" s="18"/>
      <c r="BK752" s="19">
        <v>0.25</v>
      </c>
      <c r="BL752" s="18"/>
      <c r="BM752" s="18"/>
      <c r="BN752" s="19">
        <v>23.04</v>
      </c>
      <c r="BO752" s="21">
        <v>0.5</v>
      </c>
      <c r="BP752" s="20"/>
      <c r="BQ752" s="21">
        <v>0.33</v>
      </c>
      <c r="BR752" s="20"/>
      <c r="BS752" s="21">
        <v>0.28000000000000003</v>
      </c>
      <c r="BT752" s="20"/>
      <c r="BU752" s="20"/>
      <c r="BV752" s="21">
        <v>23.29</v>
      </c>
      <c r="BW752" s="9">
        <f>IF(BA752=1,BN752-(Monitors!$B$17*Data!BZ752),Data!BN752)</f>
        <v>23.04</v>
      </c>
      <c r="BX752" s="32">
        <f>IF($AR752=1,$BW752-(Monitors!$C$17*BZ752),Data!$BW752)</f>
        <v>23.04</v>
      </c>
      <c r="BY752" s="32">
        <f>BX752-(AA752*Monitors!$C$13)</f>
        <v>18.891999999999999</v>
      </c>
      <c r="BZ752" s="86">
        <f>(Monitors!$C$13*Data!AA752)+(Monitors!$C$6*TANH(Monitors!$C$7*(Data!V752+Monitors!$C$8)+Monitors!$C$9)+Monitors!$C$10)</f>
        <v>19.100626414488552</v>
      </c>
      <c r="CA752" s="9">
        <f>BN752-(Signage!$C$13*AI752)</f>
        <v>17.1785955</v>
      </c>
      <c r="CB752" s="86">
        <f>(Signage!$C$13*Data!AI752)+(Signage!$C$6*TANH(Signage!$C$7*(Data!V752+Signage!$C$8)+Signage!$C$9)+Signage!$C$10)</f>
        <v>30.268851285150877</v>
      </c>
    </row>
    <row r="753" spans="1:80" s="4" customFormat="1" ht="12" customHeight="1">
      <c r="A753" s="83">
        <v>752</v>
      </c>
      <c r="B753" s="15" t="s">
        <v>2052</v>
      </c>
      <c r="C753" s="83" t="s">
        <v>1683</v>
      </c>
      <c r="D753" s="16">
        <v>41532</v>
      </c>
      <c r="E753" s="18" t="s">
        <v>77</v>
      </c>
      <c r="F753" s="15" t="s">
        <v>70</v>
      </c>
      <c r="G753" s="17">
        <v>6</v>
      </c>
      <c r="H753" s="15" t="s">
        <v>72</v>
      </c>
      <c r="I753" s="15" t="s">
        <v>73</v>
      </c>
      <c r="J753" s="18" t="s">
        <v>73</v>
      </c>
      <c r="K753" s="18" t="s">
        <v>74</v>
      </c>
      <c r="L753" s="18" t="s">
        <v>71</v>
      </c>
      <c r="M753" s="18" t="s">
        <v>78</v>
      </c>
      <c r="N753" s="18" t="s">
        <v>78</v>
      </c>
      <c r="O753" s="18" t="s">
        <v>82</v>
      </c>
      <c r="P753" s="18" t="s">
        <v>71</v>
      </c>
      <c r="Q753" s="18" t="s">
        <v>78</v>
      </c>
      <c r="R753" s="19">
        <v>1.78</v>
      </c>
      <c r="S753" s="19">
        <v>13.4</v>
      </c>
      <c r="T753" s="19">
        <v>24.4</v>
      </c>
      <c r="U753" s="19">
        <v>28</v>
      </c>
      <c r="V753" s="19">
        <v>326.95999999999998</v>
      </c>
      <c r="W753" s="19">
        <v>1080</v>
      </c>
      <c r="X753" s="19">
        <v>1920</v>
      </c>
      <c r="Y753" s="18" t="s">
        <v>147</v>
      </c>
      <c r="Z753" s="69">
        <v>6343</v>
      </c>
      <c r="AA753" s="19">
        <v>2.0739999999999998</v>
      </c>
      <c r="AB753" s="21">
        <v>325</v>
      </c>
      <c r="AC753" s="19">
        <v>15</v>
      </c>
      <c r="AD753" s="19">
        <v>325</v>
      </c>
      <c r="AE753" s="19">
        <v>325</v>
      </c>
      <c r="AF753" s="19">
        <v>238</v>
      </c>
      <c r="AG753" s="8">
        <f>AF753/AD753</f>
        <v>0.73230769230769233</v>
      </c>
      <c r="AH753" s="19">
        <v>200</v>
      </c>
      <c r="AI753" s="85">
        <f>(AF753*V753)/1000000</f>
        <v>7.7816479999999993E-2</v>
      </c>
      <c r="AJ753" s="18" t="s">
        <v>78</v>
      </c>
      <c r="AK753" s="18" t="s">
        <v>398</v>
      </c>
      <c r="AL753" s="18" t="s">
        <v>120</v>
      </c>
      <c r="AM753" s="18" t="s">
        <v>71</v>
      </c>
      <c r="AN753" s="18" t="s">
        <v>121</v>
      </c>
      <c r="AO753" s="18" t="s">
        <v>71</v>
      </c>
      <c r="AP753" s="18" t="s">
        <v>94</v>
      </c>
      <c r="AQ753" s="18" t="s">
        <v>71</v>
      </c>
      <c r="AR753" s="19">
        <v>0</v>
      </c>
      <c r="AS753" s="18"/>
      <c r="AT753" s="72">
        <v>60</v>
      </c>
      <c r="AU753" s="19">
        <v>176</v>
      </c>
      <c r="AV753" s="19">
        <v>176</v>
      </c>
      <c r="AW753" s="18" t="s">
        <v>77</v>
      </c>
      <c r="AX753" s="18" t="s">
        <v>98</v>
      </c>
      <c r="AY753" s="18" t="s">
        <v>71</v>
      </c>
      <c r="AZ753" s="18" t="s">
        <v>71</v>
      </c>
      <c r="BA753" s="19">
        <v>0</v>
      </c>
      <c r="BB753" s="20" t="s">
        <v>121</v>
      </c>
      <c r="BC753" s="18" t="s">
        <v>154</v>
      </c>
      <c r="BD753" s="18" t="s">
        <v>71</v>
      </c>
      <c r="BE753" s="18" t="s">
        <v>84</v>
      </c>
      <c r="BF753" s="18" t="s">
        <v>71</v>
      </c>
      <c r="BG753" s="18"/>
      <c r="BH753" s="21">
        <v>0</v>
      </c>
      <c r="BI753" s="19">
        <v>0.33</v>
      </c>
      <c r="BJ753" s="18"/>
      <c r="BK753" s="19">
        <v>0.19</v>
      </c>
      <c r="BL753" s="18"/>
      <c r="BM753" s="18"/>
      <c r="BN753" s="19">
        <v>24.88</v>
      </c>
      <c r="BO753" s="21">
        <v>0.9</v>
      </c>
      <c r="BP753" s="20"/>
      <c r="BQ753" s="21">
        <v>0.48</v>
      </c>
      <c r="BR753" s="20"/>
      <c r="BS753" s="21">
        <v>0.34</v>
      </c>
      <c r="BT753" s="20"/>
      <c r="BU753" s="20"/>
      <c r="BV753" s="21">
        <v>25.33</v>
      </c>
      <c r="BW753" s="9">
        <f>IF(BA753=1,BN753-(Monitors!$B$17*Data!BZ753),Data!BN753)</f>
        <v>24.88</v>
      </c>
      <c r="BX753" s="32">
        <f>IF($AR753=1,$BW753-(Monitors!$C$17*BZ753),Data!$BW753)</f>
        <v>24.88</v>
      </c>
      <c r="BY753" s="32">
        <f>BX753-(AA753*Monitors!$C$13)</f>
        <v>20.731999999999999</v>
      </c>
      <c r="BZ753" s="86">
        <f>(Monitors!$C$13*Data!AA753)+(Monitors!$C$6*TANH(Monitors!$C$7*(Data!V753+Monitors!$C$8)+Monitors!$C$9)+Monitors!$C$10)</f>
        <v>19.074871374222134</v>
      </c>
      <c r="CA753" s="9">
        <f>BN753-(Signage!$C$13*AI753)</f>
        <v>19.043763999999999</v>
      </c>
      <c r="CB753" s="86">
        <f>(Signage!$C$13*Data!AI753)+(Signage!$C$6*TANH(Signage!$C$7*(Data!V753+Signage!$C$8)+Signage!$C$9)+Signage!$C$10)</f>
        <v>30.133854388859401</v>
      </c>
    </row>
    <row r="754" spans="1:80" s="4" customFormat="1" ht="12" customHeight="1">
      <c r="A754" s="82">
        <v>753</v>
      </c>
      <c r="B754" s="15" t="s">
        <v>2056</v>
      </c>
      <c r="C754" s="82" t="s">
        <v>1684</v>
      </c>
      <c r="D754" s="16">
        <v>41593</v>
      </c>
      <c r="E754" s="18" t="s">
        <v>77</v>
      </c>
      <c r="F754" s="15" t="s">
        <v>70</v>
      </c>
      <c r="G754" s="17">
        <v>6</v>
      </c>
      <c r="H754" s="15" t="s">
        <v>72</v>
      </c>
      <c r="I754" s="15" t="s">
        <v>90</v>
      </c>
      <c r="J754" s="18" t="s">
        <v>71</v>
      </c>
      <c r="K754" s="18" t="s">
        <v>74</v>
      </c>
      <c r="L754" s="18" t="s">
        <v>71</v>
      </c>
      <c r="M754" s="18" t="s">
        <v>78</v>
      </c>
      <c r="N754" s="18" t="s">
        <v>78</v>
      </c>
      <c r="O754" s="18" t="s">
        <v>82</v>
      </c>
      <c r="P754" s="18" t="s">
        <v>81</v>
      </c>
      <c r="Q754" s="18" t="s">
        <v>78</v>
      </c>
      <c r="R754" s="19">
        <v>1.78</v>
      </c>
      <c r="S754" s="19">
        <v>13.4</v>
      </c>
      <c r="T754" s="19">
        <v>24.4</v>
      </c>
      <c r="U754" s="19">
        <v>28</v>
      </c>
      <c r="V754" s="19">
        <v>328.23</v>
      </c>
      <c r="W754" s="19">
        <v>1080</v>
      </c>
      <c r="X754" s="19">
        <v>1920</v>
      </c>
      <c r="Y754" s="18" t="s">
        <v>147</v>
      </c>
      <c r="Z754" s="69">
        <v>6318</v>
      </c>
      <c r="AA754" s="19">
        <v>2.0739999999999998</v>
      </c>
      <c r="AB754" s="21">
        <v>325</v>
      </c>
      <c r="AC754" s="19">
        <v>15</v>
      </c>
      <c r="AD754" s="19">
        <v>325</v>
      </c>
      <c r="AE754" s="19">
        <v>325</v>
      </c>
      <c r="AF754" s="19">
        <v>238</v>
      </c>
      <c r="AG754" s="8">
        <f>AF754/AD754</f>
        <v>0.73230769230769233</v>
      </c>
      <c r="AH754" s="19">
        <v>200</v>
      </c>
      <c r="AI754" s="85">
        <f>(AF754*V754)/1000000</f>
        <v>7.8118740000000006E-2</v>
      </c>
      <c r="AJ754" s="18" t="s">
        <v>78</v>
      </c>
      <c r="AK754" s="18" t="s">
        <v>585</v>
      </c>
      <c r="AL754" s="18" t="s">
        <v>181</v>
      </c>
      <c r="AM754" s="18" t="s">
        <v>81</v>
      </c>
      <c r="AN754" s="18" t="s">
        <v>81</v>
      </c>
      <c r="AO754" s="18" t="s">
        <v>81</v>
      </c>
      <c r="AP754" s="18" t="s">
        <v>94</v>
      </c>
      <c r="AQ754" s="18" t="s">
        <v>81</v>
      </c>
      <c r="AR754" s="19">
        <v>0</v>
      </c>
      <c r="AS754" s="18"/>
      <c r="AT754" s="72">
        <v>60</v>
      </c>
      <c r="AU754" s="19">
        <v>176</v>
      </c>
      <c r="AV754" s="19">
        <v>176</v>
      </c>
      <c r="AW754" s="18" t="s">
        <v>77</v>
      </c>
      <c r="AX754" s="18" t="s">
        <v>98</v>
      </c>
      <c r="AY754" s="18" t="s">
        <v>71</v>
      </c>
      <c r="AZ754" s="18" t="s">
        <v>71</v>
      </c>
      <c r="BA754" s="19">
        <v>0</v>
      </c>
      <c r="BB754" s="20" t="s">
        <v>81</v>
      </c>
      <c r="BC754" s="18" t="s">
        <v>81</v>
      </c>
      <c r="BD754" s="18" t="s">
        <v>81</v>
      </c>
      <c r="BE754" s="18" t="s">
        <v>84</v>
      </c>
      <c r="BF754" s="18" t="s">
        <v>81</v>
      </c>
      <c r="BG754" s="18"/>
      <c r="BH754" s="21">
        <v>0</v>
      </c>
      <c r="BI754" s="19">
        <v>0.3</v>
      </c>
      <c r="BJ754" s="18"/>
      <c r="BK754" s="19">
        <v>0.27</v>
      </c>
      <c r="BL754" s="18"/>
      <c r="BM754" s="18"/>
      <c r="BN754" s="19">
        <v>25.87</v>
      </c>
      <c r="BO754" s="21">
        <v>0.5</v>
      </c>
      <c r="BP754" s="20"/>
      <c r="BQ754" s="21">
        <v>0.36</v>
      </c>
      <c r="BR754" s="20"/>
      <c r="BS754" s="21">
        <v>0.28000000000000003</v>
      </c>
      <c r="BT754" s="20"/>
      <c r="BU754" s="20"/>
      <c r="BV754" s="21">
        <v>26.12</v>
      </c>
      <c r="BW754" s="9">
        <f>IF(BA754=1,BN754-(Monitors!$B$17*Data!BZ754),Data!BN754)</f>
        <v>25.87</v>
      </c>
      <c r="BX754" s="32">
        <f>IF($AR754=1,$BW754-(Monitors!$C$17*BZ754),Data!$BW754)</f>
        <v>25.87</v>
      </c>
      <c r="BY754" s="32">
        <f>BX754-(AA754*Monitors!$C$13)</f>
        <v>21.722000000000001</v>
      </c>
      <c r="BZ754" s="86">
        <f>(Monitors!$C$13*Data!AA754)+(Monitors!$C$6*TANH(Monitors!$C$7*(Data!V754+Monitors!$C$8)+Monitors!$C$9)+Monitors!$C$10)</f>
        <v>19.098080286444329</v>
      </c>
      <c r="CA754" s="9">
        <f>BN754-(Signage!$C$13*AI754)</f>
        <v>20.011094499999999</v>
      </c>
      <c r="CB754" s="86">
        <f>(Signage!$C$13*Data!AI754)+(Signage!$C$6*TANH(Signage!$C$7*(Data!V754+Signage!$C$8)+Signage!$C$9)+Signage!$C$10)</f>
        <v>30.255450439845049</v>
      </c>
    </row>
    <row r="755" spans="1:80" s="4" customFormat="1" ht="12" customHeight="1">
      <c r="A755" s="83">
        <v>754</v>
      </c>
      <c r="B755" s="15" t="s">
        <v>2052</v>
      </c>
      <c r="C755" s="83" t="s">
        <v>1685</v>
      </c>
      <c r="D755" s="16">
        <v>40954</v>
      </c>
      <c r="E755" s="18" t="s">
        <v>77</v>
      </c>
      <c r="F755" s="15" t="s">
        <v>70</v>
      </c>
      <c r="G755" s="17">
        <v>6</v>
      </c>
      <c r="H755" s="15" t="s">
        <v>72</v>
      </c>
      <c r="I755" s="15" t="s">
        <v>73</v>
      </c>
      <c r="J755" s="18" t="s">
        <v>73</v>
      </c>
      <c r="K755" s="18" t="s">
        <v>74</v>
      </c>
      <c r="L755" s="18" t="s">
        <v>71</v>
      </c>
      <c r="M755" s="18" t="s">
        <v>78</v>
      </c>
      <c r="N755" s="18" t="s">
        <v>78</v>
      </c>
      <c r="O755" s="18" t="s">
        <v>82</v>
      </c>
      <c r="P755" s="18" t="s">
        <v>71</v>
      </c>
      <c r="Q755" s="18" t="s">
        <v>78</v>
      </c>
      <c r="R755" s="19">
        <v>1.78</v>
      </c>
      <c r="S755" s="19">
        <v>13.2</v>
      </c>
      <c r="T755" s="19">
        <v>23.5</v>
      </c>
      <c r="U755" s="19">
        <v>27</v>
      </c>
      <c r="V755" s="19">
        <v>310.47000000000003</v>
      </c>
      <c r="W755" s="19">
        <v>1080</v>
      </c>
      <c r="X755" s="19">
        <v>1920</v>
      </c>
      <c r="Y755" s="18" t="s">
        <v>147</v>
      </c>
      <c r="Z755" s="69">
        <v>6679</v>
      </c>
      <c r="AA755" s="19">
        <v>2.0739999999999998</v>
      </c>
      <c r="AB755" s="21">
        <v>380</v>
      </c>
      <c r="AC755" s="19">
        <v>14</v>
      </c>
      <c r="AD755" s="19">
        <v>392</v>
      </c>
      <c r="AE755" s="19">
        <v>380</v>
      </c>
      <c r="AF755" s="19">
        <v>238</v>
      </c>
      <c r="AG755" s="8">
        <f>AF755/AD755</f>
        <v>0.6071428571428571</v>
      </c>
      <c r="AH755" s="19">
        <v>200</v>
      </c>
      <c r="AI755" s="85">
        <f>(AF755*V755)/1000000</f>
        <v>7.3891860000000004E-2</v>
      </c>
      <c r="AJ755" s="18" t="s">
        <v>78</v>
      </c>
      <c r="AK755" s="18" t="s">
        <v>689</v>
      </c>
      <c r="AL755" s="18" t="s">
        <v>115</v>
      </c>
      <c r="AM755" s="18" t="s">
        <v>193</v>
      </c>
      <c r="AN755" s="18" t="s">
        <v>81</v>
      </c>
      <c r="AO755" s="18" t="s">
        <v>81</v>
      </c>
      <c r="AP755" s="18" t="s">
        <v>81</v>
      </c>
      <c r="AQ755" s="18" t="s">
        <v>81</v>
      </c>
      <c r="AR755" s="19">
        <v>0</v>
      </c>
      <c r="AS755" s="18"/>
      <c r="AT755" s="72">
        <v>60</v>
      </c>
      <c r="AU755" s="19">
        <v>178</v>
      </c>
      <c r="AV755" s="19">
        <v>178</v>
      </c>
      <c r="AW755" s="18" t="s">
        <v>77</v>
      </c>
      <c r="AX755" s="18" t="s">
        <v>98</v>
      </c>
      <c r="AY755" s="18" t="s">
        <v>71</v>
      </c>
      <c r="AZ755" s="18" t="s">
        <v>71</v>
      </c>
      <c r="BA755" s="19">
        <v>0</v>
      </c>
      <c r="BB755" s="20" t="s">
        <v>81</v>
      </c>
      <c r="BC755" s="18" t="s">
        <v>81</v>
      </c>
      <c r="BD755" s="18" t="s">
        <v>71</v>
      </c>
      <c r="BE755" s="18" t="s">
        <v>84</v>
      </c>
      <c r="BF755" s="18" t="s">
        <v>81</v>
      </c>
      <c r="BG755" s="18"/>
      <c r="BH755" s="21">
        <v>0</v>
      </c>
      <c r="BI755" s="19">
        <v>0.14000000000000001</v>
      </c>
      <c r="BJ755" s="18"/>
      <c r="BK755" s="19">
        <v>0.09</v>
      </c>
      <c r="BL755" s="18"/>
      <c r="BM755" s="18"/>
      <c r="BN755" s="19">
        <v>28.21</v>
      </c>
      <c r="BO755" s="21">
        <v>0.5</v>
      </c>
      <c r="BP755" s="20"/>
      <c r="BQ755" s="21">
        <v>0.17</v>
      </c>
      <c r="BR755" s="20"/>
      <c r="BS755" s="21">
        <v>0.12</v>
      </c>
      <c r="BT755" s="20"/>
      <c r="BU755" s="20"/>
      <c r="BV755" s="21">
        <v>28.15</v>
      </c>
      <c r="BW755" s="9">
        <f>IF(BA755=1,BN755-(Monitors!$B$17*Data!BZ755),Data!BN755)</f>
        <v>28.21</v>
      </c>
      <c r="BX755" s="32">
        <f>IF($AR755=1,$BW755-(Monitors!$C$17*BZ755),Data!$BW755)</f>
        <v>28.21</v>
      </c>
      <c r="BY755" s="32">
        <f>BX755-(AA755*Monitors!$C$13)</f>
        <v>24.062000000000001</v>
      </c>
      <c r="BZ755" s="86">
        <f>(Monitors!$C$13*Data!AA755)+(Monitors!$C$6*TANH(Monitors!$C$7*(Data!V755+Monitors!$C$8)+Monitors!$C$9)+Monitors!$C$10)</f>
        <v>18.754603668238129</v>
      </c>
      <c r="CA755" s="9">
        <f>BN755-(Signage!$C$13*AI755)</f>
        <v>22.668110500000001</v>
      </c>
      <c r="CB755" s="86">
        <f>(Signage!$C$13*Data!AI755)+(Signage!$C$6*TANH(Signage!$C$7*(Data!V755+Signage!$C$8)+Signage!$C$9)+Signage!$C$10)</f>
        <v>28.550028021097699</v>
      </c>
    </row>
    <row r="756" spans="1:80" s="4" customFormat="1" ht="12" customHeight="1">
      <c r="A756" s="82">
        <v>755</v>
      </c>
      <c r="B756" s="15" t="s">
        <v>2070</v>
      </c>
      <c r="C756" s="82" t="s">
        <v>1686</v>
      </c>
      <c r="D756" s="16">
        <v>41289</v>
      </c>
      <c r="E756" s="18" t="s">
        <v>77</v>
      </c>
      <c r="F756" s="15" t="s">
        <v>70</v>
      </c>
      <c r="G756" s="17">
        <v>6</v>
      </c>
      <c r="H756" s="15" t="s">
        <v>72</v>
      </c>
      <c r="I756" s="15" t="s">
        <v>73</v>
      </c>
      <c r="J756" s="18" t="s">
        <v>73</v>
      </c>
      <c r="K756" s="18" t="s">
        <v>74</v>
      </c>
      <c r="L756" s="18" t="s">
        <v>71</v>
      </c>
      <c r="M756" s="18" t="s">
        <v>78</v>
      </c>
      <c r="N756" s="18" t="s">
        <v>78</v>
      </c>
      <c r="O756" s="18" t="s">
        <v>82</v>
      </c>
      <c r="P756" s="18" t="s">
        <v>71</v>
      </c>
      <c r="Q756" s="18" t="s">
        <v>78</v>
      </c>
      <c r="R756" s="19">
        <v>1.78</v>
      </c>
      <c r="S756" s="19">
        <v>13.2</v>
      </c>
      <c r="T756" s="19">
        <v>23.6</v>
      </c>
      <c r="U756" s="19">
        <v>27</v>
      </c>
      <c r="V756" s="19">
        <v>311.7</v>
      </c>
      <c r="W756" s="19">
        <v>1080</v>
      </c>
      <c r="X756" s="19">
        <v>1920</v>
      </c>
      <c r="Y756" s="18" t="s">
        <v>147</v>
      </c>
      <c r="Z756" s="69">
        <v>6654</v>
      </c>
      <c r="AA756" s="19">
        <v>2.0739999999999998</v>
      </c>
      <c r="AB756" s="21">
        <v>300</v>
      </c>
      <c r="AC756" s="19">
        <v>2</v>
      </c>
      <c r="AD756" s="19">
        <v>300</v>
      </c>
      <c r="AE756" s="19">
        <v>300</v>
      </c>
      <c r="AF756" s="19">
        <v>240</v>
      </c>
      <c r="AG756" s="8">
        <f>AF756/AD756</f>
        <v>0.8</v>
      </c>
      <c r="AH756" s="19">
        <v>200</v>
      </c>
      <c r="AI756" s="85">
        <f>(AF756*V756)/1000000</f>
        <v>7.4807999999999999E-2</v>
      </c>
      <c r="AJ756" s="18" t="s">
        <v>78</v>
      </c>
      <c r="AK756" s="18" t="s">
        <v>292</v>
      </c>
      <c r="AL756" s="18" t="s">
        <v>127</v>
      </c>
      <c r="AM756" s="18" t="s">
        <v>365</v>
      </c>
      <c r="AN756" s="18" t="s">
        <v>81</v>
      </c>
      <c r="AO756" s="18" t="s">
        <v>71</v>
      </c>
      <c r="AP756" s="18" t="s">
        <v>94</v>
      </c>
      <c r="AQ756" s="18" t="s">
        <v>71</v>
      </c>
      <c r="AR756" s="19">
        <v>0</v>
      </c>
      <c r="AS756" s="18"/>
      <c r="AT756" s="72">
        <v>60</v>
      </c>
      <c r="AU756" s="19">
        <v>170</v>
      </c>
      <c r="AV756" s="19">
        <v>160</v>
      </c>
      <c r="AW756" s="18" t="s">
        <v>77</v>
      </c>
      <c r="AX756" s="18" t="s">
        <v>98</v>
      </c>
      <c r="AY756" s="18"/>
      <c r="AZ756" s="18"/>
      <c r="BA756" s="19">
        <v>0</v>
      </c>
      <c r="BB756" s="20" t="s">
        <v>81</v>
      </c>
      <c r="BC756" s="18" t="s">
        <v>81</v>
      </c>
      <c r="BD756" s="18" t="s">
        <v>71</v>
      </c>
      <c r="BE756" s="18" t="s">
        <v>84</v>
      </c>
      <c r="BF756" s="18" t="s">
        <v>71</v>
      </c>
      <c r="BG756" s="18"/>
      <c r="BH756" s="21">
        <v>0</v>
      </c>
      <c r="BI756" s="19">
        <v>0.28999999999999998</v>
      </c>
      <c r="BJ756" s="18"/>
      <c r="BK756" s="19">
        <v>0.26</v>
      </c>
      <c r="BL756" s="18"/>
      <c r="BM756" s="18"/>
      <c r="BN756" s="19">
        <v>21.55</v>
      </c>
      <c r="BO756" s="21">
        <v>0.5</v>
      </c>
      <c r="BP756" s="20"/>
      <c r="BQ756" s="21">
        <v>0.33</v>
      </c>
      <c r="BR756" s="20"/>
      <c r="BS756" s="21">
        <v>0.28999999999999998</v>
      </c>
      <c r="BT756" s="20"/>
      <c r="BU756" s="20"/>
      <c r="BV756" s="21">
        <v>21.6</v>
      </c>
      <c r="BW756" s="9">
        <f>IF(BA756=1,BN756-(Monitors!$B$17*Data!BZ756),Data!BN756)</f>
        <v>21.55</v>
      </c>
      <c r="BX756" s="32">
        <f>IF($AR756=1,$BW756-(Monitors!$C$17*BZ756),Data!$BW756)</f>
        <v>21.55</v>
      </c>
      <c r="BY756" s="32">
        <f>BX756-(AA756*Monitors!$C$13)</f>
        <v>17.402000000000001</v>
      </c>
      <c r="BZ756" s="86">
        <f>(Monitors!$C$13*Data!AA756)+(Monitors!$C$6*TANH(Monitors!$C$7*(Data!V756+Monitors!$C$8)+Monitors!$C$9)+Monitors!$C$10)</f>
        <v>18.779741917256199</v>
      </c>
      <c r="CA756" s="9">
        <f>BN756-(Signage!$C$13*AI756)</f>
        <v>15.939400000000001</v>
      </c>
      <c r="CB756" s="86">
        <f>(Signage!$C$13*Data!AI756)+(Signage!$C$6*TANH(Signage!$C$7*(Data!V756+Signage!$C$8)+Signage!$C$9)+Signage!$C$10)</f>
        <v>28.715234702489084</v>
      </c>
    </row>
    <row r="757" spans="1:80" s="4" customFormat="1" ht="12" customHeight="1">
      <c r="A757" s="83">
        <v>756</v>
      </c>
      <c r="B757" s="15" t="s">
        <v>2079</v>
      </c>
      <c r="C757" s="83" t="s">
        <v>1687</v>
      </c>
      <c r="D757" s="16">
        <v>40855</v>
      </c>
      <c r="E757" s="18" t="s">
        <v>77</v>
      </c>
      <c r="F757" s="15" t="s">
        <v>70</v>
      </c>
      <c r="G757" s="17">
        <v>6</v>
      </c>
      <c r="H757" s="15" t="s">
        <v>72</v>
      </c>
      <c r="I757" s="15" t="s">
        <v>73</v>
      </c>
      <c r="J757" s="18" t="s">
        <v>73</v>
      </c>
      <c r="K757" s="18" t="s">
        <v>74</v>
      </c>
      <c r="L757" s="18" t="s">
        <v>71</v>
      </c>
      <c r="M757" s="18" t="s">
        <v>78</v>
      </c>
      <c r="N757" s="18" t="s">
        <v>78</v>
      </c>
      <c r="O757" s="18" t="s">
        <v>82</v>
      </c>
      <c r="P757" s="18" t="s">
        <v>81</v>
      </c>
      <c r="Q757" s="18" t="s">
        <v>78</v>
      </c>
      <c r="R757" s="19">
        <v>1.78</v>
      </c>
      <c r="S757" s="19">
        <v>11.5</v>
      </c>
      <c r="T757" s="19">
        <v>20.5</v>
      </c>
      <c r="U757" s="19">
        <v>23.6</v>
      </c>
      <c r="V757" s="19">
        <v>235.8</v>
      </c>
      <c r="W757" s="19">
        <v>1080</v>
      </c>
      <c r="X757" s="19">
        <v>1920</v>
      </c>
      <c r="Y757" s="18" t="s">
        <v>147</v>
      </c>
      <c r="Z757" s="69">
        <v>8796</v>
      </c>
      <c r="AA757" s="19">
        <v>2.0739999999999998</v>
      </c>
      <c r="AB757" s="21">
        <v>300</v>
      </c>
      <c r="AC757" s="19">
        <v>55</v>
      </c>
      <c r="AD757" s="19">
        <v>317</v>
      </c>
      <c r="AE757" s="19">
        <v>300</v>
      </c>
      <c r="AF757" s="19">
        <v>250</v>
      </c>
      <c r="AG757" s="8">
        <f>AF757/AD757</f>
        <v>0.78864353312302837</v>
      </c>
      <c r="AH757" s="19">
        <v>200</v>
      </c>
      <c r="AI757" s="85">
        <f>(AF757*V757)/1000000</f>
        <v>5.8950000000000002E-2</v>
      </c>
      <c r="AJ757" s="18" t="s">
        <v>78</v>
      </c>
      <c r="AK757" s="18" t="s">
        <v>389</v>
      </c>
      <c r="AL757" s="18" t="s">
        <v>127</v>
      </c>
      <c r="AM757" s="18" t="s">
        <v>81</v>
      </c>
      <c r="AN757" s="18" t="s">
        <v>81</v>
      </c>
      <c r="AO757" s="18" t="s">
        <v>81</v>
      </c>
      <c r="AP757" s="18" t="s">
        <v>81</v>
      </c>
      <c r="AQ757" s="18" t="s">
        <v>81</v>
      </c>
      <c r="AR757" s="19">
        <v>0</v>
      </c>
      <c r="AS757" s="18"/>
      <c r="AT757" s="72">
        <v>60</v>
      </c>
      <c r="AU757" s="19">
        <v>170</v>
      </c>
      <c r="AV757" s="19">
        <v>160</v>
      </c>
      <c r="AW757" s="18" t="s">
        <v>77</v>
      </c>
      <c r="AX757" s="18" t="s">
        <v>98</v>
      </c>
      <c r="AY757" s="18" t="s">
        <v>71</v>
      </c>
      <c r="AZ757" s="18" t="s">
        <v>71</v>
      </c>
      <c r="BA757" s="19">
        <v>0</v>
      </c>
      <c r="BB757" s="20" t="s">
        <v>81</v>
      </c>
      <c r="BC757" s="18" t="s">
        <v>81</v>
      </c>
      <c r="BD757" s="18" t="s">
        <v>81</v>
      </c>
      <c r="BE757" s="18" t="s">
        <v>84</v>
      </c>
      <c r="BF757" s="18" t="s">
        <v>81</v>
      </c>
      <c r="BG757" s="18"/>
      <c r="BH757" s="21">
        <v>0</v>
      </c>
      <c r="BI757" s="19">
        <v>0.1</v>
      </c>
      <c r="BJ757" s="18"/>
      <c r="BK757" s="19">
        <v>0.1</v>
      </c>
      <c r="BL757" s="18"/>
      <c r="BM757" s="18"/>
      <c r="BN757" s="19">
        <v>18.600000000000001</v>
      </c>
      <c r="BO757" s="21">
        <v>0.5</v>
      </c>
      <c r="BP757" s="20"/>
      <c r="BQ757" s="21">
        <v>0.2</v>
      </c>
      <c r="BR757" s="20"/>
      <c r="BS757" s="21">
        <v>0.1</v>
      </c>
      <c r="BT757" s="20"/>
      <c r="BU757" s="20"/>
      <c r="BV757" s="21">
        <v>18.8</v>
      </c>
      <c r="BW757" s="9">
        <f>IF(BA757=1,BN757-(Monitors!$B$17*Data!BZ757),Data!BN757)</f>
        <v>18.600000000000001</v>
      </c>
      <c r="BX757" s="32">
        <f>IF($AR757=1,$BW757-(Monitors!$C$17*BZ757),Data!$BW757)</f>
        <v>18.600000000000001</v>
      </c>
      <c r="BY757" s="32">
        <f>BX757-(AA757*Monitors!$C$13)</f>
        <v>14.452000000000002</v>
      </c>
      <c r="BZ757" s="86">
        <f>(Monitors!$C$13*Data!AA757)+(Monitors!$C$6*TANH(Monitors!$C$7*(Data!V757+Monitors!$C$8)+Monitors!$C$9)+Monitors!$C$10)</f>
        <v>16.78920197343162</v>
      </c>
      <c r="CA757" s="9">
        <f>BN757-(Signage!$C$13*AI757)</f>
        <v>14.178750000000001</v>
      </c>
      <c r="CB757" s="86">
        <f>(Signage!$C$13*Data!AI757)+(Signage!$C$6*TANH(Signage!$C$7*(Data!V757+Signage!$C$8)+Signage!$C$9)+Signage!$C$10)</f>
        <v>21.488898303512002</v>
      </c>
    </row>
    <row r="758" spans="1:80" s="4" customFormat="1" ht="12" customHeight="1">
      <c r="A758" s="82">
        <v>757</v>
      </c>
      <c r="B758" s="15" t="s">
        <v>2100</v>
      </c>
      <c r="C758" s="82" t="s">
        <v>1688</v>
      </c>
      <c r="D758" s="16">
        <v>40718</v>
      </c>
      <c r="E758" s="18" t="s">
        <v>78</v>
      </c>
      <c r="F758" s="15" t="s">
        <v>70</v>
      </c>
      <c r="G758" s="17">
        <v>6</v>
      </c>
      <c r="H758" s="15" t="s">
        <v>72</v>
      </c>
      <c r="I758" s="15" t="s">
        <v>73</v>
      </c>
      <c r="J758" s="18" t="s">
        <v>73</v>
      </c>
      <c r="K758" s="18" t="s">
        <v>74</v>
      </c>
      <c r="L758" s="18" t="s">
        <v>71</v>
      </c>
      <c r="M758" s="18" t="s">
        <v>78</v>
      </c>
      <c r="N758" s="18" t="s">
        <v>78</v>
      </c>
      <c r="O758" s="18" t="s">
        <v>82</v>
      </c>
      <c r="P758" s="18" t="s">
        <v>71</v>
      </c>
      <c r="Q758" s="18" t="s">
        <v>78</v>
      </c>
      <c r="R758" s="19">
        <v>1.78</v>
      </c>
      <c r="S758" s="19">
        <v>13.2</v>
      </c>
      <c r="T758" s="19">
        <v>23.5</v>
      </c>
      <c r="U758" s="19">
        <v>27</v>
      </c>
      <c r="V758" s="19">
        <v>311.7</v>
      </c>
      <c r="W758" s="19">
        <v>1080</v>
      </c>
      <c r="X758" s="19">
        <v>1920</v>
      </c>
      <c r="Y758" s="18" t="s">
        <v>147</v>
      </c>
      <c r="Z758" s="69">
        <v>6685</v>
      </c>
      <c r="AA758" s="19">
        <v>2.0739999999999998</v>
      </c>
      <c r="AB758" s="21">
        <v>350</v>
      </c>
      <c r="AC758" s="19">
        <v>6</v>
      </c>
      <c r="AD758" s="19">
        <v>350</v>
      </c>
      <c r="AE758" s="19">
        <v>350</v>
      </c>
      <c r="AF758" s="19">
        <v>250</v>
      </c>
      <c r="AG758" s="8">
        <f>AF758/AD758</f>
        <v>0.7142857142857143</v>
      </c>
      <c r="AH758" s="19">
        <v>200</v>
      </c>
      <c r="AI758" s="85">
        <f>(AF758*V758)/1000000</f>
        <v>7.7924999999999994E-2</v>
      </c>
      <c r="AJ758" s="18" t="s">
        <v>78</v>
      </c>
      <c r="AK758" s="18" t="s">
        <v>267</v>
      </c>
      <c r="AL758" s="18" t="s">
        <v>88</v>
      </c>
      <c r="AM758" s="18" t="s">
        <v>71</v>
      </c>
      <c r="AN758" s="18" t="s">
        <v>81</v>
      </c>
      <c r="AO758" s="18" t="s">
        <v>71</v>
      </c>
      <c r="AP758" s="18" t="s">
        <v>81</v>
      </c>
      <c r="AQ758" s="18" t="s">
        <v>71</v>
      </c>
      <c r="AR758" s="19">
        <v>0</v>
      </c>
      <c r="AS758" s="18"/>
      <c r="AT758" s="72">
        <v>60</v>
      </c>
      <c r="AU758" s="19">
        <v>170</v>
      </c>
      <c r="AV758" s="19">
        <v>160</v>
      </c>
      <c r="AW758" s="18" t="s">
        <v>77</v>
      </c>
      <c r="AX758" s="18" t="s">
        <v>126</v>
      </c>
      <c r="AY758" s="18" t="s">
        <v>71</v>
      </c>
      <c r="AZ758" s="18" t="s">
        <v>71</v>
      </c>
      <c r="BA758" s="19">
        <v>0</v>
      </c>
      <c r="BB758" s="20" t="s">
        <v>81</v>
      </c>
      <c r="BC758" s="18" t="s">
        <v>81</v>
      </c>
      <c r="BD758" s="18" t="s">
        <v>71</v>
      </c>
      <c r="BE758" s="18" t="s">
        <v>84</v>
      </c>
      <c r="BF758" s="18" t="s">
        <v>71</v>
      </c>
      <c r="BG758" s="18"/>
      <c r="BH758" s="21">
        <v>0</v>
      </c>
      <c r="BI758" s="19">
        <v>0.44</v>
      </c>
      <c r="BJ758" s="18"/>
      <c r="BK758" s="19">
        <v>0.4</v>
      </c>
      <c r="BL758" s="18"/>
      <c r="BM758" s="18"/>
      <c r="BN758" s="19">
        <v>23</v>
      </c>
      <c r="BO758" s="21">
        <v>0.5</v>
      </c>
      <c r="BP758" s="20"/>
      <c r="BQ758" s="21">
        <v>0.43</v>
      </c>
      <c r="BR758" s="20"/>
      <c r="BS758" s="21">
        <v>0.4</v>
      </c>
      <c r="BT758" s="20"/>
      <c r="BU758" s="20"/>
      <c r="BV758" s="21">
        <v>22.9</v>
      </c>
      <c r="BW758" s="9">
        <f>IF(BA758=1,BN758-(Monitors!$B$17*Data!BZ758),Data!BN758)</f>
        <v>23</v>
      </c>
      <c r="BX758" s="32">
        <f>IF($AR758=1,$BW758-(Monitors!$C$17*BZ758),Data!$BW758)</f>
        <v>23</v>
      </c>
      <c r="BY758" s="32">
        <f>BX758-(AA758*Monitors!$C$13)</f>
        <v>18.852</v>
      </c>
      <c r="BZ758" s="86">
        <f>(Monitors!$C$13*Data!AA758)+(Monitors!$C$6*TANH(Monitors!$C$7*(Data!V758+Monitors!$C$8)+Monitors!$C$9)+Monitors!$C$10)</f>
        <v>18.779741917256199</v>
      </c>
      <c r="CA758" s="9">
        <f>BN758-(Signage!$C$13*AI758)</f>
        <v>17.155625000000001</v>
      </c>
      <c r="CB758" s="86">
        <f>(Signage!$C$13*Data!AI758)+(Signage!$C$6*TANH(Signage!$C$7*(Data!V758+Signage!$C$8)+Signage!$C$9)+Signage!$C$10)</f>
        <v>28.949009702489082</v>
      </c>
    </row>
    <row r="759" spans="1:80" s="4" customFormat="1" ht="12" customHeight="1">
      <c r="A759" s="83">
        <v>758</v>
      </c>
      <c r="B759" s="15" t="s">
        <v>2100</v>
      </c>
      <c r="C759" s="83" t="s">
        <v>1689</v>
      </c>
      <c r="D759" s="16">
        <v>40945</v>
      </c>
      <c r="E759" s="18" t="s">
        <v>77</v>
      </c>
      <c r="F759" s="15" t="s">
        <v>70</v>
      </c>
      <c r="G759" s="17">
        <v>6</v>
      </c>
      <c r="H759" s="15" t="s">
        <v>72</v>
      </c>
      <c r="I759" s="15" t="s">
        <v>73</v>
      </c>
      <c r="J759" s="18" t="s">
        <v>73</v>
      </c>
      <c r="K759" s="18" t="s">
        <v>74</v>
      </c>
      <c r="L759" s="18" t="s">
        <v>71</v>
      </c>
      <c r="M759" s="18" t="s">
        <v>78</v>
      </c>
      <c r="N759" s="18" t="s">
        <v>78</v>
      </c>
      <c r="O759" s="18" t="s">
        <v>82</v>
      </c>
      <c r="P759" s="18" t="s">
        <v>71</v>
      </c>
      <c r="Q759" s="18" t="s">
        <v>77</v>
      </c>
      <c r="R759" s="19">
        <v>1.78</v>
      </c>
      <c r="S759" s="19">
        <v>11.5</v>
      </c>
      <c r="T759" s="19">
        <v>20.5</v>
      </c>
      <c r="U759" s="19">
        <v>23.6</v>
      </c>
      <c r="V759" s="19">
        <v>235.75</v>
      </c>
      <c r="W759" s="19">
        <v>1080</v>
      </c>
      <c r="X759" s="19">
        <v>1920</v>
      </c>
      <c r="Y759" s="18" t="s">
        <v>147</v>
      </c>
      <c r="Z759" s="69">
        <v>8796</v>
      </c>
      <c r="AA759" s="19">
        <v>2.0739999999999998</v>
      </c>
      <c r="AB759" s="21">
        <v>354.2</v>
      </c>
      <c r="AC759" s="19">
        <v>15</v>
      </c>
      <c r="AD759" s="19">
        <v>354.2</v>
      </c>
      <c r="AE759" s="19">
        <v>354.2</v>
      </c>
      <c r="AF759" s="19">
        <v>252</v>
      </c>
      <c r="AG759" s="8">
        <f>AF759/AD759</f>
        <v>0.71146245059288538</v>
      </c>
      <c r="AH759" s="19">
        <v>200</v>
      </c>
      <c r="AI759" s="85">
        <f>(AF759*V759)/1000000</f>
        <v>5.9408999999999997E-2</v>
      </c>
      <c r="AJ759" s="18" t="s">
        <v>78</v>
      </c>
      <c r="AK759" s="18" t="s">
        <v>389</v>
      </c>
      <c r="AL759" s="18" t="s">
        <v>159</v>
      </c>
      <c r="AM759" s="18" t="s">
        <v>71</v>
      </c>
      <c r="AN759" s="18" t="s">
        <v>81</v>
      </c>
      <c r="AO759" s="18" t="s">
        <v>71</v>
      </c>
      <c r="AP759" s="18" t="s">
        <v>94</v>
      </c>
      <c r="AQ759" s="18" t="s">
        <v>71</v>
      </c>
      <c r="AR759" s="19">
        <v>0</v>
      </c>
      <c r="AS759" s="18"/>
      <c r="AT759" s="72">
        <v>60</v>
      </c>
      <c r="AU759" s="19">
        <v>170</v>
      </c>
      <c r="AV759" s="19">
        <v>160</v>
      </c>
      <c r="AW759" s="18" t="s">
        <v>77</v>
      </c>
      <c r="AX759" s="18" t="s">
        <v>126</v>
      </c>
      <c r="AY759" s="18" t="s">
        <v>71</v>
      </c>
      <c r="AZ759" s="18" t="s">
        <v>71</v>
      </c>
      <c r="BA759" s="19">
        <v>0</v>
      </c>
      <c r="BB759" s="20" t="s">
        <v>81</v>
      </c>
      <c r="BC759" s="18" t="s">
        <v>81</v>
      </c>
      <c r="BD759" s="18" t="s">
        <v>71</v>
      </c>
      <c r="BE759" s="18" t="s">
        <v>84</v>
      </c>
      <c r="BF759" s="18" t="s">
        <v>71</v>
      </c>
      <c r="BG759" s="18"/>
      <c r="BH759" s="21">
        <v>0</v>
      </c>
      <c r="BI759" s="19">
        <v>0.28000000000000003</v>
      </c>
      <c r="BJ759" s="18"/>
      <c r="BK759" s="19">
        <v>0.2</v>
      </c>
      <c r="BL759" s="18"/>
      <c r="BM759" s="18"/>
      <c r="BN759" s="19">
        <v>20</v>
      </c>
      <c r="BO759" s="21">
        <v>0.5</v>
      </c>
      <c r="BP759" s="20"/>
      <c r="BQ759" s="21">
        <v>0.26</v>
      </c>
      <c r="BR759" s="20"/>
      <c r="BS759" s="21">
        <v>0.19</v>
      </c>
      <c r="BT759" s="20"/>
      <c r="BU759" s="20"/>
      <c r="BV759" s="21">
        <v>19.8</v>
      </c>
      <c r="BW759" s="9">
        <f>IF(BA759=1,BN759-(Monitors!$B$17*Data!BZ759),Data!BN759)</f>
        <v>20</v>
      </c>
      <c r="BX759" s="32">
        <f>IF($AR759=1,$BW759-(Monitors!$C$17*BZ759),Data!$BW759)</f>
        <v>20</v>
      </c>
      <c r="BY759" s="32">
        <f>BX759-(AA759*Monitors!$C$13)</f>
        <v>15.852</v>
      </c>
      <c r="BZ759" s="86">
        <f>(Monitors!$C$13*Data!AA759)+(Monitors!$C$6*TANH(Monitors!$C$7*(Data!V759+Monitors!$C$8)+Monitors!$C$9)+Monitors!$C$10)</f>
        <v>16.787563085035888</v>
      </c>
      <c r="CA759" s="9">
        <f>BN759-(Signage!$C$13*AI759)</f>
        <v>15.544325000000001</v>
      </c>
      <c r="CB759" s="86">
        <f>(Signage!$C$13*Data!AI759)+(Signage!$C$6*TANH(Signage!$C$7*(Data!V759+Signage!$C$8)+Signage!$C$9)+Signage!$C$10)</f>
        <v>21.519297967105572</v>
      </c>
    </row>
    <row r="760" spans="1:80" s="4" customFormat="1" ht="12" customHeight="1">
      <c r="A760" s="82">
        <v>759</v>
      </c>
      <c r="B760" s="15" t="s">
        <v>2079</v>
      </c>
      <c r="C760" s="82" t="s">
        <v>1690</v>
      </c>
      <c r="D760" s="16">
        <v>40739</v>
      </c>
      <c r="E760" s="18" t="s">
        <v>77</v>
      </c>
      <c r="F760" s="15" t="s">
        <v>70</v>
      </c>
      <c r="G760" s="17">
        <v>6</v>
      </c>
      <c r="H760" s="15" t="s">
        <v>72</v>
      </c>
      <c r="I760" s="15" t="s">
        <v>73</v>
      </c>
      <c r="J760" s="18" t="s">
        <v>73</v>
      </c>
      <c r="K760" s="18" t="s">
        <v>74</v>
      </c>
      <c r="L760" s="18" t="s">
        <v>71</v>
      </c>
      <c r="M760" s="18" t="s">
        <v>78</v>
      </c>
      <c r="N760" s="18" t="s">
        <v>78</v>
      </c>
      <c r="O760" s="18" t="s">
        <v>82</v>
      </c>
      <c r="P760" s="18" t="s">
        <v>81</v>
      </c>
      <c r="Q760" s="18" t="s">
        <v>78</v>
      </c>
      <c r="R760" s="19">
        <v>1.78</v>
      </c>
      <c r="S760" s="19">
        <v>11.5</v>
      </c>
      <c r="T760" s="19">
        <v>20.5</v>
      </c>
      <c r="U760" s="19">
        <v>23.6</v>
      </c>
      <c r="V760" s="19">
        <v>236.9</v>
      </c>
      <c r="W760" s="19">
        <v>1080</v>
      </c>
      <c r="X760" s="19">
        <v>1920</v>
      </c>
      <c r="Y760" s="18" t="s">
        <v>147</v>
      </c>
      <c r="Z760" s="69">
        <v>8796</v>
      </c>
      <c r="AA760" s="19">
        <v>2.0739999999999998</v>
      </c>
      <c r="AB760" s="21">
        <v>300</v>
      </c>
      <c r="AC760" s="19">
        <v>32</v>
      </c>
      <c r="AD760" s="19">
        <v>336</v>
      </c>
      <c r="AE760" s="19">
        <v>300</v>
      </c>
      <c r="AF760" s="19">
        <v>254</v>
      </c>
      <c r="AG760" s="8">
        <f>AF760/AD760</f>
        <v>0.75595238095238093</v>
      </c>
      <c r="AH760" s="19">
        <v>200</v>
      </c>
      <c r="AI760" s="85">
        <f>(AF760*V760)/1000000</f>
        <v>6.01726E-2</v>
      </c>
      <c r="AJ760" s="18" t="s">
        <v>78</v>
      </c>
      <c r="AK760" s="18" t="s">
        <v>389</v>
      </c>
      <c r="AL760" s="18" t="s">
        <v>181</v>
      </c>
      <c r="AM760" s="18" t="s">
        <v>81</v>
      </c>
      <c r="AN760" s="18" t="s">
        <v>81</v>
      </c>
      <c r="AO760" s="18" t="s">
        <v>81</v>
      </c>
      <c r="AP760" s="18" t="s">
        <v>81</v>
      </c>
      <c r="AQ760" s="18" t="s">
        <v>81</v>
      </c>
      <c r="AR760" s="19">
        <v>0</v>
      </c>
      <c r="AS760" s="18"/>
      <c r="AT760" s="72">
        <v>60</v>
      </c>
      <c r="AU760" s="19">
        <v>170</v>
      </c>
      <c r="AV760" s="19">
        <v>160</v>
      </c>
      <c r="AW760" s="18" t="s">
        <v>77</v>
      </c>
      <c r="AX760" s="18" t="s">
        <v>98</v>
      </c>
      <c r="AY760" s="18" t="s">
        <v>71</v>
      </c>
      <c r="AZ760" s="18" t="s">
        <v>71</v>
      </c>
      <c r="BA760" s="19">
        <v>0</v>
      </c>
      <c r="BB760" s="20" t="s">
        <v>81</v>
      </c>
      <c r="BC760" s="18" t="s">
        <v>81</v>
      </c>
      <c r="BD760" s="18" t="s">
        <v>81</v>
      </c>
      <c r="BE760" s="18" t="s">
        <v>84</v>
      </c>
      <c r="BF760" s="18" t="s">
        <v>81</v>
      </c>
      <c r="BG760" s="18"/>
      <c r="BH760" s="21">
        <v>0</v>
      </c>
      <c r="BI760" s="19">
        <v>0.2</v>
      </c>
      <c r="BJ760" s="18"/>
      <c r="BK760" s="19">
        <v>0.1</v>
      </c>
      <c r="BL760" s="18"/>
      <c r="BM760" s="18"/>
      <c r="BN760" s="19">
        <v>20.7</v>
      </c>
      <c r="BO760" s="21">
        <v>0.5</v>
      </c>
      <c r="BP760" s="20"/>
      <c r="BQ760" s="21">
        <v>0.2</v>
      </c>
      <c r="BR760" s="20"/>
      <c r="BS760" s="21">
        <v>0.1</v>
      </c>
      <c r="BT760" s="20"/>
      <c r="BU760" s="20"/>
      <c r="BV760" s="21">
        <v>20.8</v>
      </c>
      <c r="BW760" s="9">
        <f>IF(BA760=1,BN760-(Monitors!$B$17*Data!BZ760),Data!BN760)</f>
        <v>20.7</v>
      </c>
      <c r="BX760" s="32">
        <f>IF($AR760=1,$BW760-(Monitors!$C$17*BZ760),Data!$BW760)</f>
        <v>20.7</v>
      </c>
      <c r="BY760" s="32">
        <f>BX760-(AA760*Monitors!$C$13)</f>
        <v>16.552</v>
      </c>
      <c r="BZ760" s="86">
        <f>(Monitors!$C$13*Data!AA760)+(Monitors!$C$6*TANH(Monitors!$C$7*(Data!V760+Monitors!$C$8)+Monitors!$C$9)+Monitors!$C$10)</f>
        <v>16.825137967149267</v>
      </c>
      <c r="CA760" s="9">
        <f>BN760-(Signage!$C$13*AI760)</f>
        <v>16.187055000000001</v>
      </c>
      <c r="CB760" s="86">
        <f>(Signage!$C$13*Data!AI760)+(Signage!$C$6*TANH(Signage!$C$7*(Data!V760+Signage!$C$8)+Signage!$C$9)+Signage!$C$10)</f>
        <v>21.669136925244551</v>
      </c>
    </row>
    <row r="761" spans="1:80" s="4" customFormat="1" ht="12" customHeight="1">
      <c r="A761" s="83">
        <v>760</v>
      </c>
      <c r="B761" s="15" t="s">
        <v>2056</v>
      </c>
      <c r="C761" s="83" t="s">
        <v>1691</v>
      </c>
      <c r="D761" s="16">
        <v>40676</v>
      </c>
      <c r="E761" s="18" t="s">
        <v>77</v>
      </c>
      <c r="F761" s="15" t="s">
        <v>557</v>
      </c>
      <c r="G761" s="17">
        <v>6</v>
      </c>
      <c r="H761" s="15" t="s">
        <v>72</v>
      </c>
      <c r="I761" s="15" t="s">
        <v>73</v>
      </c>
      <c r="J761" s="18" t="s">
        <v>73</v>
      </c>
      <c r="K761" s="18" t="s">
        <v>74</v>
      </c>
      <c r="L761" s="18" t="s">
        <v>71</v>
      </c>
      <c r="M761" s="18" t="s">
        <v>78</v>
      </c>
      <c r="N761" s="18" t="s">
        <v>78</v>
      </c>
      <c r="O761" s="18" t="s">
        <v>82</v>
      </c>
      <c r="P761" s="18" t="s">
        <v>71</v>
      </c>
      <c r="Q761" s="18" t="s">
        <v>78</v>
      </c>
      <c r="R761" s="19">
        <v>1.78</v>
      </c>
      <c r="S761" s="19">
        <v>11.3</v>
      </c>
      <c r="T761" s="19">
        <v>20</v>
      </c>
      <c r="U761" s="19">
        <v>23</v>
      </c>
      <c r="V761" s="19">
        <v>226</v>
      </c>
      <c r="W761" s="19">
        <v>1080</v>
      </c>
      <c r="X761" s="19">
        <v>1920</v>
      </c>
      <c r="Y761" s="18" t="s">
        <v>147</v>
      </c>
      <c r="Z761" s="69">
        <v>9175</v>
      </c>
      <c r="AA761" s="19">
        <v>2.0739999999999998</v>
      </c>
      <c r="AB761" s="21">
        <v>300</v>
      </c>
      <c r="AC761" s="19">
        <v>0.3</v>
      </c>
      <c r="AD761" s="19">
        <v>300</v>
      </c>
      <c r="AE761" s="19">
        <v>300</v>
      </c>
      <c r="AF761" s="19">
        <v>255</v>
      </c>
      <c r="AG761" s="8">
        <f>AF761/AD761</f>
        <v>0.85</v>
      </c>
      <c r="AH761" s="19">
        <v>200</v>
      </c>
      <c r="AI761" s="85">
        <f>(AF761*V761)/1000000</f>
        <v>5.7630000000000001E-2</v>
      </c>
      <c r="AJ761" s="18" t="s">
        <v>78</v>
      </c>
      <c r="AK761" s="18" t="s">
        <v>425</v>
      </c>
      <c r="AL761" s="18" t="s">
        <v>181</v>
      </c>
      <c r="AM761" s="18" t="s">
        <v>255</v>
      </c>
      <c r="AN761" s="18" t="s">
        <v>81</v>
      </c>
      <c r="AO761" s="18" t="s">
        <v>71</v>
      </c>
      <c r="AP761" s="18" t="s">
        <v>94</v>
      </c>
      <c r="AQ761" s="18" t="s">
        <v>81</v>
      </c>
      <c r="AR761" s="19">
        <v>0</v>
      </c>
      <c r="AS761" s="18"/>
      <c r="AT761" s="72">
        <v>60</v>
      </c>
      <c r="AU761" s="19">
        <v>170</v>
      </c>
      <c r="AV761" s="19">
        <v>160</v>
      </c>
      <c r="AW761" s="18" t="s">
        <v>77</v>
      </c>
      <c r="AX761" s="18" t="s">
        <v>98</v>
      </c>
      <c r="AY761" s="18" t="s">
        <v>71</v>
      </c>
      <c r="AZ761" s="18" t="s">
        <v>71</v>
      </c>
      <c r="BA761" s="19">
        <v>0</v>
      </c>
      <c r="BB761" s="20" t="s">
        <v>81</v>
      </c>
      <c r="BC761" s="18" t="s">
        <v>81</v>
      </c>
      <c r="BD761" s="18" t="s">
        <v>71</v>
      </c>
      <c r="BE761" s="18" t="s">
        <v>84</v>
      </c>
      <c r="BF761" s="18" t="s">
        <v>81</v>
      </c>
      <c r="BG761" s="18"/>
      <c r="BH761" s="21">
        <v>0</v>
      </c>
      <c r="BI761" s="19">
        <v>0.35</v>
      </c>
      <c r="BJ761" s="18"/>
      <c r="BK761" s="19">
        <v>0.22</v>
      </c>
      <c r="BL761" s="18"/>
      <c r="BM761" s="18"/>
      <c r="BN761" s="19">
        <v>19.260000000000002</v>
      </c>
      <c r="BO761" s="21">
        <v>0.5</v>
      </c>
      <c r="BP761" s="20"/>
      <c r="BQ761" s="21">
        <v>0.36</v>
      </c>
      <c r="BR761" s="20"/>
      <c r="BS761" s="21">
        <v>0.23</v>
      </c>
      <c r="BT761" s="20"/>
      <c r="BU761" s="20"/>
      <c r="BV761" s="21">
        <v>19.3</v>
      </c>
      <c r="BW761" s="9">
        <f>IF(BA761=1,BN761-(Monitors!$B$17*Data!BZ761),Data!BN761)</f>
        <v>19.260000000000002</v>
      </c>
      <c r="BX761" s="32">
        <f>IF($AR761=1,$BW761-(Monitors!$C$17*BZ761),Data!$BW761)</f>
        <v>19.260000000000002</v>
      </c>
      <c r="BY761" s="32">
        <f>BX761-(AA761*Monitors!$C$13)</f>
        <v>15.112000000000002</v>
      </c>
      <c r="BZ761" s="86">
        <f>(Monitors!$C$13*Data!AA761)+(Monitors!$C$6*TANH(Monitors!$C$7*(Data!V761+Monitors!$C$8)+Monitors!$C$9)+Monitors!$C$10)</f>
        <v>16.458849417765016</v>
      </c>
      <c r="CA761" s="9">
        <f>BN761-(Signage!$C$13*AI761)</f>
        <v>14.937750000000001</v>
      </c>
      <c r="CB761" s="86">
        <f>(Signage!$C$13*Data!AI761)+(Signage!$C$6*TANH(Signage!$C$7*(Data!V761+Signage!$C$8)+Signage!$C$9)+Signage!$C$10)</f>
        <v>20.59991805948918</v>
      </c>
    </row>
    <row r="762" spans="1:80" s="4" customFormat="1" ht="12" customHeight="1">
      <c r="A762" s="82">
        <v>761</v>
      </c>
      <c r="B762" s="15" t="s">
        <v>2079</v>
      </c>
      <c r="C762" s="82" t="s">
        <v>1692</v>
      </c>
      <c r="D762" s="16">
        <v>41588</v>
      </c>
      <c r="E762" s="18" t="s">
        <v>77</v>
      </c>
      <c r="F762" s="15" t="s">
        <v>70</v>
      </c>
      <c r="G762" s="17">
        <v>6</v>
      </c>
      <c r="H762" s="15" t="s">
        <v>72</v>
      </c>
      <c r="I762" s="15" t="s">
        <v>90</v>
      </c>
      <c r="J762" s="18" t="s">
        <v>71</v>
      </c>
      <c r="K762" s="18" t="s">
        <v>74</v>
      </c>
      <c r="L762" s="18" t="s">
        <v>71</v>
      </c>
      <c r="M762" s="18" t="s">
        <v>78</v>
      </c>
      <c r="N762" s="18" t="s">
        <v>78</v>
      </c>
      <c r="O762" s="18" t="s">
        <v>82</v>
      </c>
      <c r="P762" s="18" t="s">
        <v>81</v>
      </c>
      <c r="Q762" s="18" t="s">
        <v>77</v>
      </c>
      <c r="R762" s="19">
        <v>1.78</v>
      </c>
      <c r="S762" s="19">
        <v>11.3</v>
      </c>
      <c r="T762" s="19">
        <v>20.100000000000001</v>
      </c>
      <c r="U762" s="19">
        <v>23</v>
      </c>
      <c r="V762" s="19">
        <v>226.05</v>
      </c>
      <c r="W762" s="19">
        <v>1080</v>
      </c>
      <c r="X762" s="19">
        <v>1920</v>
      </c>
      <c r="Y762" s="18" t="s">
        <v>147</v>
      </c>
      <c r="Z762" s="69">
        <v>9169</v>
      </c>
      <c r="AA762" s="19">
        <v>2.0739999999999998</v>
      </c>
      <c r="AB762" s="21">
        <v>300</v>
      </c>
      <c r="AC762" s="19">
        <v>17</v>
      </c>
      <c r="AD762" s="19">
        <v>303</v>
      </c>
      <c r="AE762" s="19">
        <v>300</v>
      </c>
      <c r="AF762" s="19">
        <v>255</v>
      </c>
      <c r="AG762" s="8">
        <f>AF762/AD762</f>
        <v>0.84158415841584155</v>
      </c>
      <c r="AH762" s="19">
        <v>200</v>
      </c>
      <c r="AI762" s="85">
        <f>(AF762*V762)/1000000</f>
        <v>5.764275E-2</v>
      </c>
      <c r="AJ762" s="18" t="s">
        <v>78</v>
      </c>
      <c r="AK762" s="18" t="s">
        <v>563</v>
      </c>
      <c r="AL762" s="18" t="s">
        <v>565</v>
      </c>
      <c r="AM762" s="18" t="s">
        <v>566</v>
      </c>
      <c r="AN762" s="18" t="s">
        <v>550</v>
      </c>
      <c r="AO762" s="18" t="s">
        <v>81</v>
      </c>
      <c r="AP762" s="18" t="s">
        <v>449</v>
      </c>
      <c r="AQ762" s="18" t="s">
        <v>567</v>
      </c>
      <c r="AR762" s="19">
        <v>0</v>
      </c>
      <c r="AS762" s="18"/>
      <c r="AT762" s="72">
        <v>60</v>
      </c>
      <c r="AU762" s="19">
        <v>178</v>
      </c>
      <c r="AV762" s="19">
        <v>178</v>
      </c>
      <c r="AW762" s="18" t="s">
        <v>77</v>
      </c>
      <c r="AX762" s="18" t="s">
        <v>126</v>
      </c>
      <c r="AY762" s="18" t="s">
        <v>71</v>
      </c>
      <c r="AZ762" s="18" t="s">
        <v>71</v>
      </c>
      <c r="BA762" s="19">
        <v>0</v>
      </c>
      <c r="BB762" s="20" t="s">
        <v>550</v>
      </c>
      <c r="BC762" s="18" t="s">
        <v>81</v>
      </c>
      <c r="BD762" s="18" t="s">
        <v>81</v>
      </c>
      <c r="BE762" s="18" t="s">
        <v>84</v>
      </c>
      <c r="BF762" s="18" t="s">
        <v>81</v>
      </c>
      <c r="BG762" s="18"/>
      <c r="BH762" s="21">
        <v>0</v>
      </c>
      <c r="BI762" s="19">
        <v>0.85</v>
      </c>
      <c r="BJ762" s="18"/>
      <c r="BK762" s="19">
        <v>0.26</v>
      </c>
      <c r="BL762" s="18"/>
      <c r="BM762" s="18"/>
      <c r="BN762" s="19">
        <v>20.23</v>
      </c>
      <c r="BO762" s="21">
        <v>0.5</v>
      </c>
      <c r="BP762" s="20"/>
      <c r="BQ762" s="21">
        <v>0.88</v>
      </c>
      <c r="BR762" s="20"/>
      <c r="BS762" s="21">
        <v>0.27</v>
      </c>
      <c r="BT762" s="20"/>
      <c r="BU762" s="20"/>
      <c r="BV762" s="21">
        <v>20.18</v>
      </c>
      <c r="BW762" s="9">
        <f>IF(BA762=1,BN762-(Monitors!$B$17*Data!BZ762),Data!BN762)</f>
        <v>20.23</v>
      </c>
      <c r="BX762" s="32">
        <f>IF($AR762=1,$BW762-(Monitors!$C$17*BZ762),Data!$BW762)</f>
        <v>20.23</v>
      </c>
      <c r="BY762" s="32">
        <f>BX762-(AA762*Monitors!$C$13)</f>
        <v>16.082000000000001</v>
      </c>
      <c r="BZ762" s="86">
        <f>(Monitors!$C$13*Data!AA762)+(Monitors!$C$6*TANH(Monitors!$C$7*(Data!V762+Monitors!$C$8)+Monitors!$C$9)+Monitors!$C$10)</f>
        <v>16.460581917010643</v>
      </c>
      <c r="CA762" s="9">
        <f>BN762-(Signage!$C$13*AI762)</f>
        <v>15.90679375</v>
      </c>
      <c r="CB762" s="86">
        <f>(Signage!$C$13*Data!AI762)+(Signage!$C$6*TANH(Signage!$C$7*(Data!V762+Signage!$C$8)+Signage!$C$9)+Signage!$C$10)</f>
        <v>20.604909875377921</v>
      </c>
    </row>
    <row r="763" spans="1:80" s="4" customFormat="1" ht="12" customHeight="1">
      <c r="A763" s="83">
        <v>762</v>
      </c>
      <c r="B763" s="15" t="s">
        <v>2100</v>
      </c>
      <c r="C763" s="83" t="s">
        <v>1693</v>
      </c>
      <c r="D763" s="16">
        <v>40817</v>
      </c>
      <c r="E763" s="18" t="s">
        <v>77</v>
      </c>
      <c r="F763" s="15" t="s">
        <v>70</v>
      </c>
      <c r="G763" s="17">
        <v>6</v>
      </c>
      <c r="H763" s="15" t="s">
        <v>72</v>
      </c>
      <c r="I763" s="15" t="s">
        <v>142</v>
      </c>
      <c r="J763" s="18"/>
      <c r="K763" s="18" t="s">
        <v>74</v>
      </c>
      <c r="L763" s="18"/>
      <c r="M763" s="18" t="s">
        <v>78</v>
      </c>
      <c r="N763" s="18" t="s">
        <v>78</v>
      </c>
      <c r="O763" s="18" t="s">
        <v>82</v>
      </c>
      <c r="P763" s="18"/>
      <c r="Q763" s="18" t="s">
        <v>78</v>
      </c>
      <c r="R763" s="19">
        <v>1.78</v>
      </c>
      <c r="S763" s="19">
        <v>13.2</v>
      </c>
      <c r="T763" s="19">
        <v>23.5</v>
      </c>
      <c r="U763" s="19">
        <v>27</v>
      </c>
      <c r="V763" s="19">
        <v>310.39999999999998</v>
      </c>
      <c r="W763" s="19">
        <v>1080</v>
      </c>
      <c r="X763" s="19">
        <v>1920</v>
      </c>
      <c r="Y763" s="18" t="s">
        <v>147</v>
      </c>
      <c r="Z763" s="69">
        <v>6660</v>
      </c>
      <c r="AA763" s="19">
        <v>2.0739999999999998</v>
      </c>
      <c r="AB763" s="21">
        <v>309.10000000000002</v>
      </c>
      <c r="AC763" s="19">
        <v>12.8</v>
      </c>
      <c r="AD763" s="19">
        <v>309.10000000000002</v>
      </c>
      <c r="AE763" s="19">
        <v>309.10000000000002</v>
      </c>
      <c r="AF763" s="19">
        <v>261.2</v>
      </c>
      <c r="AG763" s="8">
        <f>AF763/AD763</f>
        <v>0.84503396958912969</v>
      </c>
      <c r="AH763" s="19">
        <v>200.3</v>
      </c>
      <c r="AI763" s="85">
        <f>(AF763*V763)/1000000</f>
        <v>8.1076479999999992E-2</v>
      </c>
      <c r="AJ763" s="18" t="s">
        <v>78</v>
      </c>
      <c r="AK763" s="18" t="s">
        <v>289</v>
      </c>
      <c r="AL763" s="18" t="s">
        <v>127</v>
      </c>
      <c r="AM763" s="18"/>
      <c r="AN763" s="18" t="s">
        <v>81</v>
      </c>
      <c r="AO763" s="18"/>
      <c r="AP763" s="18" t="s">
        <v>81</v>
      </c>
      <c r="AQ763" s="18"/>
      <c r="AR763" s="19">
        <v>0</v>
      </c>
      <c r="AS763" s="18"/>
      <c r="AT763" s="72">
        <v>60</v>
      </c>
      <c r="AU763" s="19">
        <v>170</v>
      </c>
      <c r="AV763" s="19">
        <v>160</v>
      </c>
      <c r="AW763" s="18" t="s">
        <v>78</v>
      </c>
      <c r="AX763" s="18" t="s">
        <v>176</v>
      </c>
      <c r="AY763" s="18"/>
      <c r="AZ763" s="18"/>
      <c r="BA763" s="19">
        <v>0</v>
      </c>
      <c r="BB763" s="20" t="s">
        <v>81</v>
      </c>
      <c r="BC763" s="18" t="s">
        <v>81</v>
      </c>
      <c r="BD763" s="18"/>
      <c r="BE763" s="18" t="s">
        <v>84</v>
      </c>
      <c r="BF763" s="18"/>
      <c r="BG763" s="18"/>
      <c r="BH763" s="21">
        <v>0</v>
      </c>
      <c r="BI763" s="19">
        <v>0.2</v>
      </c>
      <c r="BJ763" s="19">
        <v>0.2</v>
      </c>
      <c r="BK763" s="19">
        <v>0.12</v>
      </c>
      <c r="BL763" s="18"/>
      <c r="BM763" s="18"/>
      <c r="BN763" s="19">
        <v>20.350000000000001</v>
      </c>
      <c r="BO763" s="21">
        <v>0.53</v>
      </c>
      <c r="BP763" s="20"/>
      <c r="BQ763" s="21">
        <v>0.27</v>
      </c>
      <c r="BR763" s="21">
        <v>0.27</v>
      </c>
      <c r="BS763" s="21">
        <v>0.18</v>
      </c>
      <c r="BT763" s="20"/>
      <c r="BU763" s="20"/>
      <c r="BV763" s="21">
        <v>20.56</v>
      </c>
      <c r="BW763" s="9">
        <f>IF(BA763=1,BN763-(Monitors!$B$17*Data!BZ763),Data!BN763)</f>
        <v>20.350000000000001</v>
      </c>
      <c r="BX763" s="32">
        <f>IF($AR763=1,$BW763-(Monitors!$C$17*BZ763),Data!$BW763)</f>
        <v>20.350000000000001</v>
      </c>
      <c r="BY763" s="32">
        <f>BX763-(AA763*Monitors!$C$13)</f>
        <v>16.202000000000002</v>
      </c>
      <c r="BZ763" s="86">
        <f>(Monitors!$C$13*Data!AA763)+(Monitors!$C$6*TANH(Monitors!$C$7*(Data!V763+Monitors!$C$8)+Monitors!$C$9)+Monitors!$C$10)</f>
        <v>18.753166799182409</v>
      </c>
      <c r="CA763" s="9">
        <f>BN763-(Signage!$C$13*AI763)</f>
        <v>14.269264000000003</v>
      </c>
      <c r="CB763" s="86">
        <f>(Signage!$C$13*Data!AI763)+(Signage!$C$6*TANH(Signage!$C$7*(Data!V763+Signage!$C$8)+Signage!$C$9)+Signage!$C$10)</f>
        <v>29.083381384940264</v>
      </c>
    </row>
    <row r="764" spans="1:80" s="4" customFormat="1" ht="12" customHeight="1">
      <c r="A764" s="82">
        <v>763</v>
      </c>
      <c r="B764" s="15" t="s">
        <v>2056</v>
      </c>
      <c r="C764" s="82" t="s">
        <v>1694</v>
      </c>
      <c r="D764" s="16">
        <v>41396</v>
      </c>
      <c r="E764" s="18" t="s">
        <v>77</v>
      </c>
      <c r="F764" s="15" t="s">
        <v>70</v>
      </c>
      <c r="G764" s="17">
        <v>6</v>
      </c>
      <c r="H764" s="15" t="s">
        <v>72</v>
      </c>
      <c r="I764" s="15" t="s">
        <v>73</v>
      </c>
      <c r="J764" s="18" t="s">
        <v>73</v>
      </c>
      <c r="K764" s="18" t="s">
        <v>74</v>
      </c>
      <c r="L764" s="18" t="s">
        <v>71</v>
      </c>
      <c r="M764" s="18" t="s">
        <v>78</v>
      </c>
      <c r="N764" s="18" t="s">
        <v>78</v>
      </c>
      <c r="O764" s="18" t="s">
        <v>82</v>
      </c>
      <c r="P764" s="18" t="s">
        <v>71</v>
      </c>
      <c r="Q764" s="18" t="s">
        <v>78</v>
      </c>
      <c r="R764" s="19">
        <v>1.78</v>
      </c>
      <c r="S764" s="19">
        <v>11.5</v>
      </c>
      <c r="T764" s="19">
        <v>20.5</v>
      </c>
      <c r="U764" s="19">
        <v>23.6</v>
      </c>
      <c r="V764" s="19">
        <v>235.75</v>
      </c>
      <c r="W764" s="19">
        <v>1080</v>
      </c>
      <c r="X764" s="19">
        <v>1920</v>
      </c>
      <c r="Y764" s="18" t="s">
        <v>147</v>
      </c>
      <c r="Z764" s="69">
        <v>8797</v>
      </c>
      <c r="AA764" s="19">
        <v>2.0739999999999998</v>
      </c>
      <c r="AB764" s="21">
        <v>280</v>
      </c>
      <c r="AC764" s="19">
        <v>0.1</v>
      </c>
      <c r="AD764" s="19">
        <v>300</v>
      </c>
      <c r="AE764" s="19">
        <v>280</v>
      </c>
      <c r="AF764" s="19">
        <v>263</v>
      </c>
      <c r="AG764" s="8">
        <f>AF764/AD764</f>
        <v>0.87666666666666671</v>
      </c>
      <c r="AH764" s="19">
        <v>200</v>
      </c>
      <c r="AI764" s="85">
        <f>(AF764*V764)/1000000</f>
        <v>6.2002250000000002E-2</v>
      </c>
      <c r="AJ764" s="18" t="s">
        <v>78</v>
      </c>
      <c r="AK764" s="18" t="s">
        <v>254</v>
      </c>
      <c r="AL764" s="18" t="s">
        <v>181</v>
      </c>
      <c r="AM764" s="18" t="s">
        <v>193</v>
      </c>
      <c r="AN764" s="18" t="s">
        <v>81</v>
      </c>
      <c r="AO764" s="18" t="s">
        <v>81</v>
      </c>
      <c r="AP764" s="18" t="s">
        <v>94</v>
      </c>
      <c r="AQ764" s="18" t="s">
        <v>81</v>
      </c>
      <c r="AR764" s="19">
        <v>0</v>
      </c>
      <c r="AS764" s="18"/>
      <c r="AT764" s="72">
        <v>60</v>
      </c>
      <c r="AU764" s="19">
        <v>170</v>
      </c>
      <c r="AV764" s="19">
        <v>160</v>
      </c>
      <c r="AW764" s="18" t="s">
        <v>77</v>
      </c>
      <c r="AX764" s="18" t="s">
        <v>98</v>
      </c>
      <c r="AY764" s="18" t="s">
        <v>71</v>
      </c>
      <c r="AZ764" s="18" t="s">
        <v>71</v>
      </c>
      <c r="BA764" s="19">
        <v>0</v>
      </c>
      <c r="BB764" s="20" t="s">
        <v>81</v>
      </c>
      <c r="BC764" s="18" t="s">
        <v>81</v>
      </c>
      <c r="BD764" s="18" t="s">
        <v>71</v>
      </c>
      <c r="BE764" s="18" t="s">
        <v>84</v>
      </c>
      <c r="BF764" s="18" t="s">
        <v>81</v>
      </c>
      <c r="BG764" s="18"/>
      <c r="BH764" s="21">
        <v>0</v>
      </c>
      <c r="BI764" s="19">
        <v>0.38</v>
      </c>
      <c r="BJ764" s="18"/>
      <c r="BK764" s="19">
        <v>0.22</v>
      </c>
      <c r="BL764" s="18"/>
      <c r="BM764" s="18"/>
      <c r="BN764" s="19">
        <v>16.3</v>
      </c>
      <c r="BO764" s="21">
        <v>0.5</v>
      </c>
      <c r="BP764" s="20"/>
      <c r="BQ764" s="21">
        <v>0.38</v>
      </c>
      <c r="BR764" s="20"/>
      <c r="BS764" s="21">
        <v>0.23</v>
      </c>
      <c r="BT764" s="20"/>
      <c r="BU764" s="20"/>
      <c r="BV764" s="21">
        <v>16.399999999999999</v>
      </c>
      <c r="BW764" s="9">
        <f>IF(BA764=1,BN764-(Monitors!$B$17*Data!BZ764),Data!BN764)</f>
        <v>16.3</v>
      </c>
      <c r="BX764" s="32">
        <f>IF($AR764=1,$BW764-(Monitors!$C$17*BZ764),Data!$BW764)</f>
        <v>16.3</v>
      </c>
      <c r="BY764" s="32">
        <f>BX764-(AA764*Monitors!$C$13)</f>
        <v>12.152000000000001</v>
      </c>
      <c r="BZ764" s="86">
        <f>(Monitors!$C$13*Data!AA764)+(Monitors!$C$6*TANH(Monitors!$C$7*(Data!V764+Monitors!$C$8)+Monitors!$C$9)+Monitors!$C$10)</f>
        <v>16.787563085035888</v>
      </c>
      <c r="CA764" s="9">
        <f>BN764-(Signage!$C$13*AI764)</f>
        <v>11.649831250000002</v>
      </c>
      <c r="CB764" s="86">
        <f>(Signage!$C$13*Data!AI764)+(Signage!$C$6*TANH(Signage!$C$7*(Data!V764+Signage!$C$8)+Signage!$C$9)+Signage!$C$10)</f>
        <v>21.713791717105572</v>
      </c>
    </row>
    <row r="765" spans="1:80" s="4" customFormat="1" ht="12" customHeight="1">
      <c r="A765" s="83">
        <v>764</v>
      </c>
      <c r="B765" s="15" t="s">
        <v>2100</v>
      </c>
      <c r="C765" s="83" t="s">
        <v>1695</v>
      </c>
      <c r="D765" s="16">
        <v>41055</v>
      </c>
      <c r="E765" s="18" t="s">
        <v>77</v>
      </c>
      <c r="F765" s="15" t="s">
        <v>70</v>
      </c>
      <c r="G765" s="17">
        <v>6</v>
      </c>
      <c r="H765" s="15" t="s">
        <v>72</v>
      </c>
      <c r="I765" s="15" t="s">
        <v>73</v>
      </c>
      <c r="J765" s="18" t="s">
        <v>73</v>
      </c>
      <c r="K765" s="18" t="s">
        <v>74</v>
      </c>
      <c r="L765" s="18" t="s">
        <v>71</v>
      </c>
      <c r="M765" s="18" t="s">
        <v>78</v>
      </c>
      <c r="N765" s="18" t="s">
        <v>78</v>
      </c>
      <c r="O765" s="18" t="s">
        <v>82</v>
      </c>
      <c r="P765" s="18" t="s">
        <v>71</v>
      </c>
      <c r="Q765" s="18" t="s">
        <v>78</v>
      </c>
      <c r="R765" s="19">
        <v>1.78</v>
      </c>
      <c r="S765" s="19">
        <v>13.2</v>
      </c>
      <c r="T765" s="19">
        <v>23.6</v>
      </c>
      <c r="U765" s="19">
        <v>27</v>
      </c>
      <c r="V765" s="19">
        <v>311.7</v>
      </c>
      <c r="W765" s="19">
        <v>1080</v>
      </c>
      <c r="X765" s="19">
        <v>1920</v>
      </c>
      <c r="Y765" s="18" t="s">
        <v>147</v>
      </c>
      <c r="Z765" s="69">
        <v>6654</v>
      </c>
      <c r="AA765" s="19">
        <v>2.0739999999999998</v>
      </c>
      <c r="AB765" s="21">
        <v>345</v>
      </c>
      <c r="AC765" s="19">
        <v>5.7</v>
      </c>
      <c r="AD765" s="19">
        <v>345</v>
      </c>
      <c r="AE765" s="19">
        <v>345</v>
      </c>
      <c r="AF765" s="19">
        <v>265</v>
      </c>
      <c r="AG765" s="8">
        <f>AF765/AD765</f>
        <v>0.76811594202898548</v>
      </c>
      <c r="AH765" s="19">
        <v>200</v>
      </c>
      <c r="AI765" s="85">
        <f>(AF765*V765)/1000000</f>
        <v>8.2600499999999993E-2</v>
      </c>
      <c r="AJ765" s="18" t="s">
        <v>78</v>
      </c>
      <c r="AK765" s="18" t="s">
        <v>292</v>
      </c>
      <c r="AL765" s="18" t="s">
        <v>115</v>
      </c>
      <c r="AM765" s="18" t="s">
        <v>71</v>
      </c>
      <c r="AN765" s="18" t="s">
        <v>81</v>
      </c>
      <c r="AO765" s="18" t="s">
        <v>71</v>
      </c>
      <c r="AP765" s="18" t="s">
        <v>94</v>
      </c>
      <c r="AQ765" s="18" t="s">
        <v>71</v>
      </c>
      <c r="AR765" s="19">
        <v>0</v>
      </c>
      <c r="AS765" s="18"/>
      <c r="AT765" s="72">
        <v>60</v>
      </c>
      <c r="AU765" s="19">
        <v>170</v>
      </c>
      <c r="AV765" s="19">
        <v>160</v>
      </c>
      <c r="AW765" s="18" t="s">
        <v>77</v>
      </c>
      <c r="AX765" s="18" t="s">
        <v>98</v>
      </c>
      <c r="AY765" s="18"/>
      <c r="AZ765" s="18"/>
      <c r="BA765" s="19">
        <v>0</v>
      </c>
      <c r="BB765" s="20" t="s">
        <v>81</v>
      </c>
      <c r="BC765" s="18" t="s">
        <v>81</v>
      </c>
      <c r="BD765" s="18" t="s">
        <v>71</v>
      </c>
      <c r="BE765" s="18" t="s">
        <v>84</v>
      </c>
      <c r="BF765" s="18" t="s">
        <v>71</v>
      </c>
      <c r="BG765" s="18"/>
      <c r="BH765" s="21">
        <v>0</v>
      </c>
      <c r="BI765" s="19">
        <v>0.26</v>
      </c>
      <c r="BJ765" s="18"/>
      <c r="BK765" s="19">
        <v>0.17</v>
      </c>
      <c r="BL765" s="18"/>
      <c r="BM765" s="18"/>
      <c r="BN765" s="19">
        <v>20.7</v>
      </c>
      <c r="BO765" s="21">
        <v>0.4</v>
      </c>
      <c r="BP765" s="20"/>
      <c r="BQ765" s="21">
        <v>0.32</v>
      </c>
      <c r="BR765" s="20"/>
      <c r="BS765" s="21">
        <v>0.23</v>
      </c>
      <c r="BT765" s="20"/>
      <c r="BU765" s="20"/>
      <c r="BV765" s="21">
        <v>20.75</v>
      </c>
      <c r="BW765" s="9">
        <f>IF(BA765=1,BN765-(Monitors!$B$17*Data!BZ765),Data!BN765)</f>
        <v>20.7</v>
      </c>
      <c r="BX765" s="32">
        <f>IF($AR765=1,$BW765-(Monitors!$C$17*BZ765),Data!$BW765)</f>
        <v>20.7</v>
      </c>
      <c r="BY765" s="32">
        <f>BX765-(AA765*Monitors!$C$13)</f>
        <v>16.552</v>
      </c>
      <c r="BZ765" s="86">
        <f>(Monitors!$C$13*Data!AA765)+(Monitors!$C$6*TANH(Monitors!$C$7*(Data!V765+Monitors!$C$8)+Monitors!$C$9)+Monitors!$C$10)</f>
        <v>18.779741917256199</v>
      </c>
      <c r="CA765" s="9">
        <f>BN765-(Signage!$C$13*AI765)</f>
        <v>14.5049625</v>
      </c>
      <c r="CB765" s="86">
        <f>(Signage!$C$13*Data!AI765)+(Signage!$C$6*TANH(Signage!$C$7*(Data!V765+Signage!$C$8)+Signage!$C$9)+Signage!$C$10)</f>
        <v>29.299672202489084</v>
      </c>
    </row>
    <row r="766" spans="1:80" s="4" customFormat="1" ht="12" customHeight="1">
      <c r="A766" s="82">
        <v>765</v>
      </c>
      <c r="B766" s="15" t="s">
        <v>2096</v>
      </c>
      <c r="C766" s="82" t="s">
        <v>1696</v>
      </c>
      <c r="D766" s="16">
        <v>41575</v>
      </c>
      <c r="E766" s="18" t="s">
        <v>77</v>
      </c>
      <c r="F766" s="15" t="s">
        <v>70</v>
      </c>
      <c r="G766" s="17">
        <v>6</v>
      </c>
      <c r="H766" s="15" t="s">
        <v>72</v>
      </c>
      <c r="I766" s="15" t="s">
        <v>73</v>
      </c>
      <c r="J766" s="18" t="s">
        <v>73</v>
      </c>
      <c r="K766" s="18" t="s">
        <v>74</v>
      </c>
      <c r="L766" s="18" t="s">
        <v>71</v>
      </c>
      <c r="M766" s="18" t="s">
        <v>78</v>
      </c>
      <c r="N766" s="18" t="s">
        <v>78</v>
      </c>
      <c r="O766" s="18" t="s">
        <v>82</v>
      </c>
      <c r="P766" s="18" t="s">
        <v>81</v>
      </c>
      <c r="Q766" s="18" t="s">
        <v>77</v>
      </c>
      <c r="R766" s="19">
        <v>1.78</v>
      </c>
      <c r="S766" s="19">
        <v>10.6</v>
      </c>
      <c r="T766" s="19">
        <v>18.8</v>
      </c>
      <c r="U766" s="19">
        <v>21.5</v>
      </c>
      <c r="V766" s="19">
        <v>198.08</v>
      </c>
      <c r="W766" s="19">
        <v>1080</v>
      </c>
      <c r="X766" s="19">
        <v>1920</v>
      </c>
      <c r="Y766" s="18" t="s">
        <v>147</v>
      </c>
      <c r="Z766" s="69">
        <v>10469</v>
      </c>
      <c r="AA766" s="19">
        <v>2.0739999999999998</v>
      </c>
      <c r="AB766" s="21">
        <v>330.5</v>
      </c>
      <c r="AC766" s="19">
        <v>28.9</v>
      </c>
      <c r="AD766" s="19">
        <v>330.5</v>
      </c>
      <c r="AE766" s="19">
        <v>330.5</v>
      </c>
      <c r="AF766" s="19">
        <v>267</v>
      </c>
      <c r="AG766" s="8">
        <f>AF766/AD766</f>
        <v>0.80786686838124055</v>
      </c>
      <c r="AH766" s="19">
        <v>200</v>
      </c>
      <c r="AI766" s="85">
        <f>(AF766*V766)/1000000</f>
        <v>5.2887360000000001E-2</v>
      </c>
      <c r="AJ766" s="18" t="s">
        <v>78</v>
      </c>
      <c r="AK766" s="18" t="s">
        <v>166</v>
      </c>
      <c r="AL766" s="18" t="s">
        <v>127</v>
      </c>
      <c r="AM766" s="18"/>
      <c r="AN766" s="18" t="s">
        <v>81</v>
      </c>
      <c r="AO766" s="18" t="s">
        <v>81</v>
      </c>
      <c r="AP766" s="18" t="s">
        <v>81</v>
      </c>
      <c r="AQ766" s="18" t="s">
        <v>81</v>
      </c>
      <c r="AR766" s="19">
        <v>0</v>
      </c>
      <c r="AS766" s="18"/>
      <c r="AT766" s="72">
        <v>60</v>
      </c>
      <c r="AU766" s="19">
        <v>170</v>
      </c>
      <c r="AV766" s="19">
        <v>160</v>
      </c>
      <c r="AW766" s="18" t="s">
        <v>77</v>
      </c>
      <c r="AX766" s="18" t="s">
        <v>126</v>
      </c>
      <c r="AY766" s="18"/>
      <c r="AZ766" s="18"/>
      <c r="BA766" s="19">
        <v>0</v>
      </c>
      <c r="BB766" s="20" t="s">
        <v>81</v>
      </c>
      <c r="BC766" s="18" t="s">
        <v>81</v>
      </c>
      <c r="BD766" s="18" t="s">
        <v>81</v>
      </c>
      <c r="BE766" s="18" t="s">
        <v>84</v>
      </c>
      <c r="BF766" s="18" t="s">
        <v>81</v>
      </c>
      <c r="BG766" s="18"/>
      <c r="BH766" s="21">
        <v>0</v>
      </c>
      <c r="BI766" s="19">
        <v>0.39</v>
      </c>
      <c r="BJ766" s="18"/>
      <c r="BK766" s="19">
        <v>0.22</v>
      </c>
      <c r="BL766" s="18"/>
      <c r="BM766" s="18"/>
      <c r="BN766" s="19">
        <v>13.4</v>
      </c>
      <c r="BO766" s="21">
        <v>0.5</v>
      </c>
      <c r="BP766" s="20"/>
      <c r="BQ766" s="21">
        <v>0.43</v>
      </c>
      <c r="BR766" s="20"/>
      <c r="BS766" s="21">
        <v>0.26</v>
      </c>
      <c r="BT766" s="20"/>
      <c r="BU766" s="20"/>
      <c r="BV766" s="21">
        <v>15.25</v>
      </c>
      <c r="BW766" s="9">
        <f>IF(BA766=1,BN766-(Monitors!$B$17*Data!BZ766),Data!BN766)</f>
        <v>13.4</v>
      </c>
      <c r="BX766" s="32">
        <f>IF($AR766=1,$BW766-(Monitors!$C$17*BZ766),Data!$BW766)</f>
        <v>13.4</v>
      </c>
      <c r="BY766" s="32">
        <f>BX766-(AA766*Monitors!$C$13)</f>
        <v>9.2520000000000007</v>
      </c>
      <c r="BZ766" s="86">
        <f>(Monitors!$C$13*Data!AA766)+(Monitors!$C$6*TANH(Monitors!$C$7*(Data!V766+Monitors!$C$8)+Monitors!$C$9)+Monitors!$C$10)</f>
        <v>15.413638494334341</v>
      </c>
      <c r="CA766" s="9">
        <f>BN766-(Signage!$C$13*AI766)</f>
        <v>9.4334480000000003</v>
      </c>
      <c r="CB766" s="86">
        <f>(Signage!$C$13*Data!AI766)+(Signage!$C$6*TANH(Signage!$C$7*(Data!V766+Signage!$C$8)+Signage!$C$9)+Signage!$C$10)</f>
        <v>17.983421879483821</v>
      </c>
    </row>
    <row r="767" spans="1:80" s="4" customFormat="1" ht="12" customHeight="1">
      <c r="A767" s="83">
        <v>766</v>
      </c>
      <c r="B767" s="15" t="s">
        <v>2079</v>
      </c>
      <c r="C767" s="83" t="s">
        <v>1697</v>
      </c>
      <c r="D767" s="16">
        <v>41435</v>
      </c>
      <c r="E767" s="18" t="s">
        <v>77</v>
      </c>
      <c r="F767" s="15"/>
      <c r="G767" s="17">
        <v>6</v>
      </c>
      <c r="H767" s="15" t="s">
        <v>72</v>
      </c>
      <c r="I767" s="15" t="s">
        <v>90</v>
      </c>
      <c r="J767" s="18" t="s">
        <v>71</v>
      </c>
      <c r="K767" s="18" t="s">
        <v>74</v>
      </c>
      <c r="L767" s="18" t="s">
        <v>71</v>
      </c>
      <c r="M767" s="18" t="s">
        <v>78</v>
      </c>
      <c r="N767" s="18" t="s">
        <v>78</v>
      </c>
      <c r="O767" s="18" t="s">
        <v>82</v>
      </c>
      <c r="P767" s="18" t="s">
        <v>81</v>
      </c>
      <c r="Q767" s="18" t="s">
        <v>78</v>
      </c>
      <c r="R767" s="19">
        <v>1.78</v>
      </c>
      <c r="S767" s="19">
        <v>13.2</v>
      </c>
      <c r="T767" s="19">
        <v>23.5</v>
      </c>
      <c r="U767" s="19">
        <v>27</v>
      </c>
      <c r="V767" s="19">
        <v>310.70999999999998</v>
      </c>
      <c r="W767" s="19">
        <v>1080</v>
      </c>
      <c r="X767" s="19">
        <v>1920</v>
      </c>
      <c r="Y767" s="18" t="s">
        <v>147</v>
      </c>
      <c r="Z767" s="69">
        <v>6685</v>
      </c>
      <c r="AA767" s="19">
        <v>2.0739999999999998</v>
      </c>
      <c r="AB767" s="21">
        <v>300</v>
      </c>
      <c r="AC767" s="19">
        <v>12</v>
      </c>
      <c r="AD767" s="19">
        <v>340</v>
      </c>
      <c r="AE767" s="19">
        <v>300</v>
      </c>
      <c r="AF767" s="19">
        <v>267</v>
      </c>
      <c r="AG767" s="8">
        <f>AF767/AD767</f>
        <v>0.78529411764705881</v>
      </c>
      <c r="AH767" s="19">
        <v>200</v>
      </c>
      <c r="AI767" s="85">
        <f>(AF767*V767)/1000000</f>
        <v>8.2959569999999996E-2</v>
      </c>
      <c r="AJ767" s="18" t="s">
        <v>78</v>
      </c>
      <c r="AK767" s="18" t="s">
        <v>320</v>
      </c>
      <c r="AL767" s="18" t="s">
        <v>105</v>
      </c>
      <c r="AM767" s="18" t="s">
        <v>81</v>
      </c>
      <c r="AN767" s="18" t="s">
        <v>81</v>
      </c>
      <c r="AO767" s="18" t="s">
        <v>81</v>
      </c>
      <c r="AP767" s="18" t="s">
        <v>94</v>
      </c>
      <c r="AQ767" s="18" t="s">
        <v>81</v>
      </c>
      <c r="AR767" s="19">
        <v>0</v>
      </c>
      <c r="AS767" s="18"/>
      <c r="AT767" s="72">
        <v>60</v>
      </c>
      <c r="AU767" s="19">
        <v>170</v>
      </c>
      <c r="AV767" s="19">
        <v>160</v>
      </c>
      <c r="AW767" s="18" t="s">
        <v>77</v>
      </c>
      <c r="AX767" s="18" t="s">
        <v>101</v>
      </c>
      <c r="AY767" s="18" t="s">
        <v>71</v>
      </c>
      <c r="AZ767" s="18" t="s">
        <v>71</v>
      </c>
      <c r="BA767" s="19">
        <v>0</v>
      </c>
      <c r="BB767" s="20" t="s">
        <v>81</v>
      </c>
      <c r="BC767" s="18" t="s">
        <v>81</v>
      </c>
      <c r="BD767" s="18" t="s">
        <v>81</v>
      </c>
      <c r="BE767" s="18" t="s">
        <v>84</v>
      </c>
      <c r="BF767" s="18" t="s">
        <v>71</v>
      </c>
      <c r="BG767" s="18"/>
      <c r="BH767" s="21">
        <v>0</v>
      </c>
      <c r="BI767" s="19">
        <v>0.25</v>
      </c>
      <c r="BJ767" s="18"/>
      <c r="BK767" s="19">
        <v>0.25</v>
      </c>
      <c r="BL767" s="18"/>
      <c r="BM767" s="18"/>
      <c r="BN767" s="19">
        <v>20.83</v>
      </c>
      <c r="BO767" s="21">
        <v>0.5</v>
      </c>
      <c r="BP767" s="20"/>
      <c r="BQ767" s="21">
        <v>0.28000000000000003</v>
      </c>
      <c r="BR767" s="20"/>
      <c r="BS767" s="21">
        <v>0.26</v>
      </c>
      <c r="BT767" s="20"/>
      <c r="BU767" s="20"/>
      <c r="BV767" s="21">
        <v>20.67</v>
      </c>
      <c r="BW767" s="9">
        <f>IF(BA767=1,BN767-(Monitors!$B$17*Data!BZ767),Data!BN767)</f>
        <v>20.83</v>
      </c>
      <c r="BX767" s="32">
        <f>IF($AR767=1,$BW767-(Monitors!$C$17*BZ767),Data!$BW767)</f>
        <v>20.83</v>
      </c>
      <c r="BY767" s="32">
        <f>BX767-(AA767*Monitors!$C$13)</f>
        <v>16.681999999999999</v>
      </c>
      <c r="BZ767" s="86">
        <f>(Monitors!$C$13*Data!AA767)+(Monitors!$C$6*TANH(Monitors!$C$7*(Data!V767+Monitors!$C$8)+Monitors!$C$9)+Monitors!$C$10)</f>
        <v>18.75952496830611</v>
      </c>
      <c r="CA767" s="9">
        <f>BN767-(Signage!$C$13*AI767)</f>
        <v>14.608032249999997</v>
      </c>
      <c r="CB767" s="86">
        <f>(Signage!$C$13*Data!AI767)+(Signage!$C$6*TANH(Signage!$C$7*(Data!V767+Signage!$C$8)+Signage!$C$9)+Signage!$C$10)</f>
        <v>29.248938669526375</v>
      </c>
    </row>
    <row r="768" spans="1:80" s="4" customFormat="1" ht="12" customHeight="1">
      <c r="A768" s="82">
        <v>767</v>
      </c>
      <c r="B768" s="15" t="s">
        <v>2068</v>
      </c>
      <c r="C768" s="82" t="s">
        <v>1698</v>
      </c>
      <c r="D768" s="16">
        <v>41751</v>
      </c>
      <c r="E768" s="18" t="s">
        <v>77</v>
      </c>
      <c r="F768" s="15" t="s">
        <v>70</v>
      </c>
      <c r="G768" s="17">
        <v>6</v>
      </c>
      <c r="H768" s="15" t="s">
        <v>72</v>
      </c>
      <c r="I768" s="15" t="s">
        <v>73</v>
      </c>
      <c r="J768" s="18" t="s">
        <v>73</v>
      </c>
      <c r="K768" s="18" t="s">
        <v>74</v>
      </c>
      <c r="L768" s="18" t="s">
        <v>71</v>
      </c>
      <c r="M768" s="18" t="s">
        <v>78</v>
      </c>
      <c r="N768" s="18" t="s">
        <v>78</v>
      </c>
      <c r="O768" s="18" t="s">
        <v>82</v>
      </c>
      <c r="P768" s="18" t="s">
        <v>71</v>
      </c>
      <c r="Q768" s="18" t="s">
        <v>78</v>
      </c>
      <c r="R768" s="19">
        <v>1.78</v>
      </c>
      <c r="S768" s="19">
        <v>11.8</v>
      </c>
      <c r="T768" s="19">
        <v>20.9</v>
      </c>
      <c r="U768" s="19">
        <v>24</v>
      </c>
      <c r="V768" s="19">
        <v>246.34</v>
      </c>
      <c r="W768" s="19">
        <v>1080</v>
      </c>
      <c r="X768" s="19">
        <v>1920</v>
      </c>
      <c r="Y768" s="18" t="s">
        <v>147</v>
      </c>
      <c r="Z768" s="69">
        <v>8408</v>
      </c>
      <c r="AA768" s="19">
        <v>2.0739999999999998</v>
      </c>
      <c r="AB768" s="21">
        <v>275</v>
      </c>
      <c r="AC768" s="19">
        <v>22.6</v>
      </c>
      <c r="AD768" s="19">
        <v>302.8</v>
      </c>
      <c r="AE768" s="19">
        <v>275</v>
      </c>
      <c r="AF768" s="19">
        <v>267.7</v>
      </c>
      <c r="AG768" s="8">
        <f>AF768/AD768</f>
        <v>0.88408190224570671</v>
      </c>
      <c r="AH768" s="19">
        <v>200</v>
      </c>
      <c r="AI768" s="85">
        <f>(AF768*V768)/1000000</f>
        <v>6.5945218E-2</v>
      </c>
      <c r="AJ768" s="18" t="s">
        <v>78</v>
      </c>
      <c r="AK768" s="18" t="s">
        <v>205</v>
      </c>
      <c r="AL768" s="18" t="s">
        <v>120</v>
      </c>
      <c r="AM768" s="18" t="s">
        <v>71</v>
      </c>
      <c r="AN768" s="18" t="s">
        <v>121</v>
      </c>
      <c r="AO768" s="18" t="s">
        <v>71</v>
      </c>
      <c r="AP768" s="18" t="s">
        <v>81</v>
      </c>
      <c r="AQ768" s="18" t="s">
        <v>71</v>
      </c>
      <c r="AR768" s="19">
        <v>0</v>
      </c>
      <c r="AS768" s="18"/>
      <c r="AT768" s="72">
        <v>60</v>
      </c>
      <c r="AU768" s="19">
        <v>178</v>
      </c>
      <c r="AV768" s="19">
        <v>178</v>
      </c>
      <c r="AW768" s="18" t="s">
        <v>77</v>
      </c>
      <c r="AX768" s="18" t="s">
        <v>98</v>
      </c>
      <c r="AY768" s="18" t="s">
        <v>71</v>
      </c>
      <c r="AZ768" s="18" t="s">
        <v>71</v>
      </c>
      <c r="BA768" s="19">
        <v>0</v>
      </c>
      <c r="BB768" s="20" t="s">
        <v>121</v>
      </c>
      <c r="BC768" s="18" t="s">
        <v>144</v>
      </c>
      <c r="BD768" s="18" t="s">
        <v>71</v>
      </c>
      <c r="BE768" s="18" t="s">
        <v>84</v>
      </c>
      <c r="BF768" s="18" t="s">
        <v>71</v>
      </c>
      <c r="BG768" s="18"/>
      <c r="BH768" s="21">
        <v>0</v>
      </c>
      <c r="BI768" s="19">
        <v>0.14000000000000001</v>
      </c>
      <c r="BJ768" s="18"/>
      <c r="BK768" s="19">
        <v>0.09</v>
      </c>
      <c r="BL768" s="18"/>
      <c r="BM768" s="18"/>
      <c r="BN768" s="19">
        <v>16.47</v>
      </c>
      <c r="BO768" s="21">
        <v>0.55000000000000004</v>
      </c>
      <c r="BP768" s="20"/>
      <c r="BQ768" s="21">
        <v>0.16</v>
      </c>
      <c r="BR768" s="20"/>
      <c r="BS768" s="21">
        <v>0.1</v>
      </c>
      <c r="BT768" s="20"/>
      <c r="BU768" s="20"/>
      <c r="BV768" s="21">
        <v>16.71</v>
      </c>
      <c r="BW768" s="9">
        <f>IF(BA768=1,BN768-(Monitors!$B$17*Data!BZ768),Data!BN768)</f>
        <v>16.47</v>
      </c>
      <c r="BX768" s="32">
        <f>IF($AR768=1,$BW768-(Monitors!$C$17*BZ768),Data!$BW768)</f>
        <v>16.47</v>
      </c>
      <c r="BY768" s="32">
        <f>BX768-(AA768*Monitors!$C$13)</f>
        <v>12.321999999999999</v>
      </c>
      <c r="BZ768" s="86">
        <f>(Monitors!$C$13*Data!AA768)+(Monitors!$C$6*TANH(Monitors!$C$7*(Data!V768+Monitors!$C$8)+Monitors!$C$9)+Monitors!$C$10)</f>
        <v>17.124237123472341</v>
      </c>
      <c r="CA768" s="9">
        <f>BN768-(Signage!$C$13*AI768)</f>
        <v>11.524108649999999</v>
      </c>
      <c r="CB768" s="86">
        <f>(Signage!$C$13*Data!AI768)+(Signage!$C$6*TANH(Signage!$C$7*(Data!V768+Signage!$C$8)+Signage!$C$9)+Signage!$C$10)</f>
        <v>22.860838101736515</v>
      </c>
    </row>
    <row r="769" spans="1:80" s="4" customFormat="1" ht="12" customHeight="1">
      <c r="A769" s="83">
        <v>768</v>
      </c>
      <c r="B769" s="15" t="s">
        <v>2052</v>
      </c>
      <c r="C769" s="83" t="s">
        <v>1699</v>
      </c>
      <c r="D769" s="16">
        <v>41212</v>
      </c>
      <c r="E769" s="18" t="s">
        <v>77</v>
      </c>
      <c r="F769" s="15" t="s">
        <v>70</v>
      </c>
      <c r="G769" s="17">
        <v>6</v>
      </c>
      <c r="H769" s="15" t="s">
        <v>72</v>
      </c>
      <c r="I769" s="15" t="s">
        <v>73</v>
      </c>
      <c r="J769" s="18" t="s">
        <v>73</v>
      </c>
      <c r="K769" s="18" t="s">
        <v>74</v>
      </c>
      <c r="L769" s="18" t="s">
        <v>71</v>
      </c>
      <c r="M769" s="18" t="s">
        <v>78</v>
      </c>
      <c r="N769" s="18" t="s">
        <v>78</v>
      </c>
      <c r="O769" s="18" t="s">
        <v>82</v>
      </c>
      <c r="P769" s="18" t="s">
        <v>71</v>
      </c>
      <c r="Q769" s="18" t="s">
        <v>77</v>
      </c>
      <c r="R769" s="19">
        <v>1.78</v>
      </c>
      <c r="S769" s="19">
        <v>10.6</v>
      </c>
      <c r="T769" s="19">
        <v>18.8</v>
      </c>
      <c r="U769" s="19">
        <v>21.5</v>
      </c>
      <c r="V769" s="19">
        <v>197.47</v>
      </c>
      <c r="W769" s="19">
        <v>1080</v>
      </c>
      <c r="X769" s="19">
        <v>1920</v>
      </c>
      <c r="Y769" s="18" t="s">
        <v>147</v>
      </c>
      <c r="Z769" s="69">
        <v>10501</v>
      </c>
      <c r="AA769" s="19">
        <v>2.0739999999999998</v>
      </c>
      <c r="AB769" s="21">
        <v>314</v>
      </c>
      <c r="AC769" s="19">
        <v>32</v>
      </c>
      <c r="AD769" s="19">
        <v>314</v>
      </c>
      <c r="AE769" s="19">
        <v>314</v>
      </c>
      <c r="AF769" s="19">
        <v>268</v>
      </c>
      <c r="AG769" s="8">
        <f>AF769/AD769</f>
        <v>0.85350318471337583</v>
      </c>
      <c r="AH769" s="19">
        <v>200</v>
      </c>
      <c r="AI769" s="85">
        <f>(AF769*V769)/1000000</f>
        <v>5.2921959999999997E-2</v>
      </c>
      <c r="AJ769" s="18" t="s">
        <v>78</v>
      </c>
      <c r="AK769" s="18" t="s">
        <v>545</v>
      </c>
      <c r="AL769" s="18" t="s">
        <v>88</v>
      </c>
      <c r="AM769" s="18" t="s">
        <v>255</v>
      </c>
      <c r="AN769" s="18" t="s">
        <v>81</v>
      </c>
      <c r="AO769" s="18" t="s">
        <v>71</v>
      </c>
      <c r="AP769" s="18" t="s">
        <v>94</v>
      </c>
      <c r="AQ769" s="18" t="s">
        <v>71</v>
      </c>
      <c r="AR769" s="19">
        <v>0</v>
      </c>
      <c r="AS769" s="18"/>
      <c r="AT769" s="72">
        <v>60</v>
      </c>
      <c r="AU769" s="19">
        <v>170</v>
      </c>
      <c r="AV769" s="19">
        <v>160</v>
      </c>
      <c r="AW769" s="18" t="s">
        <v>77</v>
      </c>
      <c r="AX769" s="18" t="s">
        <v>126</v>
      </c>
      <c r="AY769" s="18" t="s">
        <v>71</v>
      </c>
      <c r="AZ769" s="18" t="s">
        <v>71</v>
      </c>
      <c r="BA769" s="19">
        <v>0</v>
      </c>
      <c r="BB769" s="20" t="s">
        <v>81</v>
      </c>
      <c r="BC769" s="18" t="s">
        <v>81</v>
      </c>
      <c r="BD769" s="18" t="s">
        <v>71</v>
      </c>
      <c r="BE769" s="18" t="s">
        <v>84</v>
      </c>
      <c r="BF769" s="18" t="s">
        <v>71</v>
      </c>
      <c r="BG769" s="18"/>
      <c r="BH769" s="21">
        <v>0</v>
      </c>
      <c r="BI769" s="19">
        <v>0.39</v>
      </c>
      <c r="BJ769" s="18"/>
      <c r="BK769" s="19">
        <v>0.3</v>
      </c>
      <c r="BL769" s="18"/>
      <c r="BM769" s="18"/>
      <c r="BN769" s="19">
        <v>17.579999999999998</v>
      </c>
      <c r="BO769" s="21">
        <v>0.5</v>
      </c>
      <c r="BP769" s="20"/>
      <c r="BQ769" s="21">
        <v>0.37</v>
      </c>
      <c r="BR769" s="20"/>
      <c r="BS769" s="21">
        <v>0.27</v>
      </c>
      <c r="BT769" s="20"/>
      <c r="BU769" s="20"/>
      <c r="BV769" s="21">
        <v>18.13</v>
      </c>
      <c r="BW769" s="9">
        <f>IF(BA769=1,BN769-(Monitors!$B$17*Data!BZ769),Data!BN769)</f>
        <v>17.579999999999998</v>
      </c>
      <c r="BX769" s="32">
        <f>IF($AR769=1,$BW769-(Monitors!$C$17*BZ769),Data!$BW769)</f>
        <v>17.579999999999998</v>
      </c>
      <c r="BY769" s="32">
        <f>BX769-(AA769*Monitors!$C$13)</f>
        <v>13.431999999999999</v>
      </c>
      <c r="BZ769" s="86">
        <f>(Monitors!$C$13*Data!AA769)+(Monitors!$C$6*TANH(Monitors!$C$7*(Data!V769+Monitors!$C$8)+Monitors!$C$9)+Monitors!$C$10)</f>
        <v>15.389033843126951</v>
      </c>
      <c r="CA769" s="9">
        <f>BN769-(Signage!$C$13*AI769)</f>
        <v>13.610852999999999</v>
      </c>
      <c r="CB769" s="86">
        <f>(Signage!$C$13*Data!AI769)+(Signage!$C$6*TANH(Signage!$C$7*(Data!V769+Signage!$C$8)+Signage!$C$9)+Signage!$C$10)</f>
        <v>17.936472038494323</v>
      </c>
    </row>
    <row r="770" spans="1:80" s="4" customFormat="1" ht="12" customHeight="1">
      <c r="A770" s="82">
        <v>769</v>
      </c>
      <c r="B770" s="15" t="s">
        <v>2079</v>
      </c>
      <c r="C770" s="82" t="s">
        <v>1700</v>
      </c>
      <c r="D770" s="16">
        <v>41050</v>
      </c>
      <c r="E770" s="18" t="s">
        <v>77</v>
      </c>
      <c r="F770" s="15" t="s">
        <v>70</v>
      </c>
      <c r="G770" s="17">
        <v>6</v>
      </c>
      <c r="H770" s="15" t="s">
        <v>72</v>
      </c>
      <c r="I770" s="15" t="s">
        <v>73</v>
      </c>
      <c r="J770" s="18" t="s">
        <v>73</v>
      </c>
      <c r="K770" s="18" t="s">
        <v>74</v>
      </c>
      <c r="L770" s="18" t="s">
        <v>71</v>
      </c>
      <c r="M770" s="18" t="s">
        <v>78</v>
      </c>
      <c r="N770" s="18" t="s">
        <v>78</v>
      </c>
      <c r="O770" s="18" t="s">
        <v>82</v>
      </c>
      <c r="P770" s="18" t="s">
        <v>81</v>
      </c>
      <c r="Q770" s="18" t="s">
        <v>77</v>
      </c>
      <c r="R770" s="19">
        <v>1.78</v>
      </c>
      <c r="S770" s="19">
        <v>11.8</v>
      </c>
      <c r="T770" s="19">
        <v>20.9</v>
      </c>
      <c r="U770" s="19">
        <v>24</v>
      </c>
      <c r="V770" s="19">
        <v>246.23</v>
      </c>
      <c r="W770" s="19">
        <v>1080</v>
      </c>
      <c r="X770" s="19">
        <v>1920</v>
      </c>
      <c r="Y770" s="18" t="s">
        <v>147</v>
      </c>
      <c r="Z770" s="69">
        <v>8421</v>
      </c>
      <c r="AA770" s="19">
        <v>2.0739999999999998</v>
      </c>
      <c r="AB770" s="21">
        <v>300</v>
      </c>
      <c r="AC770" s="19">
        <v>0.1</v>
      </c>
      <c r="AD770" s="19">
        <v>300</v>
      </c>
      <c r="AE770" s="19">
        <v>300</v>
      </c>
      <c r="AF770" s="19">
        <v>270</v>
      </c>
      <c r="AG770" s="8">
        <f>AF770/AD770</f>
        <v>0.9</v>
      </c>
      <c r="AH770" s="19">
        <v>200</v>
      </c>
      <c r="AI770" s="85">
        <f>(AF770*V770)/1000000</f>
        <v>6.6482099999999988E-2</v>
      </c>
      <c r="AJ770" s="18" t="s">
        <v>78</v>
      </c>
      <c r="AK770" s="18" t="s">
        <v>575</v>
      </c>
      <c r="AL770" s="18" t="s">
        <v>181</v>
      </c>
      <c r="AM770" s="18" t="s">
        <v>81</v>
      </c>
      <c r="AN770" s="18" t="s">
        <v>81</v>
      </c>
      <c r="AO770" s="18" t="s">
        <v>81</v>
      </c>
      <c r="AP770" s="18" t="s">
        <v>81</v>
      </c>
      <c r="AQ770" s="18" t="s">
        <v>81</v>
      </c>
      <c r="AR770" s="19">
        <v>0</v>
      </c>
      <c r="AS770" s="18"/>
      <c r="AT770" s="72">
        <v>60</v>
      </c>
      <c r="AU770" s="19">
        <v>178</v>
      </c>
      <c r="AV770" s="19">
        <v>178</v>
      </c>
      <c r="AW770" s="18" t="s">
        <v>77</v>
      </c>
      <c r="AX770" s="18" t="s">
        <v>126</v>
      </c>
      <c r="AY770" s="18" t="s">
        <v>71</v>
      </c>
      <c r="AZ770" s="18" t="s">
        <v>71</v>
      </c>
      <c r="BA770" s="19">
        <v>0</v>
      </c>
      <c r="BB770" s="20" t="s">
        <v>81</v>
      </c>
      <c r="BC770" s="18" t="s">
        <v>81</v>
      </c>
      <c r="BD770" s="18" t="s">
        <v>81</v>
      </c>
      <c r="BE770" s="18" t="s">
        <v>84</v>
      </c>
      <c r="BF770" s="18" t="s">
        <v>81</v>
      </c>
      <c r="BG770" s="18"/>
      <c r="BH770" s="21">
        <v>0</v>
      </c>
      <c r="BI770" s="19">
        <v>0.4</v>
      </c>
      <c r="BJ770" s="18"/>
      <c r="BK770" s="19">
        <v>0.3</v>
      </c>
      <c r="BL770" s="18"/>
      <c r="BM770" s="18"/>
      <c r="BN770" s="19">
        <v>21</v>
      </c>
      <c r="BO770" s="21">
        <v>0.5</v>
      </c>
      <c r="BP770" s="20"/>
      <c r="BQ770" s="21">
        <v>0.4</v>
      </c>
      <c r="BR770" s="20"/>
      <c r="BS770" s="21">
        <v>0.3</v>
      </c>
      <c r="BT770" s="20"/>
      <c r="BU770" s="20"/>
      <c r="BV770" s="21">
        <v>21.3</v>
      </c>
      <c r="BW770" s="9">
        <f>IF(BA770=1,BN770-(Monitors!$B$17*Data!BZ770),Data!BN770)</f>
        <v>21</v>
      </c>
      <c r="BX770" s="32">
        <f>IF($AR770=1,$BW770-(Monitors!$C$17*BZ770),Data!$BW770)</f>
        <v>21</v>
      </c>
      <c r="BY770" s="32">
        <f>BX770-(AA770*Monitors!$C$13)</f>
        <v>16.852</v>
      </c>
      <c r="BZ770" s="86">
        <f>(Monitors!$C$13*Data!AA770)+(Monitors!$C$6*TANH(Monitors!$C$7*(Data!V770+Monitors!$C$8)+Monitors!$C$9)+Monitors!$C$10)</f>
        <v>17.120846653752743</v>
      </c>
      <c r="CA770" s="9">
        <f>BN770-(Signage!$C$13*AI770)</f>
        <v>16.013842500000003</v>
      </c>
      <c r="CB770" s="86">
        <f>(Signage!$C$13*Data!AI770)+(Signage!$C$6*TANH(Signage!$C$7*(Data!V770+Signage!$C$8)+Signage!$C$9)+Signage!$C$10)</f>
        <v>22.89227455277917</v>
      </c>
    </row>
    <row r="771" spans="1:80" s="4" customFormat="1" ht="12" customHeight="1">
      <c r="A771" s="83">
        <v>770</v>
      </c>
      <c r="B771" s="15" t="s">
        <v>2076</v>
      </c>
      <c r="C771" s="83" t="s">
        <v>1701</v>
      </c>
      <c r="D771" s="25">
        <v>41869</v>
      </c>
      <c r="E771" s="27" t="s">
        <v>77</v>
      </c>
      <c r="F771" s="24" t="s">
        <v>70</v>
      </c>
      <c r="G771" s="26">
        <v>6</v>
      </c>
      <c r="H771" s="24" t="s">
        <v>72</v>
      </c>
      <c r="I771" s="24" t="s">
        <v>90</v>
      </c>
      <c r="J771" s="27" t="s">
        <v>71</v>
      </c>
      <c r="K771" s="27" t="s">
        <v>74</v>
      </c>
      <c r="L771" s="27" t="s">
        <v>71</v>
      </c>
      <c r="M771" s="27" t="s">
        <v>78</v>
      </c>
      <c r="N771" s="27" t="s">
        <v>78</v>
      </c>
      <c r="O771" s="27" t="s">
        <v>82</v>
      </c>
      <c r="P771" s="27" t="s">
        <v>71</v>
      </c>
      <c r="Q771" s="27" t="s">
        <v>77</v>
      </c>
      <c r="R771" s="28">
        <v>1.78</v>
      </c>
      <c r="S771" s="28">
        <v>13.2</v>
      </c>
      <c r="T771" s="28">
        <v>23.6</v>
      </c>
      <c r="U771" s="28">
        <v>27</v>
      </c>
      <c r="V771" s="28">
        <v>311.7</v>
      </c>
      <c r="W771" s="28">
        <v>1080</v>
      </c>
      <c r="X771" s="28">
        <v>1920</v>
      </c>
      <c r="Y771" s="27" t="s">
        <v>147</v>
      </c>
      <c r="Z771" s="70">
        <v>6654</v>
      </c>
      <c r="AA771" s="28">
        <v>2.0739999999999998</v>
      </c>
      <c r="AB771" s="30">
        <v>297.2</v>
      </c>
      <c r="AC771" s="28">
        <v>0</v>
      </c>
      <c r="AD771" s="28">
        <v>300</v>
      </c>
      <c r="AE771" s="28">
        <v>297.2</v>
      </c>
      <c r="AF771" s="28">
        <v>270</v>
      </c>
      <c r="AG771" s="8">
        <f>AF771/AD771</f>
        <v>0.9</v>
      </c>
      <c r="AH771" s="28">
        <v>200</v>
      </c>
      <c r="AI771" s="85">
        <f>(AF771*V771)/1000000</f>
        <v>8.4158999999999998E-2</v>
      </c>
      <c r="AJ771" s="27" t="s">
        <v>78</v>
      </c>
      <c r="AK771" s="27" t="s">
        <v>190</v>
      </c>
      <c r="AL771" s="27" t="s">
        <v>88</v>
      </c>
      <c r="AM771" s="27" t="s">
        <v>71</v>
      </c>
      <c r="AN771" s="27" t="s">
        <v>81</v>
      </c>
      <c r="AO771" s="27" t="s">
        <v>71</v>
      </c>
      <c r="AP771" s="27" t="s">
        <v>81</v>
      </c>
      <c r="AQ771" s="27" t="s">
        <v>71</v>
      </c>
      <c r="AR771" s="28">
        <v>0</v>
      </c>
      <c r="AS771" s="27"/>
      <c r="AT771" s="74">
        <v>60</v>
      </c>
      <c r="AU771" s="28">
        <v>160</v>
      </c>
      <c r="AV771" s="28">
        <v>160</v>
      </c>
      <c r="AW771" s="31"/>
      <c r="AX771" s="27" t="s">
        <v>87</v>
      </c>
      <c r="AY771" s="27" t="s">
        <v>71</v>
      </c>
      <c r="AZ771" s="27" t="s">
        <v>71</v>
      </c>
      <c r="BA771" s="28">
        <v>0</v>
      </c>
      <c r="BB771" s="29" t="s">
        <v>81</v>
      </c>
      <c r="BC771" s="29" t="s">
        <v>81</v>
      </c>
      <c r="BD771" s="27" t="s">
        <v>71</v>
      </c>
      <c r="BE771" s="27" t="s">
        <v>84</v>
      </c>
      <c r="BF771" s="27" t="s">
        <v>71</v>
      </c>
      <c r="BG771" s="27"/>
      <c r="BH771" s="30">
        <v>0</v>
      </c>
      <c r="BI771" s="28">
        <v>0.2</v>
      </c>
      <c r="BJ771" s="27"/>
      <c r="BK771" s="28">
        <v>0.16</v>
      </c>
      <c r="BL771" s="27"/>
      <c r="BM771" s="27"/>
      <c r="BN771" s="28">
        <v>17.420000000000002</v>
      </c>
      <c r="BO771" s="30">
        <v>0.5</v>
      </c>
      <c r="BP771" s="29"/>
      <c r="BQ771" s="30">
        <v>0.21</v>
      </c>
      <c r="BR771" s="29"/>
      <c r="BS771" s="30">
        <v>0.17</v>
      </c>
      <c r="BT771" s="29"/>
      <c r="BU771" s="29"/>
      <c r="BV771" s="30">
        <v>17.45</v>
      </c>
      <c r="BW771" s="9">
        <f>IF(BA771=1,BN771-(Monitors!$B$17*Data!BZ771),Data!BN771)</f>
        <v>17.420000000000002</v>
      </c>
      <c r="BX771" s="32">
        <f>IF($AR771=1,$BW771-(Monitors!$C$17*BZ771),Data!$BW771)</f>
        <v>17.420000000000002</v>
      </c>
      <c r="BY771" s="32">
        <f>BX771-(AA771*Monitors!$C$13)</f>
        <v>13.272000000000002</v>
      </c>
      <c r="BZ771" s="86">
        <f>(Monitors!$C$13*Data!AA771)+(Monitors!$C$6*TANH(Monitors!$C$7*(Data!V771+Monitors!$C$8)+Monitors!$C$9)+Monitors!$C$10)</f>
        <v>18.779741917256199</v>
      </c>
      <c r="CA771" s="9">
        <f>BN771-(Signage!$C$13*AI771)</f>
        <v>11.108075000000003</v>
      </c>
      <c r="CB771" s="86">
        <f>(Signage!$C$13*Data!AI771)+(Signage!$C$6*TANH(Signage!$C$7*(Data!V771+Signage!$C$8)+Signage!$C$9)+Signage!$C$10)</f>
        <v>29.416559702489081</v>
      </c>
    </row>
    <row r="772" spans="1:80" s="4" customFormat="1" ht="12" customHeight="1">
      <c r="A772" s="82">
        <v>771</v>
      </c>
      <c r="B772" s="15" t="s">
        <v>2070</v>
      </c>
      <c r="C772" s="82" t="s">
        <v>1702</v>
      </c>
      <c r="D772" s="16">
        <v>41117</v>
      </c>
      <c r="E772" s="18" t="s">
        <v>77</v>
      </c>
      <c r="F772" s="15" t="s">
        <v>306</v>
      </c>
      <c r="G772" s="17">
        <v>6</v>
      </c>
      <c r="H772" s="15" t="s">
        <v>72</v>
      </c>
      <c r="I772" s="15" t="s">
        <v>73</v>
      </c>
      <c r="J772" s="18" t="s">
        <v>73</v>
      </c>
      <c r="K772" s="18" t="s">
        <v>74</v>
      </c>
      <c r="L772" s="18" t="s">
        <v>71</v>
      </c>
      <c r="M772" s="18" t="s">
        <v>78</v>
      </c>
      <c r="N772" s="18" t="s">
        <v>78</v>
      </c>
      <c r="O772" s="18" t="s">
        <v>82</v>
      </c>
      <c r="P772" s="18" t="s">
        <v>71</v>
      </c>
      <c r="Q772" s="18" t="s">
        <v>78</v>
      </c>
      <c r="R772" s="19">
        <v>1.78</v>
      </c>
      <c r="S772" s="19">
        <v>11.5</v>
      </c>
      <c r="T772" s="19">
        <v>20.5</v>
      </c>
      <c r="U772" s="19">
        <v>23.6</v>
      </c>
      <c r="V772" s="19">
        <v>236.8</v>
      </c>
      <c r="W772" s="19">
        <v>1080</v>
      </c>
      <c r="X772" s="19">
        <v>1920</v>
      </c>
      <c r="Y772" s="18" t="s">
        <v>147</v>
      </c>
      <c r="Z772" s="69">
        <v>6081</v>
      </c>
      <c r="AA772" s="19">
        <v>2.0739999999999998</v>
      </c>
      <c r="AB772" s="21">
        <v>300</v>
      </c>
      <c r="AC772" s="19">
        <v>13</v>
      </c>
      <c r="AD772" s="19">
        <v>315.60000000000002</v>
      </c>
      <c r="AE772" s="19">
        <v>300</v>
      </c>
      <c r="AF772" s="19">
        <v>272.7</v>
      </c>
      <c r="AG772" s="8">
        <f>AF772/AD772</f>
        <v>0.86406844106463865</v>
      </c>
      <c r="AH772" s="19">
        <v>200.3</v>
      </c>
      <c r="AI772" s="85">
        <f>(AF772*V772)/1000000</f>
        <v>6.4575359999999998E-2</v>
      </c>
      <c r="AJ772" s="18" t="s">
        <v>78</v>
      </c>
      <c r="AK772" s="18" t="s">
        <v>259</v>
      </c>
      <c r="AL772" s="18" t="s">
        <v>115</v>
      </c>
      <c r="AM772" s="18" t="s">
        <v>307</v>
      </c>
      <c r="AN772" s="18" t="s">
        <v>81</v>
      </c>
      <c r="AO772" s="18" t="s">
        <v>71</v>
      </c>
      <c r="AP772" s="18" t="s">
        <v>94</v>
      </c>
      <c r="AQ772" s="18" t="s">
        <v>71</v>
      </c>
      <c r="AR772" s="19">
        <v>0</v>
      </c>
      <c r="AS772" s="18"/>
      <c r="AT772" s="72">
        <v>60</v>
      </c>
      <c r="AU772" s="19">
        <v>170</v>
      </c>
      <c r="AV772" s="19">
        <v>160</v>
      </c>
      <c r="AW772" s="18" t="s">
        <v>77</v>
      </c>
      <c r="AX772" s="18" t="s">
        <v>98</v>
      </c>
      <c r="AY772" s="18" t="s">
        <v>71</v>
      </c>
      <c r="AZ772" s="18" t="s">
        <v>71</v>
      </c>
      <c r="BA772" s="19">
        <v>0</v>
      </c>
      <c r="BB772" s="20" t="s">
        <v>81</v>
      </c>
      <c r="BC772" s="18" t="s">
        <v>81</v>
      </c>
      <c r="BD772" s="18" t="s">
        <v>71</v>
      </c>
      <c r="BE772" s="18" t="s">
        <v>84</v>
      </c>
      <c r="BF772" s="18" t="s">
        <v>71</v>
      </c>
      <c r="BG772" s="18"/>
      <c r="BH772" s="21">
        <v>0</v>
      </c>
      <c r="BI772" s="19">
        <v>0.37</v>
      </c>
      <c r="BJ772" s="18"/>
      <c r="BK772" s="19">
        <v>0.22</v>
      </c>
      <c r="BL772" s="18"/>
      <c r="BM772" s="18"/>
      <c r="BN772" s="19">
        <v>17.36</v>
      </c>
      <c r="BO772" s="21">
        <v>0.5</v>
      </c>
      <c r="BP772" s="20"/>
      <c r="BQ772" s="21">
        <v>0.42</v>
      </c>
      <c r="BR772" s="20"/>
      <c r="BS772" s="21">
        <v>0.28000000000000003</v>
      </c>
      <c r="BT772" s="20"/>
      <c r="BU772" s="20"/>
      <c r="BV772" s="21">
        <v>17.27</v>
      </c>
      <c r="BW772" s="9">
        <f>IF(BA772=1,BN772-(Monitors!$B$17*Data!BZ772),Data!BN772)</f>
        <v>17.36</v>
      </c>
      <c r="BX772" s="32">
        <f>IF($AR772=1,$BW772-(Monitors!$C$17*BZ772),Data!$BW772)</f>
        <v>17.36</v>
      </c>
      <c r="BY772" s="32">
        <f>BX772-(AA772*Monitors!$C$13)</f>
        <v>13.212</v>
      </c>
      <c r="BZ772" s="86">
        <f>(Monitors!$C$13*Data!AA772)+(Monitors!$C$6*TANH(Monitors!$C$7*(Data!V772+Monitors!$C$8)+Monitors!$C$9)+Monitors!$C$10)</f>
        <v>16.821880498928238</v>
      </c>
      <c r="CA772" s="9">
        <f>BN772-(Signage!$C$13*AI772)</f>
        <v>12.516848</v>
      </c>
      <c r="CB772" s="86">
        <f>(Signage!$C$13*Data!AI772)+(Signage!$C$6*TANH(Signage!$C$7*(Data!V772+Signage!$C$8)+Signage!$C$9)+Signage!$C$10)</f>
        <v>21.991295597014766</v>
      </c>
    </row>
    <row r="773" spans="1:80" s="4" customFormat="1" ht="12" customHeight="1">
      <c r="A773" s="83">
        <v>772</v>
      </c>
      <c r="B773" s="15" t="s">
        <v>2079</v>
      </c>
      <c r="C773" s="83" t="s">
        <v>1703</v>
      </c>
      <c r="D773" s="16">
        <v>41389</v>
      </c>
      <c r="E773" s="18" t="s">
        <v>77</v>
      </c>
      <c r="F773" s="15" t="s">
        <v>70</v>
      </c>
      <c r="G773" s="17">
        <v>6</v>
      </c>
      <c r="H773" s="15" t="s">
        <v>72</v>
      </c>
      <c r="I773" s="15" t="s">
        <v>73</v>
      </c>
      <c r="J773" s="18" t="s">
        <v>73</v>
      </c>
      <c r="K773" s="18" t="s">
        <v>74</v>
      </c>
      <c r="L773" s="18" t="s">
        <v>71</v>
      </c>
      <c r="M773" s="18" t="s">
        <v>78</v>
      </c>
      <c r="N773" s="18" t="s">
        <v>78</v>
      </c>
      <c r="O773" s="18" t="s">
        <v>82</v>
      </c>
      <c r="P773" s="18" t="s">
        <v>81</v>
      </c>
      <c r="Q773" s="18" t="s">
        <v>77</v>
      </c>
      <c r="R773" s="19">
        <v>1.78</v>
      </c>
      <c r="S773" s="19">
        <v>13.2</v>
      </c>
      <c r="T773" s="19">
        <v>23.5</v>
      </c>
      <c r="U773" s="19">
        <v>27</v>
      </c>
      <c r="V773" s="19">
        <v>311.5</v>
      </c>
      <c r="W773" s="19">
        <v>1080</v>
      </c>
      <c r="X773" s="19">
        <v>1920</v>
      </c>
      <c r="Y773" s="18" t="s">
        <v>147</v>
      </c>
      <c r="Z773" s="69">
        <v>6657</v>
      </c>
      <c r="AA773" s="19">
        <v>2.0739999999999998</v>
      </c>
      <c r="AB773" s="21">
        <v>300</v>
      </c>
      <c r="AC773" s="19">
        <v>24</v>
      </c>
      <c r="AD773" s="19">
        <v>307</v>
      </c>
      <c r="AE773" s="19">
        <v>300</v>
      </c>
      <c r="AF773" s="19">
        <v>273</v>
      </c>
      <c r="AG773" s="8">
        <f>AF773/AD773</f>
        <v>0.88925081433224751</v>
      </c>
      <c r="AH773" s="19">
        <v>200</v>
      </c>
      <c r="AI773" s="85">
        <f>(AF773*V773)/1000000</f>
        <v>8.5039500000000004E-2</v>
      </c>
      <c r="AJ773" s="18" t="s">
        <v>78</v>
      </c>
      <c r="AK773" s="18" t="s">
        <v>692</v>
      </c>
      <c r="AL773" s="18" t="s">
        <v>326</v>
      </c>
      <c r="AM773" s="18" t="s">
        <v>427</v>
      </c>
      <c r="AN773" s="18" t="s">
        <v>121</v>
      </c>
      <c r="AO773" s="18" t="s">
        <v>81</v>
      </c>
      <c r="AP773" s="18" t="s">
        <v>94</v>
      </c>
      <c r="AQ773" s="18" t="s">
        <v>81</v>
      </c>
      <c r="AR773" s="19">
        <v>0</v>
      </c>
      <c r="AS773" s="18"/>
      <c r="AT773" s="72">
        <v>60</v>
      </c>
      <c r="AU773" s="19">
        <v>178</v>
      </c>
      <c r="AV773" s="19">
        <v>178</v>
      </c>
      <c r="AW773" s="18" t="s">
        <v>77</v>
      </c>
      <c r="AX773" s="18" t="s">
        <v>126</v>
      </c>
      <c r="AY773" s="18" t="s">
        <v>71</v>
      </c>
      <c r="AZ773" s="18" t="s">
        <v>71</v>
      </c>
      <c r="BA773" s="19">
        <v>0</v>
      </c>
      <c r="BB773" s="20" t="s">
        <v>121</v>
      </c>
      <c r="BC773" s="18" t="s">
        <v>144</v>
      </c>
      <c r="BD773" s="18" t="s">
        <v>81</v>
      </c>
      <c r="BE773" s="18" t="s">
        <v>84</v>
      </c>
      <c r="BF773" s="18" t="s">
        <v>81</v>
      </c>
      <c r="BG773" s="18"/>
      <c r="BH773" s="21">
        <v>0</v>
      </c>
      <c r="BI773" s="19">
        <v>0.37</v>
      </c>
      <c r="BJ773" s="18"/>
      <c r="BK773" s="19">
        <v>0.3</v>
      </c>
      <c r="BL773" s="18"/>
      <c r="BM773" s="18"/>
      <c r="BN773" s="19">
        <v>27</v>
      </c>
      <c r="BO773" s="21">
        <v>0.5</v>
      </c>
      <c r="BP773" s="20"/>
      <c r="BQ773" s="21">
        <v>0.5</v>
      </c>
      <c r="BR773" s="20"/>
      <c r="BS773" s="21">
        <v>0.44</v>
      </c>
      <c r="BT773" s="20"/>
      <c r="BU773" s="20"/>
      <c r="BV773" s="21">
        <v>27.1</v>
      </c>
      <c r="BW773" s="9">
        <f>IF(BA773=1,BN773-(Monitors!$B$17*Data!BZ773),Data!BN773)</f>
        <v>27</v>
      </c>
      <c r="BX773" s="32">
        <f>IF($AR773=1,$BW773-(Monitors!$C$17*BZ773),Data!$BW773)</f>
        <v>27</v>
      </c>
      <c r="BY773" s="32">
        <f>BX773-(AA773*Monitors!$C$13)</f>
        <v>22.852</v>
      </c>
      <c r="BZ773" s="86">
        <f>(Monitors!$C$13*Data!AA773)+(Monitors!$C$6*TANH(Monitors!$C$7*(Data!V773+Monitors!$C$8)+Monitors!$C$9)+Monitors!$C$10)</f>
        <v>18.775668488747733</v>
      </c>
      <c r="CA773" s="9">
        <f>BN773-(Signage!$C$13*AI773)</f>
        <v>20.622037499999998</v>
      </c>
      <c r="CB773" s="86">
        <f>(Signage!$C$13*Data!AI773)+(Signage!$C$6*TANH(Signage!$C$7*(Data!V773+Signage!$C$8)+Signage!$C$9)+Signage!$C$10)</f>
        <v>29.466910130031565</v>
      </c>
    </row>
    <row r="774" spans="1:80" s="4" customFormat="1" ht="12" customHeight="1">
      <c r="A774" s="82">
        <v>773</v>
      </c>
      <c r="B774" s="15" t="s">
        <v>2096</v>
      </c>
      <c r="C774" s="82" t="s">
        <v>1704</v>
      </c>
      <c r="D774" s="16">
        <v>41575</v>
      </c>
      <c r="E774" s="18" t="s">
        <v>77</v>
      </c>
      <c r="F774" s="15" t="s">
        <v>70</v>
      </c>
      <c r="G774" s="17">
        <v>6</v>
      </c>
      <c r="H774" s="15" t="s">
        <v>72</v>
      </c>
      <c r="I774" s="15" t="s">
        <v>73</v>
      </c>
      <c r="J774" s="18" t="s">
        <v>73</v>
      </c>
      <c r="K774" s="18" t="s">
        <v>74</v>
      </c>
      <c r="L774" s="18" t="s">
        <v>71</v>
      </c>
      <c r="M774" s="18" t="s">
        <v>78</v>
      </c>
      <c r="N774" s="18" t="s">
        <v>78</v>
      </c>
      <c r="O774" s="18" t="s">
        <v>82</v>
      </c>
      <c r="P774" s="18" t="s">
        <v>81</v>
      </c>
      <c r="Q774" s="18" t="s">
        <v>77</v>
      </c>
      <c r="R774" s="19">
        <v>1.78</v>
      </c>
      <c r="S774" s="19">
        <v>10.6</v>
      </c>
      <c r="T774" s="19">
        <v>18.8</v>
      </c>
      <c r="U774" s="19">
        <v>21.5</v>
      </c>
      <c r="V774" s="19">
        <v>198.08</v>
      </c>
      <c r="W774" s="19">
        <v>1080</v>
      </c>
      <c r="X774" s="19">
        <v>1920</v>
      </c>
      <c r="Y774" s="18" t="s">
        <v>147</v>
      </c>
      <c r="Z774" s="69">
        <v>10469</v>
      </c>
      <c r="AA774" s="19">
        <v>2.0739999999999998</v>
      </c>
      <c r="AB774" s="21">
        <v>312</v>
      </c>
      <c r="AC774" s="19">
        <v>23.2</v>
      </c>
      <c r="AD774" s="19">
        <v>312</v>
      </c>
      <c r="AE774" s="19">
        <v>312</v>
      </c>
      <c r="AF774" s="19">
        <v>274</v>
      </c>
      <c r="AG774" s="8">
        <f>AF774/AD774</f>
        <v>0.87820512820512819</v>
      </c>
      <c r="AH774" s="19">
        <v>200</v>
      </c>
      <c r="AI774" s="85">
        <f>(AF774*V774)/1000000</f>
        <v>5.4273920000000003E-2</v>
      </c>
      <c r="AJ774" s="18" t="s">
        <v>78</v>
      </c>
      <c r="AK774" s="18" t="s">
        <v>166</v>
      </c>
      <c r="AL774" s="18" t="s">
        <v>159</v>
      </c>
      <c r="AM774" s="18"/>
      <c r="AN774" s="18" t="s">
        <v>81</v>
      </c>
      <c r="AO774" s="18" t="s">
        <v>81</v>
      </c>
      <c r="AP774" s="18" t="s">
        <v>81</v>
      </c>
      <c r="AQ774" s="18" t="s">
        <v>81</v>
      </c>
      <c r="AR774" s="19">
        <v>0</v>
      </c>
      <c r="AS774" s="18"/>
      <c r="AT774" s="72">
        <v>60</v>
      </c>
      <c r="AU774" s="19">
        <v>170</v>
      </c>
      <c r="AV774" s="19">
        <v>160</v>
      </c>
      <c r="AW774" s="18" t="s">
        <v>77</v>
      </c>
      <c r="AX774" s="18" t="s">
        <v>126</v>
      </c>
      <c r="AY774" s="18"/>
      <c r="AZ774" s="18"/>
      <c r="BA774" s="19">
        <v>0</v>
      </c>
      <c r="BB774" s="20" t="s">
        <v>81</v>
      </c>
      <c r="BC774" s="18" t="s">
        <v>81</v>
      </c>
      <c r="BD774" s="18" t="s">
        <v>81</v>
      </c>
      <c r="BE774" s="18" t="s">
        <v>84</v>
      </c>
      <c r="BF774" s="18" t="s">
        <v>81</v>
      </c>
      <c r="BG774" s="18"/>
      <c r="BH774" s="21">
        <v>0</v>
      </c>
      <c r="BI774" s="19">
        <v>0.26</v>
      </c>
      <c r="BJ774" s="18"/>
      <c r="BK774" s="19">
        <v>0.2</v>
      </c>
      <c r="BL774" s="18"/>
      <c r="BM774" s="18"/>
      <c r="BN774" s="19">
        <v>14.48</v>
      </c>
      <c r="BO774" s="21">
        <v>0.5</v>
      </c>
      <c r="BP774" s="20"/>
      <c r="BQ774" s="21">
        <v>0.27</v>
      </c>
      <c r="BR774" s="20"/>
      <c r="BS774" s="21">
        <v>0.22</v>
      </c>
      <c r="BT774" s="20"/>
      <c r="BU774" s="20"/>
      <c r="BV774" s="21">
        <v>14.58</v>
      </c>
      <c r="BW774" s="9">
        <f>IF(BA774=1,BN774-(Monitors!$B$17*Data!BZ774),Data!BN774)</f>
        <v>14.48</v>
      </c>
      <c r="BX774" s="32">
        <f>IF($AR774=1,$BW774-(Monitors!$C$17*BZ774),Data!$BW774)</f>
        <v>14.48</v>
      </c>
      <c r="BY774" s="32">
        <f>BX774-(AA774*Monitors!$C$13)</f>
        <v>10.332000000000001</v>
      </c>
      <c r="BZ774" s="86">
        <f>(Monitors!$C$13*Data!AA774)+(Monitors!$C$6*TANH(Monitors!$C$7*(Data!V774+Monitors!$C$8)+Monitors!$C$9)+Monitors!$C$10)</f>
        <v>15.413638494334341</v>
      </c>
      <c r="CA774" s="9">
        <f>BN774-(Signage!$C$13*AI774)</f>
        <v>10.409456</v>
      </c>
      <c r="CB774" s="86">
        <f>(Signage!$C$13*Data!AI774)+(Signage!$C$6*TANH(Signage!$C$7*(Data!V774+Signage!$C$8)+Signage!$C$9)+Signage!$C$10)</f>
        <v>18.087413879483819</v>
      </c>
    </row>
    <row r="775" spans="1:80" s="4" customFormat="1" ht="12" customHeight="1">
      <c r="A775" s="83">
        <v>774</v>
      </c>
      <c r="B775" s="15" t="s">
        <v>2074</v>
      </c>
      <c r="C775" s="83" t="s">
        <v>1705</v>
      </c>
      <c r="D775" s="16">
        <v>41646</v>
      </c>
      <c r="E775" s="18" t="s">
        <v>78</v>
      </c>
      <c r="F775" s="15" t="s">
        <v>70</v>
      </c>
      <c r="G775" s="17">
        <v>6</v>
      </c>
      <c r="H775" s="15" t="s">
        <v>72</v>
      </c>
      <c r="I775" s="15" t="s">
        <v>90</v>
      </c>
      <c r="J775" s="18"/>
      <c r="K775" s="18" t="s">
        <v>74</v>
      </c>
      <c r="L775" s="18"/>
      <c r="M775" s="18" t="s">
        <v>78</v>
      </c>
      <c r="N775" s="18" t="s">
        <v>78</v>
      </c>
      <c r="O775" s="18" t="s">
        <v>82</v>
      </c>
      <c r="P775" s="18"/>
      <c r="Q775" s="18" t="s">
        <v>78</v>
      </c>
      <c r="R775" s="19">
        <v>1.78</v>
      </c>
      <c r="S775" s="19">
        <v>10.6</v>
      </c>
      <c r="T775" s="19">
        <v>18.8</v>
      </c>
      <c r="U775" s="19">
        <v>21.5</v>
      </c>
      <c r="V775" s="19">
        <v>198</v>
      </c>
      <c r="W775" s="19">
        <v>1080</v>
      </c>
      <c r="X775" s="19">
        <v>1920</v>
      </c>
      <c r="Y775" s="18" t="s">
        <v>147</v>
      </c>
      <c r="Z775" s="69">
        <v>10473</v>
      </c>
      <c r="AA775" s="19">
        <v>2.0739999999999998</v>
      </c>
      <c r="AB775" s="21">
        <v>220</v>
      </c>
      <c r="AC775" s="19">
        <v>31.1</v>
      </c>
      <c r="AD775" s="19">
        <v>313.5</v>
      </c>
      <c r="AE775" s="19">
        <v>220</v>
      </c>
      <c r="AF775" s="19">
        <v>274.39999999999998</v>
      </c>
      <c r="AG775" s="8">
        <f>AF775/AD775</f>
        <v>0.8752791068580541</v>
      </c>
      <c r="AH775" s="19">
        <v>201.2</v>
      </c>
      <c r="AI775" s="85">
        <f>(AF775*V775)/1000000</f>
        <v>5.4331199999999996E-2</v>
      </c>
      <c r="AJ775" s="18" t="s">
        <v>78</v>
      </c>
      <c r="AK775" s="18" t="s">
        <v>165</v>
      </c>
      <c r="AL775" s="18" t="s">
        <v>115</v>
      </c>
      <c r="AM775" s="18"/>
      <c r="AN775" s="18" t="s">
        <v>81</v>
      </c>
      <c r="AO775" s="18"/>
      <c r="AP775" s="18" t="s">
        <v>94</v>
      </c>
      <c r="AQ775" s="18"/>
      <c r="AR775" s="19">
        <v>0</v>
      </c>
      <c r="AS775" s="18"/>
      <c r="AT775" s="72">
        <v>60</v>
      </c>
      <c r="AU775" s="19">
        <v>90</v>
      </c>
      <c r="AV775" s="19">
        <v>65</v>
      </c>
      <c r="AW775" s="18" t="s">
        <v>78</v>
      </c>
      <c r="AX775" s="18" t="s">
        <v>109</v>
      </c>
      <c r="AY775" s="18"/>
      <c r="AZ775" s="18"/>
      <c r="BA775" s="19">
        <v>0</v>
      </c>
      <c r="BB775" s="20" t="s">
        <v>81</v>
      </c>
      <c r="BC775" s="18" t="s">
        <v>81</v>
      </c>
      <c r="BD775" s="18"/>
      <c r="BE775" s="18" t="s">
        <v>84</v>
      </c>
      <c r="BF775" s="18"/>
      <c r="BG775" s="19">
        <v>1</v>
      </c>
      <c r="BH775" s="21">
        <v>0</v>
      </c>
      <c r="BI775" s="19">
        <v>0.17</v>
      </c>
      <c r="BJ775" s="18"/>
      <c r="BK775" s="19">
        <v>0.16</v>
      </c>
      <c r="BL775" s="18"/>
      <c r="BM775" s="18"/>
      <c r="BN775" s="19">
        <v>13.47</v>
      </c>
      <c r="BO775" s="21">
        <v>0.51</v>
      </c>
      <c r="BP775" s="20"/>
      <c r="BQ775" s="21">
        <v>0.27</v>
      </c>
      <c r="BR775" s="20"/>
      <c r="BS775" s="21">
        <v>0.24</v>
      </c>
      <c r="BT775" s="20"/>
      <c r="BU775" s="20"/>
      <c r="BV775" s="21">
        <v>13.45</v>
      </c>
      <c r="BW775" s="9">
        <f>IF(BA775=1,BN775-(Monitors!$B$17*Data!BZ775),Data!BN775)</f>
        <v>13.47</v>
      </c>
      <c r="BX775" s="32">
        <f>IF($AR775=1,$BW775-(Monitors!$C$17*BZ775),Data!$BW775)</f>
        <v>13.47</v>
      </c>
      <c r="BY775" s="32">
        <f>BX775-(AA775*Monitors!$C$13)</f>
        <v>9.322000000000001</v>
      </c>
      <c r="BZ775" s="86">
        <f>(Monitors!$C$13*Data!AA775)+(Monitors!$C$6*TANH(Monitors!$C$7*(Data!V775+Monitors!$C$8)+Monitors!$C$9)+Monitors!$C$10)</f>
        <v>15.410416036269424</v>
      </c>
      <c r="CA775" s="9">
        <f>BN775-(Signage!$C$13*AI775)</f>
        <v>9.3951600000000006</v>
      </c>
      <c r="CB775" s="86">
        <f>(Signage!$C$13*Data!AI775)+(Signage!$C$6*TANH(Signage!$C$7*(Data!V775+Signage!$C$8)+Signage!$C$9)+Signage!$C$10)</f>
        <v>18.085212531316479</v>
      </c>
    </row>
    <row r="776" spans="1:80" s="4" customFormat="1" ht="12" customHeight="1">
      <c r="A776" s="82">
        <v>775</v>
      </c>
      <c r="B776" s="15" t="s">
        <v>2091</v>
      </c>
      <c r="C776" s="82" t="s">
        <v>1706</v>
      </c>
      <c r="D776" s="16">
        <v>41440</v>
      </c>
      <c r="E776" s="18" t="s">
        <v>78</v>
      </c>
      <c r="F776" s="15" t="s">
        <v>70</v>
      </c>
      <c r="G776" s="17">
        <v>6</v>
      </c>
      <c r="H776" s="15" t="s">
        <v>72</v>
      </c>
      <c r="I776" s="15" t="s">
        <v>90</v>
      </c>
      <c r="J776" s="18"/>
      <c r="K776" s="18" t="s">
        <v>74</v>
      </c>
      <c r="L776" s="18"/>
      <c r="M776" s="18" t="s">
        <v>78</v>
      </c>
      <c r="N776" s="18" t="s">
        <v>78</v>
      </c>
      <c r="O776" s="18" t="s">
        <v>82</v>
      </c>
      <c r="P776" s="18"/>
      <c r="Q776" s="18" t="s">
        <v>78</v>
      </c>
      <c r="R776" s="19">
        <v>1.78</v>
      </c>
      <c r="S776" s="19">
        <v>10.6</v>
      </c>
      <c r="T776" s="19">
        <v>18.8</v>
      </c>
      <c r="U776" s="19">
        <v>21.5</v>
      </c>
      <c r="V776" s="19">
        <v>198</v>
      </c>
      <c r="W776" s="19">
        <v>1080</v>
      </c>
      <c r="X776" s="19">
        <v>1920</v>
      </c>
      <c r="Y776" s="18" t="s">
        <v>147</v>
      </c>
      <c r="Z776" s="69">
        <v>10473</v>
      </c>
      <c r="AA776" s="19">
        <v>2.0739999999999998</v>
      </c>
      <c r="AB776" s="21">
        <v>220</v>
      </c>
      <c r="AC776" s="19">
        <v>31.1</v>
      </c>
      <c r="AD776" s="19">
        <v>313.5</v>
      </c>
      <c r="AE776" s="19">
        <v>220</v>
      </c>
      <c r="AF776" s="19">
        <v>274.39999999999998</v>
      </c>
      <c r="AG776" s="8">
        <f>AF776/AD776</f>
        <v>0.8752791068580541</v>
      </c>
      <c r="AH776" s="19">
        <v>201.2</v>
      </c>
      <c r="AI776" s="85">
        <f>(AF776*V776)/1000000</f>
        <v>5.4331199999999996E-2</v>
      </c>
      <c r="AJ776" s="18" t="s">
        <v>78</v>
      </c>
      <c r="AK776" s="18" t="s">
        <v>165</v>
      </c>
      <c r="AL776" s="18" t="s">
        <v>115</v>
      </c>
      <c r="AM776" s="18"/>
      <c r="AN776" s="18" t="s">
        <v>81</v>
      </c>
      <c r="AO776" s="18"/>
      <c r="AP776" s="18" t="s">
        <v>94</v>
      </c>
      <c r="AQ776" s="18"/>
      <c r="AR776" s="19">
        <v>0</v>
      </c>
      <c r="AS776" s="18"/>
      <c r="AT776" s="72">
        <v>60</v>
      </c>
      <c r="AU776" s="19">
        <v>90</v>
      </c>
      <c r="AV776" s="19">
        <v>65</v>
      </c>
      <c r="AW776" s="18" t="s">
        <v>78</v>
      </c>
      <c r="AX776" s="18" t="s">
        <v>109</v>
      </c>
      <c r="AY776" s="18"/>
      <c r="AZ776" s="18"/>
      <c r="BA776" s="19">
        <v>0</v>
      </c>
      <c r="BB776" s="20" t="s">
        <v>81</v>
      </c>
      <c r="BC776" s="18" t="s">
        <v>81</v>
      </c>
      <c r="BD776" s="18"/>
      <c r="BE776" s="18" t="s">
        <v>84</v>
      </c>
      <c r="BF776" s="18"/>
      <c r="BG776" s="19">
        <v>1</v>
      </c>
      <c r="BH776" s="21">
        <v>0</v>
      </c>
      <c r="BI776" s="19">
        <v>0.17</v>
      </c>
      <c r="BJ776" s="18"/>
      <c r="BK776" s="19">
        <v>0.16</v>
      </c>
      <c r="BL776" s="18"/>
      <c r="BM776" s="18"/>
      <c r="BN776" s="19">
        <v>13.47</v>
      </c>
      <c r="BO776" s="21">
        <v>0.51</v>
      </c>
      <c r="BP776" s="20"/>
      <c r="BQ776" s="21">
        <v>0.27</v>
      </c>
      <c r="BR776" s="20"/>
      <c r="BS776" s="21">
        <v>0.24</v>
      </c>
      <c r="BT776" s="20"/>
      <c r="BU776" s="20"/>
      <c r="BV776" s="21">
        <v>13.45</v>
      </c>
      <c r="BW776" s="9">
        <f>IF(BA776=1,BN776-(Monitors!$B$17*Data!BZ776),Data!BN776)</f>
        <v>13.47</v>
      </c>
      <c r="BX776" s="32">
        <f>IF($AR776=1,$BW776-(Monitors!$C$17*BZ776),Data!$BW776)</f>
        <v>13.47</v>
      </c>
      <c r="BY776" s="32">
        <f>BX776-(AA776*Monitors!$C$13)</f>
        <v>9.322000000000001</v>
      </c>
      <c r="BZ776" s="86">
        <f>(Monitors!$C$13*Data!AA776)+(Monitors!$C$6*TANH(Monitors!$C$7*(Data!V776+Monitors!$C$8)+Monitors!$C$9)+Monitors!$C$10)</f>
        <v>15.410416036269424</v>
      </c>
      <c r="CA776" s="9">
        <f>BN776-(Signage!$C$13*AI776)</f>
        <v>9.3951600000000006</v>
      </c>
      <c r="CB776" s="86">
        <f>(Signage!$C$13*Data!AI776)+(Signage!$C$6*TANH(Signage!$C$7*(Data!V776+Signage!$C$8)+Signage!$C$9)+Signage!$C$10)</f>
        <v>18.085212531316479</v>
      </c>
    </row>
    <row r="777" spans="1:80" s="4" customFormat="1" ht="12" customHeight="1">
      <c r="A777" s="83">
        <v>776</v>
      </c>
      <c r="B777" s="15" t="s">
        <v>2088</v>
      </c>
      <c r="C777" s="83" t="s">
        <v>1707</v>
      </c>
      <c r="D777" s="16">
        <v>41834</v>
      </c>
      <c r="E777" s="18" t="s">
        <v>77</v>
      </c>
      <c r="F777" s="15"/>
      <c r="G777" s="17">
        <v>6</v>
      </c>
      <c r="H777" s="15" t="s">
        <v>72</v>
      </c>
      <c r="I777" s="15" t="s">
        <v>90</v>
      </c>
      <c r="J777" s="18" t="s">
        <v>71</v>
      </c>
      <c r="K777" s="18" t="s">
        <v>74</v>
      </c>
      <c r="L777" s="18" t="s">
        <v>71</v>
      </c>
      <c r="M777" s="18" t="s">
        <v>78</v>
      </c>
      <c r="N777" s="18" t="s">
        <v>78</v>
      </c>
      <c r="O777" s="18" t="s">
        <v>82</v>
      </c>
      <c r="P777" s="18" t="s">
        <v>81</v>
      </c>
      <c r="Q777" s="18" t="s">
        <v>77</v>
      </c>
      <c r="R777" s="19">
        <v>1.78</v>
      </c>
      <c r="S777" s="19">
        <v>10.6</v>
      </c>
      <c r="T777" s="19">
        <v>18.8</v>
      </c>
      <c r="U777" s="19">
        <v>21.5</v>
      </c>
      <c r="V777" s="19">
        <v>199.28</v>
      </c>
      <c r="W777" s="19">
        <v>1080</v>
      </c>
      <c r="X777" s="19">
        <v>1920</v>
      </c>
      <c r="Y777" s="18" t="s">
        <v>147</v>
      </c>
      <c r="Z777" s="69">
        <v>10405</v>
      </c>
      <c r="AA777" s="19">
        <v>2.0739999999999998</v>
      </c>
      <c r="AB777" s="21">
        <v>250</v>
      </c>
      <c r="AC777" s="19">
        <v>36.5</v>
      </c>
      <c r="AD777" s="19">
        <v>329.8</v>
      </c>
      <c r="AE777" s="19">
        <v>250</v>
      </c>
      <c r="AF777" s="19">
        <v>275</v>
      </c>
      <c r="AG777" s="8">
        <f>AF777/AD777</f>
        <v>0.83383869011522127</v>
      </c>
      <c r="AH777" s="19">
        <v>200</v>
      </c>
      <c r="AI777" s="85">
        <f>(AF777*V777)/1000000</f>
        <v>5.4801999999999997E-2</v>
      </c>
      <c r="AJ777" s="18" t="s">
        <v>78</v>
      </c>
      <c r="AK777" s="18" t="s">
        <v>812</v>
      </c>
      <c r="AL777" s="18" t="s">
        <v>159</v>
      </c>
      <c r="AM777" s="18" t="s">
        <v>81</v>
      </c>
      <c r="AN777" s="18" t="s">
        <v>81</v>
      </c>
      <c r="AO777" s="18" t="s">
        <v>81</v>
      </c>
      <c r="AP777" s="18" t="s">
        <v>81</v>
      </c>
      <c r="AQ777" s="18" t="s">
        <v>81</v>
      </c>
      <c r="AR777" s="19">
        <v>0</v>
      </c>
      <c r="AS777" s="18"/>
      <c r="AT777" s="72">
        <v>60</v>
      </c>
      <c r="AU777" s="19">
        <v>178</v>
      </c>
      <c r="AV777" s="19">
        <v>178</v>
      </c>
      <c r="AW777" s="18" t="s">
        <v>78</v>
      </c>
      <c r="AX777" s="18" t="s">
        <v>811</v>
      </c>
      <c r="AY777" s="18" t="s">
        <v>71</v>
      </c>
      <c r="AZ777" s="18" t="s">
        <v>71</v>
      </c>
      <c r="BA777" s="19">
        <v>0</v>
      </c>
      <c r="BB777" s="20" t="s">
        <v>81</v>
      </c>
      <c r="BC777" s="18" t="s">
        <v>81</v>
      </c>
      <c r="BD777" s="18" t="s">
        <v>81</v>
      </c>
      <c r="BE777" s="18" t="s">
        <v>84</v>
      </c>
      <c r="BF777" s="18" t="s">
        <v>81</v>
      </c>
      <c r="BG777" s="18"/>
      <c r="BH777" s="21">
        <v>0</v>
      </c>
      <c r="BI777" s="19">
        <v>0.21</v>
      </c>
      <c r="BJ777" s="18"/>
      <c r="BK777" s="19">
        <v>0.15</v>
      </c>
      <c r="BL777" s="18"/>
      <c r="BM777" s="18"/>
      <c r="BN777" s="19">
        <v>15.35</v>
      </c>
      <c r="BO777" s="21">
        <v>0.47</v>
      </c>
      <c r="BP777" s="20"/>
      <c r="BQ777" s="21">
        <v>0.24</v>
      </c>
      <c r="BR777" s="20"/>
      <c r="BS777" s="21">
        <v>0.18</v>
      </c>
      <c r="BT777" s="20"/>
      <c r="BU777" s="20"/>
      <c r="BV777" s="21">
        <v>15.58</v>
      </c>
      <c r="BW777" s="9">
        <f>IF(BA777=1,BN777-(Monitors!$B$17*Data!BZ777),Data!BN777)</f>
        <v>15.35</v>
      </c>
      <c r="BX777" s="32">
        <f>IF($AR777=1,$BW777-(Monitors!$C$17*BZ777),Data!$BW777)</f>
        <v>15.35</v>
      </c>
      <c r="BY777" s="32">
        <f>BX777-(AA777*Monitors!$C$13)</f>
        <v>11.202</v>
      </c>
      <c r="BZ777" s="86">
        <f>(Monitors!$C$13*Data!AA777)+(Monitors!$C$6*TANH(Monitors!$C$7*(Data!V777+Monitors!$C$8)+Monitors!$C$9)+Monitors!$C$10)</f>
        <v>15.46181678165326</v>
      </c>
      <c r="CA777" s="9">
        <f>BN777-(Signage!$C$13*AI777)</f>
        <v>11.239850000000001</v>
      </c>
      <c r="CB777" s="86">
        <f>(Signage!$C$13*Data!AI777)+(Signage!$C$6*TANH(Signage!$C$7*(Data!V777+Signage!$C$8)+Signage!$C$9)+Signage!$C$10)</f>
        <v>18.224467860555883</v>
      </c>
    </row>
    <row r="778" spans="1:80" s="4" customFormat="1" ht="12" customHeight="1">
      <c r="A778" s="82">
        <v>777</v>
      </c>
      <c r="B778" s="15" t="s">
        <v>2088</v>
      </c>
      <c r="C778" s="82" t="s">
        <v>1708</v>
      </c>
      <c r="D778" s="16">
        <v>41834</v>
      </c>
      <c r="E778" s="18" t="s">
        <v>77</v>
      </c>
      <c r="F778" s="15"/>
      <c r="G778" s="17">
        <v>6</v>
      </c>
      <c r="H778" s="15" t="s">
        <v>72</v>
      </c>
      <c r="I778" s="15" t="s">
        <v>90</v>
      </c>
      <c r="J778" s="18" t="s">
        <v>71</v>
      </c>
      <c r="K778" s="18" t="s">
        <v>74</v>
      </c>
      <c r="L778" s="18" t="s">
        <v>71</v>
      </c>
      <c r="M778" s="18" t="s">
        <v>78</v>
      </c>
      <c r="N778" s="18" t="s">
        <v>78</v>
      </c>
      <c r="O778" s="18" t="s">
        <v>82</v>
      </c>
      <c r="P778" s="18" t="s">
        <v>81</v>
      </c>
      <c r="Q778" s="18" t="s">
        <v>77</v>
      </c>
      <c r="R778" s="19">
        <v>1.78</v>
      </c>
      <c r="S778" s="19">
        <v>10.6</v>
      </c>
      <c r="T778" s="19">
        <v>18.8</v>
      </c>
      <c r="U778" s="19">
        <v>21.5</v>
      </c>
      <c r="V778" s="19">
        <v>199.28</v>
      </c>
      <c r="W778" s="19">
        <v>1080</v>
      </c>
      <c r="X778" s="19">
        <v>1920</v>
      </c>
      <c r="Y778" s="18" t="s">
        <v>147</v>
      </c>
      <c r="Z778" s="69">
        <v>10405</v>
      </c>
      <c r="AA778" s="19">
        <v>2.0739999999999998</v>
      </c>
      <c r="AB778" s="21">
        <v>250</v>
      </c>
      <c r="AC778" s="19">
        <v>36.5</v>
      </c>
      <c r="AD778" s="19">
        <v>329.8</v>
      </c>
      <c r="AE778" s="19">
        <v>250</v>
      </c>
      <c r="AF778" s="19">
        <v>275</v>
      </c>
      <c r="AG778" s="8">
        <f>AF778/AD778</f>
        <v>0.83383869011522127</v>
      </c>
      <c r="AH778" s="19">
        <v>200</v>
      </c>
      <c r="AI778" s="85">
        <f>(AF778*V778)/1000000</f>
        <v>5.4801999999999997E-2</v>
      </c>
      <c r="AJ778" s="18" t="s">
        <v>78</v>
      </c>
      <c r="AK778" s="18" t="s">
        <v>812</v>
      </c>
      <c r="AL778" s="18" t="s">
        <v>159</v>
      </c>
      <c r="AM778" s="18" t="s">
        <v>81</v>
      </c>
      <c r="AN778" s="18" t="s">
        <v>81</v>
      </c>
      <c r="AO778" s="18" t="s">
        <v>81</v>
      </c>
      <c r="AP778" s="18" t="s">
        <v>81</v>
      </c>
      <c r="AQ778" s="18" t="s">
        <v>81</v>
      </c>
      <c r="AR778" s="19">
        <v>0</v>
      </c>
      <c r="AS778" s="18"/>
      <c r="AT778" s="72">
        <v>60</v>
      </c>
      <c r="AU778" s="19">
        <v>178</v>
      </c>
      <c r="AV778" s="19">
        <v>178</v>
      </c>
      <c r="AW778" s="18" t="s">
        <v>78</v>
      </c>
      <c r="AX778" s="18" t="s">
        <v>811</v>
      </c>
      <c r="AY778" s="18" t="s">
        <v>71</v>
      </c>
      <c r="AZ778" s="18" t="s">
        <v>71</v>
      </c>
      <c r="BA778" s="19">
        <v>0</v>
      </c>
      <c r="BB778" s="20" t="s">
        <v>81</v>
      </c>
      <c r="BC778" s="18" t="s">
        <v>81</v>
      </c>
      <c r="BD778" s="18" t="s">
        <v>81</v>
      </c>
      <c r="BE778" s="18" t="s">
        <v>84</v>
      </c>
      <c r="BF778" s="18" t="s">
        <v>81</v>
      </c>
      <c r="BG778" s="18"/>
      <c r="BH778" s="21">
        <v>0</v>
      </c>
      <c r="BI778" s="19">
        <v>0.21</v>
      </c>
      <c r="BJ778" s="18"/>
      <c r="BK778" s="19">
        <v>0.15</v>
      </c>
      <c r="BL778" s="18"/>
      <c r="BM778" s="18"/>
      <c r="BN778" s="19">
        <v>15.35</v>
      </c>
      <c r="BO778" s="21">
        <v>0.47</v>
      </c>
      <c r="BP778" s="20"/>
      <c r="BQ778" s="21">
        <v>0.24</v>
      </c>
      <c r="BR778" s="20"/>
      <c r="BS778" s="21">
        <v>0.18</v>
      </c>
      <c r="BT778" s="20"/>
      <c r="BU778" s="20"/>
      <c r="BV778" s="21">
        <v>15.58</v>
      </c>
      <c r="BW778" s="9">
        <f>IF(BA778=1,BN778-(Monitors!$B$17*Data!BZ778),Data!BN778)</f>
        <v>15.35</v>
      </c>
      <c r="BX778" s="32">
        <f>IF($AR778=1,$BW778-(Monitors!$C$17*BZ778),Data!$BW778)</f>
        <v>15.35</v>
      </c>
      <c r="BY778" s="32">
        <f>BX778-(AA778*Monitors!$C$13)</f>
        <v>11.202</v>
      </c>
      <c r="BZ778" s="86">
        <f>(Monitors!$C$13*Data!AA778)+(Monitors!$C$6*TANH(Monitors!$C$7*(Data!V778+Monitors!$C$8)+Monitors!$C$9)+Monitors!$C$10)</f>
        <v>15.46181678165326</v>
      </c>
      <c r="CA778" s="9">
        <f>BN778-(Signage!$C$13*AI778)</f>
        <v>11.239850000000001</v>
      </c>
      <c r="CB778" s="86">
        <f>(Signage!$C$13*Data!AI778)+(Signage!$C$6*TANH(Signage!$C$7*(Data!V778+Signage!$C$8)+Signage!$C$9)+Signage!$C$10)</f>
        <v>18.224467860555883</v>
      </c>
    </row>
    <row r="779" spans="1:80" s="4" customFormat="1" ht="12" customHeight="1">
      <c r="A779" s="83">
        <v>778</v>
      </c>
      <c r="B779" s="15" t="s">
        <v>2071</v>
      </c>
      <c r="C779" s="83" t="s">
        <v>1709</v>
      </c>
      <c r="D779" s="16">
        <v>41595</v>
      </c>
      <c r="E779" s="18" t="s">
        <v>77</v>
      </c>
      <c r="F779" s="15" t="s">
        <v>70</v>
      </c>
      <c r="G779" s="17">
        <v>6</v>
      </c>
      <c r="H779" s="15" t="s">
        <v>72</v>
      </c>
      <c r="I779" s="15" t="s">
        <v>73</v>
      </c>
      <c r="J779" s="18" t="s">
        <v>73</v>
      </c>
      <c r="K779" s="18" t="s">
        <v>74</v>
      </c>
      <c r="L779" s="18" t="s">
        <v>71</v>
      </c>
      <c r="M779" s="18" t="s">
        <v>78</v>
      </c>
      <c r="N779" s="18" t="s">
        <v>78</v>
      </c>
      <c r="O779" s="18" t="s">
        <v>82</v>
      </c>
      <c r="P779" s="18" t="s">
        <v>71</v>
      </c>
      <c r="Q779" s="18" t="s">
        <v>77</v>
      </c>
      <c r="R779" s="19">
        <v>1.78</v>
      </c>
      <c r="S779" s="19">
        <v>11.3</v>
      </c>
      <c r="T779" s="19">
        <v>20</v>
      </c>
      <c r="U779" s="19">
        <v>23</v>
      </c>
      <c r="V779" s="19">
        <v>226</v>
      </c>
      <c r="W779" s="19">
        <v>1080</v>
      </c>
      <c r="X779" s="19">
        <v>1920</v>
      </c>
      <c r="Y779" s="18" t="s">
        <v>147</v>
      </c>
      <c r="Z779" s="69">
        <v>9177</v>
      </c>
      <c r="AA779" s="19">
        <v>2.0739999999999998</v>
      </c>
      <c r="AB779" s="21">
        <v>307.39999999999998</v>
      </c>
      <c r="AC779" s="19">
        <v>0.3</v>
      </c>
      <c r="AD779" s="19">
        <v>307.39999999999998</v>
      </c>
      <c r="AE779" s="19">
        <v>307.39999999999998</v>
      </c>
      <c r="AF779" s="19">
        <v>275</v>
      </c>
      <c r="AG779" s="8">
        <f>AF779/AD779</f>
        <v>0.89459986987638263</v>
      </c>
      <c r="AH779" s="19">
        <v>200</v>
      </c>
      <c r="AI779" s="85">
        <f>(AF779*V779)/1000000</f>
        <v>6.2149999999999997E-2</v>
      </c>
      <c r="AJ779" s="18" t="s">
        <v>78</v>
      </c>
      <c r="AK779" s="18" t="s">
        <v>305</v>
      </c>
      <c r="AL779" s="18" t="s">
        <v>350</v>
      </c>
      <c r="AM779" s="18" t="s">
        <v>558</v>
      </c>
      <c r="AN779" s="18" t="s">
        <v>219</v>
      </c>
      <c r="AO779" s="18" t="s">
        <v>81</v>
      </c>
      <c r="AP779" s="18" t="s">
        <v>94</v>
      </c>
      <c r="AQ779" s="18" t="s">
        <v>81</v>
      </c>
      <c r="AR779" s="19">
        <v>0</v>
      </c>
      <c r="AS779" s="18"/>
      <c r="AT779" s="72">
        <v>60</v>
      </c>
      <c r="AU779" s="19">
        <v>170</v>
      </c>
      <c r="AV779" s="19">
        <v>160</v>
      </c>
      <c r="AW779" s="18" t="s">
        <v>77</v>
      </c>
      <c r="AX779" s="18" t="s">
        <v>93</v>
      </c>
      <c r="AY779" s="18" t="s">
        <v>71</v>
      </c>
      <c r="AZ779" s="18" t="s">
        <v>71</v>
      </c>
      <c r="BA779" s="19">
        <v>0</v>
      </c>
      <c r="BB779" s="20" t="s">
        <v>219</v>
      </c>
      <c r="BC779" s="18" t="s">
        <v>559</v>
      </c>
      <c r="BD779" s="18" t="s">
        <v>81</v>
      </c>
      <c r="BE779" s="18" t="s">
        <v>84</v>
      </c>
      <c r="BF779" s="18" t="s">
        <v>81</v>
      </c>
      <c r="BG779" s="18"/>
      <c r="BH779" s="21">
        <v>1</v>
      </c>
      <c r="BI779" s="19">
        <v>1.72</v>
      </c>
      <c r="BJ779" s="18"/>
      <c r="BK779" s="19">
        <v>0.35</v>
      </c>
      <c r="BL779" s="18"/>
      <c r="BM779" s="18"/>
      <c r="BN779" s="19">
        <v>19.37</v>
      </c>
      <c r="BO779" s="21">
        <v>0.5</v>
      </c>
      <c r="BP779" s="20"/>
      <c r="BQ779" s="21">
        <v>1.77</v>
      </c>
      <c r="BR779" s="20"/>
      <c r="BS779" s="21">
        <v>0.37</v>
      </c>
      <c r="BT779" s="20"/>
      <c r="BU779" s="20"/>
      <c r="BV779" s="21">
        <v>19.52</v>
      </c>
      <c r="BW779" s="9">
        <f>IF(BA779=1,BN779-(Monitors!$B$17*Data!BZ779),Data!BN779)</f>
        <v>19.37</v>
      </c>
      <c r="BX779" s="32">
        <f>IF($AR779=1,$BW779-(Monitors!$C$17*BZ779),Data!$BW779)</f>
        <v>19.37</v>
      </c>
      <c r="BY779" s="32">
        <f>BX779-(AA779*Monitors!$C$13)</f>
        <v>15.222000000000001</v>
      </c>
      <c r="BZ779" s="86">
        <f>(Monitors!$C$13*Data!AA779)+(Monitors!$C$6*TANH(Monitors!$C$7*(Data!V779+Monitors!$C$8)+Monitors!$C$9)+Monitors!$C$10)</f>
        <v>16.458849417765016</v>
      </c>
      <c r="CA779" s="9">
        <f>BN779-(Signage!$C$13*AI779)</f>
        <v>14.708750000000002</v>
      </c>
      <c r="CB779" s="86">
        <f>(Signage!$C$13*Data!AI779)+(Signage!$C$6*TANH(Signage!$C$7*(Data!V779+Signage!$C$8)+Signage!$C$9)+Signage!$C$10)</f>
        <v>20.938918059489179</v>
      </c>
    </row>
    <row r="780" spans="1:80" s="4" customFormat="1" ht="12" customHeight="1">
      <c r="A780" s="82">
        <v>779</v>
      </c>
      <c r="B780" s="15" t="s">
        <v>2076</v>
      </c>
      <c r="C780" s="82" t="s">
        <v>1710</v>
      </c>
      <c r="D780" s="16">
        <v>40981</v>
      </c>
      <c r="E780" s="18" t="s">
        <v>78</v>
      </c>
      <c r="F780" s="15" t="s">
        <v>70</v>
      </c>
      <c r="G780" s="17">
        <v>6</v>
      </c>
      <c r="H780" s="15" t="s">
        <v>72</v>
      </c>
      <c r="I780" s="15" t="s">
        <v>73</v>
      </c>
      <c r="J780" s="18" t="s">
        <v>73</v>
      </c>
      <c r="K780" s="18" t="s">
        <v>74</v>
      </c>
      <c r="L780" s="18" t="s">
        <v>71</v>
      </c>
      <c r="M780" s="18" t="s">
        <v>78</v>
      </c>
      <c r="N780" s="18" t="s">
        <v>78</v>
      </c>
      <c r="O780" s="18" t="s">
        <v>82</v>
      </c>
      <c r="P780" s="18" t="s">
        <v>71</v>
      </c>
      <c r="Q780" s="18" t="s">
        <v>78</v>
      </c>
      <c r="R780" s="19">
        <v>1.78</v>
      </c>
      <c r="S780" s="19">
        <v>11.3</v>
      </c>
      <c r="T780" s="19">
        <v>20</v>
      </c>
      <c r="U780" s="19">
        <v>23</v>
      </c>
      <c r="V780" s="19">
        <v>225.7</v>
      </c>
      <c r="W780" s="19">
        <v>1080</v>
      </c>
      <c r="X780" s="19">
        <v>1920</v>
      </c>
      <c r="Y780" s="18" t="s">
        <v>147</v>
      </c>
      <c r="Z780" s="69">
        <v>9175</v>
      </c>
      <c r="AA780" s="19">
        <v>2.0739999999999998</v>
      </c>
      <c r="AB780" s="21">
        <v>300</v>
      </c>
      <c r="AC780" s="19">
        <v>0</v>
      </c>
      <c r="AD780" s="19">
        <v>300</v>
      </c>
      <c r="AE780" s="19">
        <v>300</v>
      </c>
      <c r="AF780" s="19">
        <v>275</v>
      </c>
      <c r="AG780" s="8">
        <f>AF780/AD780</f>
        <v>0.91666666666666663</v>
      </c>
      <c r="AH780" s="19">
        <v>200</v>
      </c>
      <c r="AI780" s="85">
        <f>(AF780*V780)/1000000</f>
        <v>6.2067499999999998E-2</v>
      </c>
      <c r="AJ780" s="18" t="s">
        <v>78</v>
      </c>
      <c r="AK780" s="18" t="s">
        <v>424</v>
      </c>
      <c r="AL780" s="18" t="s">
        <v>88</v>
      </c>
      <c r="AM780" s="18" t="s">
        <v>81</v>
      </c>
      <c r="AN780" s="18" t="s">
        <v>81</v>
      </c>
      <c r="AO780" s="18" t="s">
        <v>71</v>
      </c>
      <c r="AP780" s="18" t="s">
        <v>81</v>
      </c>
      <c r="AQ780" s="18" t="s">
        <v>71</v>
      </c>
      <c r="AR780" s="19">
        <v>0</v>
      </c>
      <c r="AS780" s="18"/>
      <c r="AT780" s="72">
        <v>60</v>
      </c>
      <c r="AU780" s="19">
        <v>160</v>
      </c>
      <c r="AV780" s="19">
        <v>160</v>
      </c>
      <c r="AW780" s="18" t="s">
        <v>77</v>
      </c>
      <c r="AX780" s="18" t="s">
        <v>126</v>
      </c>
      <c r="AY780" s="18" t="s">
        <v>71</v>
      </c>
      <c r="AZ780" s="18" t="s">
        <v>71</v>
      </c>
      <c r="BA780" s="19">
        <v>0</v>
      </c>
      <c r="BB780" s="20" t="s">
        <v>81</v>
      </c>
      <c r="BC780" s="18" t="s">
        <v>81</v>
      </c>
      <c r="BD780" s="18" t="s">
        <v>71</v>
      </c>
      <c r="BE780" s="18" t="s">
        <v>84</v>
      </c>
      <c r="BF780" s="18" t="s">
        <v>71</v>
      </c>
      <c r="BG780" s="18"/>
      <c r="BH780" s="21">
        <v>0</v>
      </c>
      <c r="BI780" s="19">
        <v>0.27</v>
      </c>
      <c r="BJ780" s="18"/>
      <c r="BK780" s="19">
        <v>0.17</v>
      </c>
      <c r="BL780" s="18"/>
      <c r="BM780" s="18"/>
      <c r="BN780" s="19">
        <v>19.93</v>
      </c>
      <c r="BO780" s="21">
        <v>0.5</v>
      </c>
      <c r="BP780" s="20"/>
      <c r="BQ780" s="21">
        <v>0.27</v>
      </c>
      <c r="BR780" s="20"/>
      <c r="BS780" s="21">
        <v>0.17</v>
      </c>
      <c r="BT780" s="20"/>
      <c r="BU780" s="20"/>
      <c r="BV780" s="21">
        <v>19.97</v>
      </c>
      <c r="BW780" s="9">
        <f>IF(BA780=1,BN780-(Monitors!$B$17*Data!BZ780),Data!BN780)</f>
        <v>19.93</v>
      </c>
      <c r="BX780" s="32">
        <f>IF($AR780=1,$BW780-(Monitors!$C$17*BZ780),Data!$BW780)</f>
        <v>19.93</v>
      </c>
      <c r="BY780" s="32">
        <f>BX780-(AA780*Monitors!$C$13)</f>
        <v>15.782</v>
      </c>
      <c r="BZ780" s="86">
        <f>(Monitors!$C$13*Data!AA780)+(Monitors!$C$6*TANH(Monitors!$C$7*(Data!V780+Monitors!$C$8)+Monitors!$C$9)+Monitors!$C$10)</f>
        <v>16.448444196667761</v>
      </c>
      <c r="CA780" s="9">
        <f>BN780-(Signage!$C$13*AI780)</f>
        <v>15.2749375</v>
      </c>
      <c r="CB780" s="86">
        <f>(Signage!$C$13*Data!AI780)+(Signage!$C$6*TANH(Signage!$C$7*(Data!V780+Signage!$C$8)+Signage!$C$9)+Signage!$C$10)</f>
        <v>20.90851610262753</v>
      </c>
    </row>
    <row r="781" spans="1:80" s="4" customFormat="1" ht="12" customHeight="1">
      <c r="A781" s="83">
        <v>780</v>
      </c>
      <c r="B781" s="15" t="s">
        <v>2056</v>
      </c>
      <c r="C781" s="83" t="s">
        <v>1711</v>
      </c>
      <c r="D781" s="16">
        <v>41647</v>
      </c>
      <c r="E781" s="18" t="s">
        <v>78</v>
      </c>
      <c r="F781" s="15" t="s">
        <v>70</v>
      </c>
      <c r="G781" s="17">
        <v>6</v>
      </c>
      <c r="H781" s="15" t="s">
        <v>72</v>
      </c>
      <c r="I781" s="15" t="s">
        <v>90</v>
      </c>
      <c r="J781" s="18"/>
      <c r="K781" s="18" t="s">
        <v>74</v>
      </c>
      <c r="L781" s="18"/>
      <c r="M781" s="18" t="s">
        <v>78</v>
      </c>
      <c r="N781" s="18" t="s">
        <v>78</v>
      </c>
      <c r="O781" s="18" t="s">
        <v>82</v>
      </c>
      <c r="P781" s="18"/>
      <c r="Q781" s="18" t="s">
        <v>78</v>
      </c>
      <c r="R781" s="19">
        <v>1.78</v>
      </c>
      <c r="S781" s="19">
        <v>11.8</v>
      </c>
      <c r="T781" s="19">
        <v>20.9</v>
      </c>
      <c r="U781" s="19">
        <v>24</v>
      </c>
      <c r="V781" s="19">
        <v>246.17</v>
      </c>
      <c r="W781" s="19">
        <v>1080</v>
      </c>
      <c r="X781" s="19">
        <v>1920</v>
      </c>
      <c r="Y781" s="18" t="s">
        <v>147</v>
      </c>
      <c r="Z781" s="69">
        <v>8423</v>
      </c>
      <c r="AA781" s="19">
        <v>2.0739999999999998</v>
      </c>
      <c r="AB781" s="21">
        <v>250</v>
      </c>
      <c r="AC781" s="19">
        <v>13.2</v>
      </c>
      <c r="AD781" s="19">
        <v>309.39999999999998</v>
      </c>
      <c r="AE781" s="19">
        <v>250</v>
      </c>
      <c r="AF781" s="19">
        <v>275.8</v>
      </c>
      <c r="AG781" s="8">
        <f>AF781/AD781</f>
        <v>0.89140271493212675</v>
      </c>
      <c r="AH781" s="19">
        <v>203.1</v>
      </c>
      <c r="AI781" s="85">
        <f>(AF781*V781)/1000000</f>
        <v>6.7893685999999995E-2</v>
      </c>
      <c r="AJ781" s="18" t="s">
        <v>78</v>
      </c>
      <c r="AK781" s="18" t="s">
        <v>265</v>
      </c>
      <c r="AL781" s="18" t="s">
        <v>115</v>
      </c>
      <c r="AM781" s="18"/>
      <c r="AN781" s="18" t="s">
        <v>81</v>
      </c>
      <c r="AO781" s="18"/>
      <c r="AP781" s="18" t="s">
        <v>81</v>
      </c>
      <c r="AQ781" s="18"/>
      <c r="AR781" s="19">
        <v>0</v>
      </c>
      <c r="AS781" s="18"/>
      <c r="AT781" s="72">
        <v>60</v>
      </c>
      <c r="AU781" s="19">
        <v>170</v>
      </c>
      <c r="AV781" s="19">
        <v>160</v>
      </c>
      <c r="AW781" s="18" t="s">
        <v>78</v>
      </c>
      <c r="AX781" s="18" t="s">
        <v>264</v>
      </c>
      <c r="AY781" s="18"/>
      <c r="AZ781" s="18"/>
      <c r="BA781" s="19">
        <v>0</v>
      </c>
      <c r="BB781" s="20" t="s">
        <v>81</v>
      </c>
      <c r="BC781" s="18" t="s">
        <v>81</v>
      </c>
      <c r="BD781" s="18"/>
      <c r="BE781" s="18" t="s">
        <v>84</v>
      </c>
      <c r="BF781" s="18"/>
      <c r="BG781" s="18"/>
      <c r="BH781" s="21">
        <v>0</v>
      </c>
      <c r="BI781" s="19">
        <v>0.11</v>
      </c>
      <c r="BJ781" s="18"/>
      <c r="BK781" s="19">
        <v>0.09</v>
      </c>
      <c r="BL781" s="18"/>
      <c r="BM781" s="18"/>
      <c r="BN781" s="19">
        <v>17.16</v>
      </c>
      <c r="BO781" s="21">
        <v>0.55000000000000004</v>
      </c>
      <c r="BP781" s="20"/>
      <c r="BQ781" s="21">
        <v>0.12</v>
      </c>
      <c r="BR781" s="20"/>
      <c r="BS781" s="21">
        <v>0.1</v>
      </c>
      <c r="BT781" s="20"/>
      <c r="BU781" s="20"/>
      <c r="BV781" s="21">
        <v>16.78</v>
      </c>
      <c r="BW781" s="9">
        <f>IF(BA781=1,BN781-(Monitors!$B$17*Data!BZ781),Data!BN781)</f>
        <v>17.16</v>
      </c>
      <c r="BX781" s="32">
        <f>IF($AR781=1,$BW781-(Monitors!$C$17*BZ781),Data!$BW781)</f>
        <v>17.16</v>
      </c>
      <c r="BY781" s="32">
        <f>BX781-(AA781*Monitors!$C$13)</f>
        <v>13.012</v>
      </c>
      <c r="BZ781" s="86">
        <f>(Monitors!$C$13*Data!AA781)+(Monitors!$C$6*TANH(Monitors!$C$7*(Data!V781+Monitors!$C$8)+Monitors!$C$9)+Monitors!$C$10)</f>
        <v>17.118996374405853</v>
      </c>
      <c r="CA781" s="9">
        <f>BN781-(Signage!$C$13*AI781)</f>
        <v>12.067973550000001</v>
      </c>
      <c r="CB781" s="86">
        <f>(Signage!$C$13*Data!AI781)+(Signage!$C$6*TANH(Signage!$C$7*(Data!V781+Signage!$C$8)+Signage!$C$9)+Signage!$C$10)</f>
        <v>22.993327184452966</v>
      </c>
    </row>
    <row r="782" spans="1:80" s="4" customFormat="1" ht="12" customHeight="1">
      <c r="A782" s="82">
        <v>781</v>
      </c>
      <c r="B782" s="15" t="s">
        <v>2079</v>
      </c>
      <c r="C782" s="82" t="s">
        <v>1712</v>
      </c>
      <c r="D782" s="16">
        <v>41238</v>
      </c>
      <c r="E782" s="18" t="s">
        <v>77</v>
      </c>
      <c r="F782" s="15" t="s">
        <v>70</v>
      </c>
      <c r="G782" s="17">
        <v>6</v>
      </c>
      <c r="H782" s="15" t="s">
        <v>72</v>
      </c>
      <c r="I782" s="15" t="s">
        <v>73</v>
      </c>
      <c r="J782" s="18" t="s">
        <v>73</v>
      </c>
      <c r="K782" s="18" t="s">
        <v>74</v>
      </c>
      <c r="L782" s="18" t="s">
        <v>71</v>
      </c>
      <c r="M782" s="18" t="s">
        <v>78</v>
      </c>
      <c r="N782" s="18" t="s">
        <v>78</v>
      </c>
      <c r="O782" s="18" t="s">
        <v>82</v>
      </c>
      <c r="P782" s="18" t="s">
        <v>71</v>
      </c>
      <c r="Q782" s="18" t="s">
        <v>78</v>
      </c>
      <c r="R782" s="19">
        <v>1.78</v>
      </c>
      <c r="S782" s="19">
        <v>13.2</v>
      </c>
      <c r="T782" s="19">
        <v>23.5</v>
      </c>
      <c r="U782" s="19">
        <v>27</v>
      </c>
      <c r="V782" s="19">
        <v>311.37</v>
      </c>
      <c r="W782" s="19">
        <v>1080</v>
      </c>
      <c r="X782" s="19">
        <v>1920</v>
      </c>
      <c r="Y782" s="18" t="s">
        <v>147</v>
      </c>
      <c r="Z782" s="69">
        <v>6660</v>
      </c>
      <c r="AA782" s="19">
        <v>2.0739999999999998</v>
      </c>
      <c r="AB782" s="21">
        <v>300</v>
      </c>
      <c r="AC782" s="19">
        <v>30</v>
      </c>
      <c r="AD782" s="19">
        <v>324</v>
      </c>
      <c r="AE782" s="19">
        <v>300</v>
      </c>
      <c r="AF782" s="19">
        <v>277</v>
      </c>
      <c r="AG782" s="8">
        <f>AF782/AD782</f>
        <v>0.85493827160493829</v>
      </c>
      <c r="AH782" s="19">
        <v>200</v>
      </c>
      <c r="AI782" s="85">
        <f>(AF782*V782)/1000000</f>
        <v>8.6249490000000012E-2</v>
      </c>
      <c r="AJ782" s="18" t="s">
        <v>78</v>
      </c>
      <c r="AK782" s="18" t="s">
        <v>396</v>
      </c>
      <c r="AL782" s="18" t="s">
        <v>120</v>
      </c>
      <c r="AM782" s="18" t="s">
        <v>71</v>
      </c>
      <c r="AN782" s="18" t="s">
        <v>81</v>
      </c>
      <c r="AO782" s="18" t="s">
        <v>71</v>
      </c>
      <c r="AP782" s="18" t="s">
        <v>94</v>
      </c>
      <c r="AQ782" s="18" t="s">
        <v>71</v>
      </c>
      <c r="AR782" s="19">
        <v>0</v>
      </c>
      <c r="AS782" s="18"/>
      <c r="AT782" s="72">
        <v>60</v>
      </c>
      <c r="AU782" s="19">
        <v>178</v>
      </c>
      <c r="AV782" s="19">
        <v>178</v>
      </c>
      <c r="AW782" s="18" t="s">
        <v>77</v>
      </c>
      <c r="AX782" s="18" t="s">
        <v>98</v>
      </c>
      <c r="AY782" s="18" t="s">
        <v>71</v>
      </c>
      <c r="AZ782" s="18" t="s">
        <v>71</v>
      </c>
      <c r="BA782" s="19">
        <v>0</v>
      </c>
      <c r="BB782" s="20" t="s">
        <v>81</v>
      </c>
      <c r="BC782" s="18" t="s">
        <v>144</v>
      </c>
      <c r="BD782" s="18" t="s">
        <v>71</v>
      </c>
      <c r="BE782" s="18" t="s">
        <v>84</v>
      </c>
      <c r="BF782" s="18" t="s">
        <v>71</v>
      </c>
      <c r="BG782" s="18"/>
      <c r="BH782" s="21">
        <v>0</v>
      </c>
      <c r="BI782" s="19">
        <v>0.23</v>
      </c>
      <c r="BJ782" s="18"/>
      <c r="BK782" s="19">
        <v>0.23</v>
      </c>
      <c r="BL782" s="18"/>
      <c r="BM782" s="18"/>
      <c r="BN782" s="19">
        <v>28.1</v>
      </c>
      <c r="BO782" s="21">
        <v>0.5</v>
      </c>
      <c r="BP782" s="20"/>
      <c r="BQ782" s="21">
        <v>0.27</v>
      </c>
      <c r="BR782" s="20"/>
      <c r="BS782" s="21">
        <v>0.27</v>
      </c>
      <c r="BT782" s="20"/>
      <c r="BU782" s="20"/>
      <c r="BV782" s="21">
        <v>28.3</v>
      </c>
      <c r="BW782" s="9">
        <f>IF(BA782=1,BN782-(Monitors!$B$17*Data!BZ782),Data!BN782)</f>
        <v>28.1</v>
      </c>
      <c r="BX782" s="32">
        <f>IF($AR782=1,$BW782-(Monitors!$C$17*BZ782),Data!$BW782)</f>
        <v>28.1</v>
      </c>
      <c r="BY782" s="32">
        <f>BX782-(AA782*Monitors!$C$13)</f>
        <v>23.952000000000002</v>
      </c>
      <c r="BZ782" s="86">
        <f>(Monitors!$C$13*Data!AA782)+(Monitors!$C$6*TANH(Monitors!$C$7*(Data!V782+Monitors!$C$8)+Monitors!$C$9)+Monitors!$C$10)</f>
        <v>18.773017830238977</v>
      </c>
      <c r="CA782" s="9">
        <f>BN782-(Signage!$C$13*AI782)</f>
        <v>21.631288250000001</v>
      </c>
      <c r="CB782" s="86">
        <f>(Signage!$C$13*Data!AI782)+(Signage!$C$6*TANH(Signage!$C$7*(Data!V782+Signage!$C$8)+Signage!$C$9)+Signage!$C$10)</f>
        <v>29.547462081590236</v>
      </c>
    </row>
    <row r="783" spans="1:80" s="4" customFormat="1" ht="12" customHeight="1">
      <c r="A783" s="83">
        <v>782</v>
      </c>
      <c r="B783" s="15" t="s">
        <v>2058</v>
      </c>
      <c r="C783" s="83" t="s">
        <v>1713</v>
      </c>
      <c r="D783" s="16">
        <v>41404</v>
      </c>
      <c r="E783" s="18" t="s">
        <v>78</v>
      </c>
      <c r="F783" s="15" t="s">
        <v>70</v>
      </c>
      <c r="G783" s="17">
        <v>6</v>
      </c>
      <c r="H783" s="15" t="s">
        <v>72</v>
      </c>
      <c r="I783" s="15" t="s">
        <v>113</v>
      </c>
      <c r="J783" s="18"/>
      <c r="K783" s="18" t="s">
        <v>74</v>
      </c>
      <c r="L783" s="18"/>
      <c r="M783" s="18" t="s">
        <v>78</v>
      </c>
      <c r="N783" s="18" t="s">
        <v>78</v>
      </c>
      <c r="O783" s="18" t="s">
        <v>82</v>
      </c>
      <c r="P783" s="18"/>
      <c r="Q783" s="18" t="s">
        <v>78</v>
      </c>
      <c r="R783" s="19">
        <v>1.78</v>
      </c>
      <c r="S783" s="19">
        <v>24</v>
      </c>
      <c r="T783" s="19">
        <v>2</v>
      </c>
      <c r="U783" s="19">
        <v>27</v>
      </c>
      <c r="V783" s="19">
        <v>311</v>
      </c>
      <c r="W783" s="19">
        <v>1080</v>
      </c>
      <c r="X783" s="19">
        <v>1920</v>
      </c>
      <c r="Y783" s="18" t="s">
        <v>147</v>
      </c>
      <c r="Z783" s="69">
        <v>163</v>
      </c>
      <c r="AA783" s="19">
        <v>2.0739999999999998</v>
      </c>
      <c r="AB783" s="21">
        <v>303.5</v>
      </c>
      <c r="AC783" s="19">
        <v>29.5</v>
      </c>
      <c r="AD783" s="19">
        <v>321.5</v>
      </c>
      <c r="AE783" s="19">
        <v>303.5</v>
      </c>
      <c r="AF783" s="19">
        <v>279.60000000000002</v>
      </c>
      <c r="AG783" s="8">
        <f>AF783/AD783</f>
        <v>0.86967340590979791</v>
      </c>
      <c r="AH783" s="19">
        <v>200.1</v>
      </c>
      <c r="AI783" s="85">
        <f>(AF783*V783)/1000000</f>
        <v>8.6955600000000008E-2</v>
      </c>
      <c r="AJ783" s="18" t="s">
        <v>78</v>
      </c>
      <c r="AK783" s="18" t="s">
        <v>198</v>
      </c>
      <c r="AL783" s="18" t="s">
        <v>181</v>
      </c>
      <c r="AM783" s="18"/>
      <c r="AN783" s="18" t="s">
        <v>81</v>
      </c>
      <c r="AO783" s="18"/>
      <c r="AP783" s="18" t="s">
        <v>81</v>
      </c>
      <c r="AQ783" s="18"/>
      <c r="AR783" s="19">
        <v>0</v>
      </c>
      <c r="AS783" s="18"/>
      <c r="AT783" s="72">
        <v>60</v>
      </c>
      <c r="AU783" s="19">
        <v>178</v>
      </c>
      <c r="AV783" s="19">
        <v>178</v>
      </c>
      <c r="AW783" s="18" t="s">
        <v>78</v>
      </c>
      <c r="AX783" s="18" t="s">
        <v>109</v>
      </c>
      <c r="AY783" s="18"/>
      <c r="AZ783" s="18"/>
      <c r="BA783" s="19">
        <v>0</v>
      </c>
      <c r="BB783" s="20" t="s">
        <v>81</v>
      </c>
      <c r="BC783" s="18" t="s">
        <v>81</v>
      </c>
      <c r="BD783" s="18"/>
      <c r="BE783" s="18" t="s">
        <v>84</v>
      </c>
      <c r="BF783" s="18"/>
      <c r="BG783" s="19">
        <v>0</v>
      </c>
      <c r="BH783" s="21">
        <v>0</v>
      </c>
      <c r="BI783" s="19">
        <v>0.36</v>
      </c>
      <c r="BJ783" s="18"/>
      <c r="BK783" s="19">
        <v>0.24</v>
      </c>
      <c r="BL783" s="18"/>
      <c r="BM783" s="18"/>
      <c r="BN783" s="19">
        <v>23.45</v>
      </c>
      <c r="BO783" s="21">
        <v>0.52</v>
      </c>
      <c r="BP783" s="20"/>
      <c r="BQ783" s="21">
        <v>0.41</v>
      </c>
      <c r="BR783" s="20"/>
      <c r="BS783" s="21">
        <v>0.26</v>
      </c>
      <c r="BT783" s="20"/>
      <c r="BU783" s="20"/>
      <c r="BV783" s="21">
        <v>23.24</v>
      </c>
      <c r="BW783" s="9">
        <f>IF(BA783=1,BN783-(Monitors!$B$17*Data!BZ783),Data!BN783)</f>
        <v>23.45</v>
      </c>
      <c r="BX783" s="32">
        <f>IF($AR783=1,$BW783-(Monitors!$C$17*BZ783),Data!$BW783)</f>
        <v>23.45</v>
      </c>
      <c r="BY783" s="32">
        <f>BX783-(AA783*Monitors!$C$13)</f>
        <v>19.302</v>
      </c>
      <c r="BZ783" s="86">
        <f>(Monitors!$C$13*Data!AA783)+(Monitors!$C$6*TANH(Monitors!$C$7*(Data!V783+Monitors!$C$8)+Monitors!$C$9)+Monitors!$C$10)</f>
        <v>18.765460997653033</v>
      </c>
      <c r="CA783" s="9">
        <f>BN783-(Signage!$C$13*AI783)</f>
        <v>16.928329999999999</v>
      </c>
      <c r="CB783" s="86">
        <f>(Signage!$C$13*Data!AI783)+(Signage!$C$6*TANH(Signage!$C$7*(Data!V783+Signage!$C$8)+Signage!$C$9)+Signage!$C$10)</f>
        <v>29.571394229912816</v>
      </c>
    </row>
    <row r="784" spans="1:80" s="4" customFormat="1" ht="12" customHeight="1">
      <c r="A784" s="82">
        <v>783</v>
      </c>
      <c r="B784" s="15" t="s">
        <v>2076</v>
      </c>
      <c r="C784" s="82" t="s">
        <v>1714</v>
      </c>
      <c r="D784" s="25">
        <v>41869</v>
      </c>
      <c r="E784" s="27" t="s">
        <v>77</v>
      </c>
      <c r="F784" s="24" t="s">
        <v>70</v>
      </c>
      <c r="G784" s="26">
        <v>6</v>
      </c>
      <c r="H784" s="24" t="s">
        <v>72</v>
      </c>
      <c r="I784" s="24" t="s">
        <v>90</v>
      </c>
      <c r="J784" s="27" t="s">
        <v>71</v>
      </c>
      <c r="K784" s="27" t="s">
        <v>74</v>
      </c>
      <c r="L784" s="27" t="s">
        <v>71</v>
      </c>
      <c r="M784" s="27" t="s">
        <v>78</v>
      </c>
      <c r="N784" s="27" t="s">
        <v>78</v>
      </c>
      <c r="O784" s="27" t="s">
        <v>82</v>
      </c>
      <c r="P784" s="27" t="s">
        <v>71</v>
      </c>
      <c r="Q784" s="27" t="s">
        <v>77</v>
      </c>
      <c r="R784" s="28">
        <v>1.78</v>
      </c>
      <c r="S784" s="28">
        <v>10.5</v>
      </c>
      <c r="T784" s="28">
        <v>18.7</v>
      </c>
      <c r="U784" s="28">
        <v>21.5</v>
      </c>
      <c r="V784" s="28">
        <v>197.47</v>
      </c>
      <c r="W784" s="28">
        <v>1920</v>
      </c>
      <c r="X784" s="28">
        <v>1080</v>
      </c>
      <c r="Y784" s="27" t="s">
        <v>167</v>
      </c>
      <c r="Z784" s="70">
        <v>10501</v>
      </c>
      <c r="AA784" s="28">
        <v>2.0739999999999998</v>
      </c>
      <c r="AB784" s="30">
        <v>296.5</v>
      </c>
      <c r="AC784" s="28">
        <v>0</v>
      </c>
      <c r="AD784" s="28">
        <v>300</v>
      </c>
      <c r="AE784" s="28">
        <v>296.5</v>
      </c>
      <c r="AF784" s="28">
        <v>280</v>
      </c>
      <c r="AG784" s="8">
        <f>AF784/AD784</f>
        <v>0.93333333333333335</v>
      </c>
      <c r="AH784" s="28">
        <v>200</v>
      </c>
      <c r="AI784" s="85">
        <f>(AF784*V784)/1000000</f>
        <v>5.5291599999999996E-2</v>
      </c>
      <c r="AJ784" s="27" t="s">
        <v>78</v>
      </c>
      <c r="AK784" s="27" t="s">
        <v>545</v>
      </c>
      <c r="AL784" s="27" t="s">
        <v>88</v>
      </c>
      <c r="AM784" s="27" t="s">
        <v>71</v>
      </c>
      <c r="AN784" s="27" t="s">
        <v>81</v>
      </c>
      <c r="AO784" s="27" t="s">
        <v>71</v>
      </c>
      <c r="AP784" s="27" t="s">
        <v>81</v>
      </c>
      <c r="AQ784" s="27" t="s">
        <v>71</v>
      </c>
      <c r="AR784" s="28">
        <v>0</v>
      </c>
      <c r="AS784" s="27"/>
      <c r="AT784" s="74">
        <v>60</v>
      </c>
      <c r="AU784" s="28">
        <v>160</v>
      </c>
      <c r="AV784" s="28">
        <v>160</v>
      </c>
      <c r="AW784" s="31"/>
      <c r="AX784" s="27" t="s">
        <v>87</v>
      </c>
      <c r="AY784" s="27" t="s">
        <v>71</v>
      </c>
      <c r="AZ784" s="27" t="s">
        <v>71</v>
      </c>
      <c r="BA784" s="28">
        <v>0</v>
      </c>
      <c r="BB784" s="29" t="s">
        <v>81</v>
      </c>
      <c r="BC784" s="29" t="s">
        <v>81</v>
      </c>
      <c r="BD784" s="27" t="s">
        <v>71</v>
      </c>
      <c r="BE784" s="27" t="s">
        <v>84</v>
      </c>
      <c r="BF784" s="27" t="s">
        <v>71</v>
      </c>
      <c r="BG784" s="27"/>
      <c r="BH784" s="30">
        <v>0</v>
      </c>
      <c r="BI784" s="28">
        <v>0.21</v>
      </c>
      <c r="BJ784" s="27"/>
      <c r="BK784" s="28">
        <v>0.17</v>
      </c>
      <c r="BL784" s="27"/>
      <c r="BM784" s="27"/>
      <c r="BN784" s="28">
        <v>15.79</v>
      </c>
      <c r="BO784" s="30">
        <v>0.5</v>
      </c>
      <c r="BP784" s="29"/>
      <c r="BQ784" s="30">
        <v>0.21</v>
      </c>
      <c r="BR784" s="29"/>
      <c r="BS784" s="30">
        <v>0.18</v>
      </c>
      <c r="BT784" s="29"/>
      <c r="BU784" s="29"/>
      <c r="BV784" s="30">
        <v>15.81</v>
      </c>
      <c r="BW784" s="9">
        <f>IF(BA784=1,BN784-(Monitors!$B$17*Data!BZ784),Data!BN784)</f>
        <v>15.79</v>
      </c>
      <c r="BX784" s="32">
        <f>IF($AR784=1,$BW784-(Monitors!$C$17*BZ784),Data!$BW784)</f>
        <v>15.79</v>
      </c>
      <c r="BY784" s="32">
        <f>BX784-(AA784*Monitors!$C$13)</f>
        <v>11.641999999999999</v>
      </c>
      <c r="BZ784" s="86">
        <f>(Monitors!$C$13*Data!AA784)+(Monitors!$C$6*TANH(Monitors!$C$7*(Data!V784+Monitors!$C$8)+Monitors!$C$9)+Monitors!$C$10)</f>
        <v>15.389033843126951</v>
      </c>
      <c r="CA784" s="9">
        <f>BN784-(Signage!$C$13*AI784)</f>
        <v>11.643129999999999</v>
      </c>
      <c r="CB784" s="86">
        <f>(Signage!$C$13*Data!AI784)+(Signage!$C$6*TANH(Signage!$C$7*(Data!V784+Signage!$C$8)+Signage!$C$9)+Signage!$C$10)</f>
        <v>18.114195038494323</v>
      </c>
    </row>
    <row r="785" spans="1:80" s="4" customFormat="1" ht="12" customHeight="1">
      <c r="A785" s="83">
        <v>784</v>
      </c>
      <c r="B785" s="15" t="s">
        <v>2077</v>
      </c>
      <c r="C785" s="83" t="s">
        <v>1715</v>
      </c>
      <c r="D785" s="16">
        <v>41385</v>
      </c>
      <c r="E785" s="18" t="s">
        <v>78</v>
      </c>
      <c r="F785" s="15" t="s">
        <v>795</v>
      </c>
      <c r="G785" s="17">
        <v>6</v>
      </c>
      <c r="H785" s="15" t="s">
        <v>72</v>
      </c>
      <c r="I785" s="15" t="s">
        <v>90</v>
      </c>
      <c r="J785" s="18"/>
      <c r="K785" s="18" t="s">
        <v>74</v>
      </c>
      <c r="L785" s="18"/>
      <c r="M785" s="18" t="s">
        <v>78</v>
      </c>
      <c r="N785" s="18" t="s">
        <v>78</v>
      </c>
      <c r="O785" s="18" t="s">
        <v>82</v>
      </c>
      <c r="P785" s="18"/>
      <c r="Q785" s="18" t="s">
        <v>78</v>
      </c>
      <c r="R785" s="19">
        <v>1.78</v>
      </c>
      <c r="S785" s="19">
        <v>115</v>
      </c>
      <c r="T785" s="19">
        <v>205</v>
      </c>
      <c r="U785" s="19">
        <v>24</v>
      </c>
      <c r="V785" s="19">
        <v>237</v>
      </c>
      <c r="W785" s="19">
        <v>1080</v>
      </c>
      <c r="X785" s="19">
        <v>1920</v>
      </c>
      <c r="Y785" s="18" t="s">
        <v>147</v>
      </c>
      <c r="Z785" s="69">
        <v>8752</v>
      </c>
      <c r="AA785" s="19">
        <v>2.0739999999999998</v>
      </c>
      <c r="AB785" s="21">
        <v>344.3</v>
      </c>
      <c r="AC785" s="19">
        <v>9.1</v>
      </c>
      <c r="AD785" s="19">
        <v>344.3</v>
      </c>
      <c r="AE785" s="19">
        <v>344.3</v>
      </c>
      <c r="AF785" s="19">
        <v>280.8</v>
      </c>
      <c r="AG785" s="8">
        <f>AF785/AD785</f>
        <v>0.8155678187627069</v>
      </c>
      <c r="AH785" s="19">
        <v>201.8</v>
      </c>
      <c r="AI785" s="85">
        <f>(AF785*V785)/1000000</f>
        <v>6.65496E-2</v>
      </c>
      <c r="AJ785" s="18" t="s">
        <v>78</v>
      </c>
      <c r="AK785" s="18" t="s">
        <v>172</v>
      </c>
      <c r="AL785" s="18" t="s">
        <v>115</v>
      </c>
      <c r="AM785" s="18"/>
      <c r="AN785" s="18" t="s">
        <v>81</v>
      </c>
      <c r="AO785" s="18"/>
      <c r="AP785" s="18" t="s">
        <v>81</v>
      </c>
      <c r="AQ785" s="18"/>
      <c r="AR785" s="19">
        <v>0</v>
      </c>
      <c r="AS785" s="18"/>
      <c r="AT785" s="72">
        <v>60</v>
      </c>
      <c r="AU785" s="19">
        <v>170</v>
      </c>
      <c r="AV785" s="19">
        <v>160</v>
      </c>
      <c r="AW785" s="18" t="s">
        <v>78</v>
      </c>
      <c r="AX785" s="18" t="s">
        <v>109</v>
      </c>
      <c r="AY785" s="18"/>
      <c r="AZ785" s="18"/>
      <c r="BA785" s="19">
        <v>0</v>
      </c>
      <c r="BB785" s="20" t="s">
        <v>81</v>
      </c>
      <c r="BC785" s="18" t="s">
        <v>81</v>
      </c>
      <c r="BD785" s="18"/>
      <c r="BE785" s="18" t="s">
        <v>84</v>
      </c>
      <c r="BF785" s="18"/>
      <c r="BG785" s="19">
        <v>0</v>
      </c>
      <c r="BH785" s="21">
        <v>0</v>
      </c>
      <c r="BI785" s="19">
        <v>0.28000000000000003</v>
      </c>
      <c r="BJ785" s="18"/>
      <c r="BK785" s="19">
        <v>0.26</v>
      </c>
      <c r="BL785" s="18"/>
      <c r="BM785" s="18"/>
      <c r="BN785" s="19">
        <v>14.2</v>
      </c>
      <c r="BO785" s="21">
        <v>0.5</v>
      </c>
      <c r="BP785" s="20"/>
      <c r="BQ785" s="21">
        <v>0.38</v>
      </c>
      <c r="BR785" s="20"/>
      <c r="BS785" s="21">
        <v>0.35</v>
      </c>
      <c r="BT785" s="20"/>
      <c r="BU785" s="20"/>
      <c r="BV785" s="21">
        <v>14.26</v>
      </c>
      <c r="BW785" s="9">
        <f>IF(BA785=1,BN785-(Monitors!$B$17*Data!BZ785),Data!BN785)</f>
        <v>14.2</v>
      </c>
      <c r="BX785" s="32">
        <f>IF($AR785=1,$BW785-(Monitors!$C$17*BZ785),Data!$BW785)</f>
        <v>14.2</v>
      </c>
      <c r="BY785" s="32">
        <f>BX785-(AA785*Monitors!$C$13)</f>
        <v>10.052</v>
      </c>
      <c r="BZ785" s="86">
        <f>(Monitors!$C$13*Data!AA785)+(Monitors!$C$6*TANH(Monitors!$C$7*(Data!V785+Monitors!$C$8)+Monitors!$C$9)+Monitors!$C$10)</f>
        <v>16.828393549687867</v>
      </c>
      <c r="CA785" s="9">
        <f>BN785-(Signage!$C$13*AI785)</f>
        <v>9.2087799999999991</v>
      </c>
      <c r="CB785" s="86">
        <f>(Signage!$C$13*Data!AI785)+(Signage!$C$6*TANH(Signage!$C$7*(Data!V785+Signage!$C$8)+Signage!$C$9)+Signage!$C$10)</f>
        <v>22.155460034480498</v>
      </c>
    </row>
    <row r="786" spans="1:80" s="4" customFormat="1" ht="12" customHeight="1">
      <c r="A786" s="82">
        <v>785</v>
      </c>
      <c r="B786" s="15" t="s">
        <v>2100</v>
      </c>
      <c r="C786" s="82" t="s">
        <v>1716</v>
      </c>
      <c r="D786" s="16">
        <v>40676</v>
      </c>
      <c r="E786" s="18" t="s">
        <v>78</v>
      </c>
      <c r="F786" s="15" t="s">
        <v>70</v>
      </c>
      <c r="G786" s="17">
        <v>6</v>
      </c>
      <c r="H786" s="15" t="s">
        <v>72</v>
      </c>
      <c r="I786" s="15" t="s">
        <v>73</v>
      </c>
      <c r="J786" s="18" t="s">
        <v>73</v>
      </c>
      <c r="K786" s="18" t="s">
        <v>74</v>
      </c>
      <c r="L786" s="18" t="s">
        <v>71</v>
      </c>
      <c r="M786" s="18" t="s">
        <v>78</v>
      </c>
      <c r="N786" s="18" t="s">
        <v>78</v>
      </c>
      <c r="O786" s="18" t="s">
        <v>82</v>
      </c>
      <c r="P786" s="18" t="s">
        <v>71</v>
      </c>
      <c r="Q786" s="18" t="s">
        <v>78</v>
      </c>
      <c r="R786" s="19">
        <v>1.78</v>
      </c>
      <c r="S786" s="19">
        <v>13.2</v>
      </c>
      <c r="T786" s="19">
        <v>23.5</v>
      </c>
      <c r="U786" s="19">
        <v>27</v>
      </c>
      <c r="V786" s="19">
        <v>310.2</v>
      </c>
      <c r="W786" s="19">
        <v>1080</v>
      </c>
      <c r="X786" s="19">
        <v>1920</v>
      </c>
      <c r="Y786" s="18" t="s">
        <v>147</v>
      </c>
      <c r="Z786" s="69">
        <v>6685</v>
      </c>
      <c r="AA786" s="19">
        <v>2.0739999999999998</v>
      </c>
      <c r="AB786" s="21">
        <v>391</v>
      </c>
      <c r="AC786" s="19">
        <v>74</v>
      </c>
      <c r="AD786" s="19">
        <v>391</v>
      </c>
      <c r="AE786" s="19">
        <v>391</v>
      </c>
      <c r="AF786" s="19">
        <v>284</v>
      </c>
      <c r="AG786" s="8">
        <f>AF786/AD786</f>
        <v>0.72634271099744241</v>
      </c>
      <c r="AH786" s="19">
        <v>200</v>
      </c>
      <c r="AI786" s="85">
        <f>(AF786*V786)/1000000</f>
        <v>8.8096800000000003E-2</v>
      </c>
      <c r="AJ786" s="18" t="s">
        <v>78</v>
      </c>
      <c r="AK786" s="18" t="s">
        <v>267</v>
      </c>
      <c r="AL786" s="18" t="s">
        <v>120</v>
      </c>
      <c r="AM786" s="18" t="s">
        <v>71</v>
      </c>
      <c r="AN786" s="18" t="s">
        <v>121</v>
      </c>
      <c r="AO786" s="18" t="s">
        <v>71</v>
      </c>
      <c r="AP786" s="18" t="s">
        <v>81</v>
      </c>
      <c r="AQ786" s="18" t="s">
        <v>71</v>
      </c>
      <c r="AR786" s="19">
        <v>0</v>
      </c>
      <c r="AS786" s="18"/>
      <c r="AT786" s="72">
        <v>60</v>
      </c>
      <c r="AU786" s="19">
        <v>178</v>
      </c>
      <c r="AV786" s="19">
        <v>178</v>
      </c>
      <c r="AW786" s="18" t="s">
        <v>77</v>
      </c>
      <c r="AX786" s="18" t="s">
        <v>126</v>
      </c>
      <c r="AY786" s="18" t="s">
        <v>71</v>
      </c>
      <c r="AZ786" s="18" t="s">
        <v>71</v>
      </c>
      <c r="BA786" s="19">
        <v>0</v>
      </c>
      <c r="BB786" s="20" t="s">
        <v>121</v>
      </c>
      <c r="BC786" s="18" t="s">
        <v>144</v>
      </c>
      <c r="BD786" s="18" t="s">
        <v>71</v>
      </c>
      <c r="BE786" s="18" t="s">
        <v>84</v>
      </c>
      <c r="BF786" s="18" t="s">
        <v>71</v>
      </c>
      <c r="BG786" s="18"/>
      <c r="BH786" s="21">
        <v>0</v>
      </c>
      <c r="BI786" s="19">
        <v>0.37</v>
      </c>
      <c r="BJ786" s="18"/>
      <c r="BK786" s="19">
        <v>0.35</v>
      </c>
      <c r="BL786" s="18"/>
      <c r="BM786" s="18"/>
      <c r="BN786" s="19">
        <v>27.5</v>
      </c>
      <c r="BO786" s="21">
        <v>0.5</v>
      </c>
      <c r="BP786" s="20"/>
      <c r="BQ786" s="21">
        <v>0.35</v>
      </c>
      <c r="BR786" s="20"/>
      <c r="BS786" s="21">
        <v>0.33</v>
      </c>
      <c r="BT786" s="20"/>
      <c r="BU786" s="20"/>
      <c r="BV786" s="21">
        <v>27.3</v>
      </c>
      <c r="BW786" s="9">
        <f>IF(BA786=1,BN786-(Monitors!$B$17*Data!BZ786),Data!BN786)</f>
        <v>27.5</v>
      </c>
      <c r="BX786" s="32">
        <f>IF($AR786=1,$BW786-(Monitors!$C$17*BZ786),Data!$BW786)</f>
        <v>27.5</v>
      </c>
      <c r="BY786" s="32">
        <f>BX786-(AA786*Monitors!$C$13)</f>
        <v>23.352</v>
      </c>
      <c r="BZ786" s="86">
        <f>(Monitors!$C$13*Data!AA786)+(Monitors!$C$6*TANH(Monitors!$C$7*(Data!V786+Monitors!$C$8)+Monitors!$C$9)+Monitors!$C$10)</f>
        <v>18.749057748199018</v>
      </c>
      <c r="CA786" s="9">
        <f>BN786-(Signage!$C$13*AI786)</f>
        <v>20.89274</v>
      </c>
      <c r="CB786" s="86">
        <f>(Signage!$C$13*Data!AI786)+(Signage!$C$6*TANH(Signage!$C$7*(Data!V786+Signage!$C$8)+Signage!$C$9)+Signage!$C$10)</f>
        <v>29.594209831696269</v>
      </c>
    </row>
    <row r="787" spans="1:80" s="4" customFormat="1" ht="12" customHeight="1">
      <c r="A787" s="83">
        <v>786</v>
      </c>
      <c r="B787" s="15" t="s">
        <v>2096</v>
      </c>
      <c r="C787" s="83" t="s">
        <v>1717</v>
      </c>
      <c r="D787" s="16">
        <v>41345</v>
      </c>
      <c r="E787" s="18" t="s">
        <v>77</v>
      </c>
      <c r="F787" s="15" t="s">
        <v>70</v>
      </c>
      <c r="G787" s="17">
        <v>6</v>
      </c>
      <c r="H787" s="15" t="s">
        <v>72</v>
      </c>
      <c r="I787" s="15" t="s">
        <v>90</v>
      </c>
      <c r="J787" s="18" t="s">
        <v>71</v>
      </c>
      <c r="K787" s="18" t="s">
        <v>74</v>
      </c>
      <c r="L787" s="18" t="s">
        <v>71</v>
      </c>
      <c r="M787" s="18" t="s">
        <v>78</v>
      </c>
      <c r="N787" s="18" t="s">
        <v>78</v>
      </c>
      <c r="O787" s="18" t="s">
        <v>82</v>
      </c>
      <c r="P787" s="18" t="s">
        <v>71</v>
      </c>
      <c r="Q787" s="18" t="s">
        <v>78</v>
      </c>
      <c r="R787" s="19">
        <v>1.78</v>
      </c>
      <c r="S787" s="19">
        <v>13.2</v>
      </c>
      <c r="T787" s="19">
        <v>23.6</v>
      </c>
      <c r="U787" s="19">
        <v>27</v>
      </c>
      <c r="V787" s="19">
        <v>311.52</v>
      </c>
      <c r="W787" s="19">
        <v>1080</v>
      </c>
      <c r="X787" s="19">
        <v>1920</v>
      </c>
      <c r="Y787" s="18" t="s">
        <v>147</v>
      </c>
      <c r="Z787" s="69">
        <v>6656</v>
      </c>
      <c r="AA787" s="19">
        <v>2.0739999999999998</v>
      </c>
      <c r="AB787" s="21">
        <v>300</v>
      </c>
      <c r="AC787" s="19">
        <v>27.1</v>
      </c>
      <c r="AD787" s="19">
        <v>321</v>
      </c>
      <c r="AE787" s="19">
        <v>300</v>
      </c>
      <c r="AF787" s="19">
        <v>285</v>
      </c>
      <c r="AG787" s="8">
        <f>AF787/AD787</f>
        <v>0.88785046728971961</v>
      </c>
      <c r="AH787" s="19">
        <v>200</v>
      </c>
      <c r="AI787" s="85">
        <f>(AF787*V787)/1000000</f>
        <v>8.8783199999999993E-2</v>
      </c>
      <c r="AJ787" s="18" t="s">
        <v>78</v>
      </c>
      <c r="AK787" s="18" t="s">
        <v>196</v>
      </c>
      <c r="AL787" s="18" t="s">
        <v>326</v>
      </c>
      <c r="AM787" s="18" t="s">
        <v>584</v>
      </c>
      <c r="AN787" s="18" t="s">
        <v>81</v>
      </c>
      <c r="AO787" s="18" t="s">
        <v>71</v>
      </c>
      <c r="AP787" s="18" t="s">
        <v>94</v>
      </c>
      <c r="AQ787" s="18" t="s">
        <v>71</v>
      </c>
      <c r="AR787" s="19">
        <v>0</v>
      </c>
      <c r="AS787" s="18"/>
      <c r="AT787" s="72">
        <v>60</v>
      </c>
      <c r="AU787" s="19">
        <v>170</v>
      </c>
      <c r="AV787" s="19">
        <v>160</v>
      </c>
      <c r="AW787" s="18" t="s">
        <v>77</v>
      </c>
      <c r="AX787" s="18" t="s">
        <v>98</v>
      </c>
      <c r="AY787" s="18" t="s">
        <v>71</v>
      </c>
      <c r="AZ787" s="18" t="s">
        <v>71</v>
      </c>
      <c r="BA787" s="19">
        <v>0</v>
      </c>
      <c r="BB787" s="20" t="s">
        <v>81</v>
      </c>
      <c r="BC787" s="18" t="s">
        <v>81</v>
      </c>
      <c r="BD787" s="18" t="s">
        <v>71</v>
      </c>
      <c r="BE787" s="18" t="s">
        <v>84</v>
      </c>
      <c r="BF787" s="18" t="s">
        <v>71</v>
      </c>
      <c r="BG787" s="18"/>
      <c r="BH787" s="21">
        <v>0</v>
      </c>
      <c r="BI787" s="19">
        <v>0.37</v>
      </c>
      <c r="BJ787" s="18"/>
      <c r="BK787" s="19">
        <v>0.15</v>
      </c>
      <c r="BL787" s="18"/>
      <c r="BM787" s="18"/>
      <c r="BN787" s="19">
        <v>24.89</v>
      </c>
      <c r="BO787" s="21">
        <v>0.5</v>
      </c>
      <c r="BP787" s="20"/>
      <c r="BQ787" s="21">
        <v>0.41</v>
      </c>
      <c r="BR787" s="20"/>
      <c r="BS787" s="21">
        <v>0.17</v>
      </c>
      <c r="BT787" s="20"/>
      <c r="BU787" s="20"/>
      <c r="BV787" s="21">
        <v>24.74</v>
      </c>
      <c r="BW787" s="9">
        <f>IF(BA787=1,BN787-(Monitors!$B$17*Data!BZ787),Data!BN787)</f>
        <v>24.89</v>
      </c>
      <c r="BX787" s="32">
        <f>IF($AR787=1,$BW787-(Monitors!$C$17*BZ787),Data!$BW787)</f>
        <v>24.89</v>
      </c>
      <c r="BY787" s="32">
        <f>BX787-(AA787*Monitors!$C$13)</f>
        <v>20.742000000000001</v>
      </c>
      <c r="BZ787" s="86">
        <f>(Monitors!$C$13*Data!AA787)+(Monitors!$C$6*TANH(Monitors!$C$7*(Data!V787+Monitors!$C$8)+Monitors!$C$9)+Monitors!$C$10)</f>
        <v>18.776076077405961</v>
      </c>
      <c r="CA787" s="9">
        <f>BN787-(Signage!$C$13*AI787)</f>
        <v>18.231259999999999</v>
      </c>
      <c r="CB787" s="86">
        <f>(Signage!$C$13*Data!AI787)+(Signage!$C$6*TANH(Signage!$C$7*(Data!V787+Signage!$C$8)+Signage!$C$9)+Signage!$C$10)</f>
        <v>29.749256396143636</v>
      </c>
    </row>
    <row r="788" spans="1:80" s="4" customFormat="1" ht="12" customHeight="1">
      <c r="A788" s="82">
        <v>787</v>
      </c>
      <c r="B788" s="15" t="s">
        <v>2088</v>
      </c>
      <c r="C788" s="82" t="s">
        <v>1718</v>
      </c>
      <c r="D788" s="16">
        <v>41671</v>
      </c>
      <c r="E788" s="18" t="s">
        <v>77</v>
      </c>
      <c r="F788" s="15" t="s">
        <v>70</v>
      </c>
      <c r="G788" s="17">
        <v>6</v>
      </c>
      <c r="H788" s="15" t="s">
        <v>72</v>
      </c>
      <c r="I788" s="15" t="s">
        <v>90</v>
      </c>
      <c r="J788" s="18" t="s">
        <v>71</v>
      </c>
      <c r="K788" s="18" t="s">
        <v>74</v>
      </c>
      <c r="L788" s="18" t="s">
        <v>71</v>
      </c>
      <c r="M788" s="18" t="s">
        <v>78</v>
      </c>
      <c r="N788" s="18" t="s">
        <v>78</v>
      </c>
      <c r="O788" s="18" t="s">
        <v>82</v>
      </c>
      <c r="P788" s="18" t="s">
        <v>81</v>
      </c>
      <c r="Q788" s="18" t="s">
        <v>77</v>
      </c>
      <c r="R788" s="19">
        <v>1.78</v>
      </c>
      <c r="S788" s="19">
        <v>13.4</v>
      </c>
      <c r="T788" s="19">
        <v>24.4</v>
      </c>
      <c r="U788" s="19">
        <v>28</v>
      </c>
      <c r="V788" s="19">
        <v>326.95999999999998</v>
      </c>
      <c r="W788" s="19">
        <v>1080</v>
      </c>
      <c r="X788" s="19">
        <v>1920</v>
      </c>
      <c r="Y788" s="18" t="s">
        <v>147</v>
      </c>
      <c r="Z788" s="69">
        <v>6342</v>
      </c>
      <c r="AA788" s="19">
        <v>2.0739999999999998</v>
      </c>
      <c r="AB788" s="21">
        <v>300</v>
      </c>
      <c r="AC788" s="19">
        <v>1.2</v>
      </c>
      <c r="AD788" s="19">
        <v>364.5</v>
      </c>
      <c r="AE788" s="19">
        <v>300</v>
      </c>
      <c r="AF788" s="19">
        <v>287.8</v>
      </c>
      <c r="AG788" s="8">
        <f>AF788/AD788</f>
        <v>0.78957475994513038</v>
      </c>
      <c r="AH788" s="19">
        <v>200</v>
      </c>
      <c r="AI788" s="85">
        <f>(AF788*V788)/1000000</f>
        <v>9.4099087999999997E-2</v>
      </c>
      <c r="AJ788" s="18" t="s">
        <v>78</v>
      </c>
      <c r="AK788" s="18" t="s">
        <v>693</v>
      </c>
      <c r="AL788" s="18" t="s">
        <v>317</v>
      </c>
      <c r="AM788" s="18" t="s">
        <v>81</v>
      </c>
      <c r="AN788" s="18" t="s">
        <v>81</v>
      </c>
      <c r="AO788" s="18" t="s">
        <v>81</v>
      </c>
      <c r="AP788" s="18" t="s">
        <v>81</v>
      </c>
      <c r="AQ788" s="18" t="s">
        <v>81</v>
      </c>
      <c r="AR788" s="19">
        <v>0</v>
      </c>
      <c r="AS788" s="18"/>
      <c r="AT788" s="72">
        <v>60</v>
      </c>
      <c r="AU788" s="19">
        <v>170</v>
      </c>
      <c r="AV788" s="19">
        <v>160</v>
      </c>
      <c r="AW788" s="18" t="s">
        <v>78</v>
      </c>
      <c r="AX788" s="18" t="s">
        <v>98</v>
      </c>
      <c r="AY788" s="18" t="s">
        <v>71</v>
      </c>
      <c r="AZ788" s="18" t="s">
        <v>71</v>
      </c>
      <c r="BA788" s="19">
        <v>0</v>
      </c>
      <c r="BB788" s="20" t="s">
        <v>81</v>
      </c>
      <c r="BC788" s="18" t="s">
        <v>81</v>
      </c>
      <c r="BD788" s="18" t="s">
        <v>81</v>
      </c>
      <c r="BE788" s="18" t="s">
        <v>84</v>
      </c>
      <c r="BF788" s="18" t="s">
        <v>81</v>
      </c>
      <c r="BG788" s="18"/>
      <c r="BH788" s="21">
        <v>0</v>
      </c>
      <c r="BI788" s="19">
        <v>0.19</v>
      </c>
      <c r="BJ788" s="18"/>
      <c r="BK788" s="19">
        <v>0.18</v>
      </c>
      <c r="BL788" s="18"/>
      <c r="BM788" s="18"/>
      <c r="BN788" s="19">
        <v>28.98</v>
      </c>
      <c r="BO788" s="21">
        <v>0.49</v>
      </c>
      <c r="BP788" s="20"/>
      <c r="BQ788" s="21">
        <v>0.23</v>
      </c>
      <c r="BR788" s="20"/>
      <c r="BS788" s="21">
        <v>0.21</v>
      </c>
      <c r="BT788" s="20"/>
      <c r="BU788" s="20"/>
      <c r="BV788" s="21">
        <v>28.74</v>
      </c>
      <c r="BW788" s="9">
        <f>IF(BA788=1,BN788-(Monitors!$B$17*Data!BZ788),Data!BN788)</f>
        <v>28.98</v>
      </c>
      <c r="BX788" s="32">
        <f>IF($AR788=1,$BW788-(Monitors!$C$17*BZ788),Data!$BW788)</f>
        <v>28.98</v>
      </c>
      <c r="BY788" s="32">
        <f>BX788-(AA788*Monitors!$C$13)</f>
        <v>24.832000000000001</v>
      </c>
      <c r="BZ788" s="86">
        <f>(Monitors!$C$13*Data!AA788)+(Monitors!$C$6*TANH(Monitors!$C$7*(Data!V788+Monitors!$C$8)+Monitors!$C$9)+Monitors!$C$10)</f>
        <v>19.074871374222134</v>
      </c>
      <c r="CA788" s="9">
        <f>BN788-(Signage!$C$13*AI788)</f>
        <v>21.922568399999999</v>
      </c>
      <c r="CB788" s="86">
        <f>(Signage!$C$13*Data!AI788)+(Signage!$C$6*TANH(Signage!$C$7*(Data!V788+Signage!$C$8)+Signage!$C$9)+Signage!$C$10)</f>
        <v>31.355049988859403</v>
      </c>
    </row>
    <row r="789" spans="1:80" s="4" customFormat="1" ht="12" customHeight="1">
      <c r="A789" s="83">
        <v>788</v>
      </c>
      <c r="B789" s="15" t="s">
        <v>2076</v>
      </c>
      <c r="C789" s="83" t="s">
        <v>1719</v>
      </c>
      <c r="D789" s="16">
        <v>41310</v>
      </c>
      <c r="E789" s="18" t="s">
        <v>77</v>
      </c>
      <c r="F789" s="15" t="s">
        <v>70</v>
      </c>
      <c r="G789" s="17">
        <v>6</v>
      </c>
      <c r="H789" s="15" t="s">
        <v>72</v>
      </c>
      <c r="I789" s="15" t="s">
        <v>73</v>
      </c>
      <c r="J789" s="18" t="s">
        <v>73</v>
      </c>
      <c r="K789" s="18" t="s">
        <v>74</v>
      </c>
      <c r="L789" s="18" t="s">
        <v>71</v>
      </c>
      <c r="M789" s="18" t="s">
        <v>78</v>
      </c>
      <c r="N789" s="18" t="s">
        <v>78</v>
      </c>
      <c r="O789" s="18" t="s">
        <v>82</v>
      </c>
      <c r="P789" s="18" t="s">
        <v>71</v>
      </c>
      <c r="Q789" s="18" t="s">
        <v>77</v>
      </c>
      <c r="R789" s="19">
        <v>1.78</v>
      </c>
      <c r="S789" s="19">
        <v>11.3</v>
      </c>
      <c r="T789" s="19">
        <v>20</v>
      </c>
      <c r="U789" s="19">
        <v>23</v>
      </c>
      <c r="V789" s="19">
        <v>226</v>
      </c>
      <c r="W789" s="19">
        <v>1080</v>
      </c>
      <c r="X789" s="19">
        <v>1920</v>
      </c>
      <c r="Y789" s="18" t="s">
        <v>147</v>
      </c>
      <c r="Z789" s="69">
        <v>9177</v>
      </c>
      <c r="AA789" s="19">
        <v>2.0739999999999998</v>
      </c>
      <c r="AB789" s="21">
        <v>300</v>
      </c>
      <c r="AC789" s="19">
        <v>0</v>
      </c>
      <c r="AD789" s="19">
        <v>300</v>
      </c>
      <c r="AE789" s="19">
        <v>300</v>
      </c>
      <c r="AF789" s="19">
        <v>290</v>
      </c>
      <c r="AG789" s="8">
        <f>AF789/AD789</f>
        <v>0.96666666666666667</v>
      </c>
      <c r="AH789" s="19">
        <v>200</v>
      </c>
      <c r="AI789" s="85">
        <f>(AF789*V789)/1000000</f>
        <v>6.5540000000000001E-2</v>
      </c>
      <c r="AJ789" s="18" t="s">
        <v>78</v>
      </c>
      <c r="AK789" s="18" t="s">
        <v>252</v>
      </c>
      <c r="AL789" s="18" t="s">
        <v>88</v>
      </c>
      <c r="AM789" s="18" t="s">
        <v>71</v>
      </c>
      <c r="AN789" s="18" t="s">
        <v>81</v>
      </c>
      <c r="AO789" s="18" t="s">
        <v>71</v>
      </c>
      <c r="AP789" s="18" t="s">
        <v>81</v>
      </c>
      <c r="AQ789" s="18" t="s">
        <v>71</v>
      </c>
      <c r="AR789" s="19">
        <v>0</v>
      </c>
      <c r="AS789" s="18"/>
      <c r="AT789" s="72">
        <v>60</v>
      </c>
      <c r="AU789" s="19">
        <v>160</v>
      </c>
      <c r="AV789" s="19">
        <v>160</v>
      </c>
      <c r="AW789" s="18" t="s">
        <v>77</v>
      </c>
      <c r="AX789" s="18" t="s">
        <v>87</v>
      </c>
      <c r="AY789" s="18"/>
      <c r="AZ789" s="18"/>
      <c r="BA789" s="19">
        <v>0</v>
      </c>
      <c r="BB789" s="20" t="s">
        <v>81</v>
      </c>
      <c r="BC789" s="18" t="s">
        <v>81</v>
      </c>
      <c r="BD789" s="18" t="s">
        <v>71</v>
      </c>
      <c r="BE789" s="18" t="s">
        <v>84</v>
      </c>
      <c r="BF789" s="18" t="s">
        <v>71</v>
      </c>
      <c r="BG789" s="18"/>
      <c r="BH789" s="21">
        <v>0</v>
      </c>
      <c r="BI789" s="19">
        <v>0.28999999999999998</v>
      </c>
      <c r="BJ789" s="18"/>
      <c r="BK789" s="19">
        <v>0.25</v>
      </c>
      <c r="BL789" s="18"/>
      <c r="BM789" s="18"/>
      <c r="BN789" s="19">
        <v>21.34</v>
      </c>
      <c r="BO789" s="21">
        <v>0.4</v>
      </c>
      <c r="BP789" s="20"/>
      <c r="BQ789" s="21">
        <v>0.28999999999999998</v>
      </c>
      <c r="BR789" s="20"/>
      <c r="BS789" s="21">
        <v>0.25</v>
      </c>
      <c r="BT789" s="20"/>
      <c r="BU789" s="20"/>
      <c r="BV789" s="21">
        <v>21.33</v>
      </c>
      <c r="BW789" s="9">
        <f>IF(BA789=1,BN789-(Monitors!$B$17*Data!BZ789),Data!BN789)</f>
        <v>21.34</v>
      </c>
      <c r="BX789" s="32">
        <f>IF($AR789=1,$BW789-(Monitors!$C$17*BZ789),Data!$BW789)</f>
        <v>21.34</v>
      </c>
      <c r="BY789" s="32">
        <f>BX789-(AA789*Monitors!$C$13)</f>
        <v>17.192</v>
      </c>
      <c r="BZ789" s="86">
        <f>(Monitors!$C$13*Data!AA789)+(Monitors!$C$6*TANH(Monitors!$C$7*(Data!V789+Monitors!$C$8)+Monitors!$C$9)+Monitors!$C$10)</f>
        <v>16.458849417765016</v>
      </c>
      <c r="CA789" s="9">
        <f>BN789-(Signage!$C$13*AI789)</f>
        <v>16.424500000000002</v>
      </c>
      <c r="CB789" s="86">
        <f>(Signage!$C$13*Data!AI789)+(Signage!$C$6*TANH(Signage!$C$7*(Data!V789+Signage!$C$8)+Signage!$C$9)+Signage!$C$10)</f>
        <v>21.193168059489182</v>
      </c>
    </row>
    <row r="790" spans="1:80" s="4" customFormat="1" ht="12" customHeight="1">
      <c r="A790" s="82">
        <v>789</v>
      </c>
      <c r="B790" s="15" t="s">
        <v>2076</v>
      </c>
      <c r="C790" s="82" t="s">
        <v>1720</v>
      </c>
      <c r="D790" s="16">
        <v>41276</v>
      </c>
      <c r="E790" s="18" t="s">
        <v>77</v>
      </c>
      <c r="F790" s="15" t="s">
        <v>70</v>
      </c>
      <c r="G790" s="17">
        <v>6</v>
      </c>
      <c r="H790" s="15" t="s">
        <v>72</v>
      </c>
      <c r="I790" s="15" t="s">
        <v>73</v>
      </c>
      <c r="J790" s="18" t="s">
        <v>73</v>
      </c>
      <c r="K790" s="18" t="s">
        <v>74</v>
      </c>
      <c r="L790" s="18" t="s">
        <v>71</v>
      </c>
      <c r="M790" s="18" t="s">
        <v>78</v>
      </c>
      <c r="N790" s="18" t="s">
        <v>78</v>
      </c>
      <c r="O790" s="18" t="s">
        <v>82</v>
      </c>
      <c r="P790" s="18" t="s">
        <v>71</v>
      </c>
      <c r="Q790" s="18" t="s">
        <v>77</v>
      </c>
      <c r="R790" s="19">
        <v>1.78</v>
      </c>
      <c r="S790" s="19">
        <v>13.2</v>
      </c>
      <c r="T790" s="19">
        <v>23.6</v>
      </c>
      <c r="U790" s="19">
        <v>27</v>
      </c>
      <c r="V790" s="19">
        <v>311.7</v>
      </c>
      <c r="W790" s="19">
        <v>1080</v>
      </c>
      <c r="X790" s="19">
        <v>1920</v>
      </c>
      <c r="Y790" s="18" t="s">
        <v>147</v>
      </c>
      <c r="Z790" s="69">
        <v>6654</v>
      </c>
      <c r="AA790" s="19">
        <v>2.0739999999999998</v>
      </c>
      <c r="AB790" s="21">
        <v>300</v>
      </c>
      <c r="AC790" s="19">
        <v>0</v>
      </c>
      <c r="AD790" s="19">
        <v>300</v>
      </c>
      <c r="AE790" s="19">
        <v>300</v>
      </c>
      <c r="AF790" s="19">
        <v>290</v>
      </c>
      <c r="AG790" s="8">
        <f>AF790/AD790</f>
        <v>0.96666666666666667</v>
      </c>
      <c r="AH790" s="19">
        <v>200</v>
      </c>
      <c r="AI790" s="85">
        <f>(AF790*V790)/1000000</f>
        <v>9.0393000000000001E-2</v>
      </c>
      <c r="AJ790" s="18" t="s">
        <v>78</v>
      </c>
      <c r="AK790" s="18" t="s">
        <v>190</v>
      </c>
      <c r="AL790" s="18" t="s">
        <v>88</v>
      </c>
      <c r="AM790" s="18" t="s">
        <v>71</v>
      </c>
      <c r="AN790" s="18" t="s">
        <v>81</v>
      </c>
      <c r="AO790" s="18" t="s">
        <v>71</v>
      </c>
      <c r="AP790" s="18" t="s">
        <v>81</v>
      </c>
      <c r="AQ790" s="18" t="s">
        <v>71</v>
      </c>
      <c r="AR790" s="19">
        <v>0</v>
      </c>
      <c r="AS790" s="18"/>
      <c r="AT790" s="72">
        <v>60</v>
      </c>
      <c r="AU790" s="19">
        <v>160</v>
      </c>
      <c r="AV790" s="19">
        <v>160</v>
      </c>
      <c r="AW790" s="18" t="s">
        <v>77</v>
      </c>
      <c r="AX790" s="18" t="s">
        <v>87</v>
      </c>
      <c r="AY790" s="18"/>
      <c r="AZ790" s="18"/>
      <c r="BA790" s="19">
        <v>0</v>
      </c>
      <c r="BB790" s="20" t="s">
        <v>81</v>
      </c>
      <c r="BC790" s="18" t="s">
        <v>81</v>
      </c>
      <c r="BD790" s="18" t="s">
        <v>71</v>
      </c>
      <c r="BE790" s="18" t="s">
        <v>84</v>
      </c>
      <c r="BF790" s="18" t="s">
        <v>71</v>
      </c>
      <c r="BG790" s="18"/>
      <c r="BH790" s="21">
        <v>0</v>
      </c>
      <c r="BI790" s="19">
        <v>0.45</v>
      </c>
      <c r="BJ790" s="18"/>
      <c r="BK790" s="19">
        <v>0.38</v>
      </c>
      <c r="BL790" s="18"/>
      <c r="BM790" s="18"/>
      <c r="BN790" s="19">
        <v>21.83</v>
      </c>
      <c r="BO790" s="21">
        <v>0.4</v>
      </c>
      <c r="BP790" s="20"/>
      <c r="BQ790" s="21">
        <v>0.47</v>
      </c>
      <c r="BR790" s="20"/>
      <c r="BS790" s="21">
        <v>0.41</v>
      </c>
      <c r="BT790" s="20"/>
      <c r="BU790" s="20"/>
      <c r="BV790" s="21">
        <v>21.82</v>
      </c>
      <c r="BW790" s="9">
        <f>IF(BA790=1,BN790-(Monitors!$B$17*Data!BZ790),Data!BN790)</f>
        <v>21.83</v>
      </c>
      <c r="BX790" s="32">
        <f>IF($AR790=1,$BW790-(Monitors!$C$17*BZ790),Data!$BW790)</f>
        <v>21.83</v>
      </c>
      <c r="BY790" s="32">
        <f>BX790-(AA790*Monitors!$C$13)</f>
        <v>17.681999999999999</v>
      </c>
      <c r="BZ790" s="86">
        <f>(Monitors!$C$13*Data!AA790)+(Monitors!$C$6*TANH(Monitors!$C$7*(Data!V790+Monitors!$C$8)+Monitors!$C$9)+Monitors!$C$10)</f>
        <v>18.779741917256199</v>
      </c>
      <c r="CA790" s="9">
        <f>BN790-(Signage!$C$13*AI790)</f>
        <v>15.050524999999999</v>
      </c>
      <c r="CB790" s="86">
        <f>(Signage!$C$13*Data!AI790)+(Signage!$C$6*TANH(Signage!$C$7*(Data!V790+Signage!$C$8)+Signage!$C$9)+Signage!$C$10)</f>
        <v>29.884109702489084</v>
      </c>
    </row>
    <row r="791" spans="1:80" s="4" customFormat="1" ht="12" customHeight="1">
      <c r="A791" s="83">
        <v>790</v>
      </c>
      <c r="B791" s="15" t="s">
        <v>2076</v>
      </c>
      <c r="C791" s="83" t="s">
        <v>1721</v>
      </c>
      <c r="D791" s="16">
        <v>41276</v>
      </c>
      <c r="E791" s="18" t="s">
        <v>77</v>
      </c>
      <c r="F791" s="15" t="s">
        <v>70</v>
      </c>
      <c r="G791" s="17">
        <v>6</v>
      </c>
      <c r="H791" s="15" t="s">
        <v>72</v>
      </c>
      <c r="I791" s="15" t="s">
        <v>73</v>
      </c>
      <c r="J791" s="18" t="s">
        <v>73</v>
      </c>
      <c r="K791" s="18" t="s">
        <v>74</v>
      </c>
      <c r="L791" s="18" t="s">
        <v>71</v>
      </c>
      <c r="M791" s="18" t="s">
        <v>78</v>
      </c>
      <c r="N791" s="18" t="s">
        <v>78</v>
      </c>
      <c r="O791" s="18" t="s">
        <v>82</v>
      </c>
      <c r="P791" s="18" t="s">
        <v>71</v>
      </c>
      <c r="Q791" s="18" t="s">
        <v>77</v>
      </c>
      <c r="R791" s="19">
        <v>1.78</v>
      </c>
      <c r="S791" s="19">
        <v>13.2</v>
      </c>
      <c r="T791" s="19">
        <v>23.6</v>
      </c>
      <c r="U791" s="19">
        <v>27</v>
      </c>
      <c r="V791" s="19">
        <v>311.7</v>
      </c>
      <c r="W791" s="19">
        <v>1080</v>
      </c>
      <c r="X791" s="19">
        <v>1920</v>
      </c>
      <c r="Y791" s="18" t="s">
        <v>147</v>
      </c>
      <c r="Z791" s="69">
        <v>6654</v>
      </c>
      <c r="AA791" s="19">
        <v>2.0739999999999998</v>
      </c>
      <c r="AB791" s="21">
        <v>300</v>
      </c>
      <c r="AC791" s="19">
        <v>0</v>
      </c>
      <c r="AD791" s="19">
        <v>300</v>
      </c>
      <c r="AE791" s="19">
        <v>300</v>
      </c>
      <c r="AF791" s="19">
        <v>290</v>
      </c>
      <c r="AG791" s="8">
        <f>AF791/AD791</f>
        <v>0.96666666666666667</v>
      </c>
      <c r="AH791" s="19">
        <v>200</v>
      </c>
      <c r="AI791" s="85">
        <f>(AF791*V791)/1000000</f>
        <v>9.0393000000000001E-2</v>
      </c>
      <c r="AJ791" s="18" t="s">
        <v>78</v>
      </c>
      <c r="AK791" s="18" t="s">
        <v>190</v>
      </c>
      <c r="AL791" s="18" t="s">
        <v>88</v>
      </c>
      <c r="AM791" s="18" t="s">
        <v>71</v>
      </c>
      <c r="AN791" s="18" t="s">
        <v>81</v>
      </c>
      <c r="AO791" s="18" t="s">
        <v>71</v>
      </c>
      <c r="AP791" s="18" t="s">
        <v>81</v>
      </c>
      <c r="AQ791" s="18" t="s">
        <v>71</v>
      </c>
      <c r="AR791" s="19">
        <v>0</v>
      </c>
      <c r="AS791" s="18"/>
      <c r="AT791" s="72">
        <v>60</v>
      </c>
      <c r="AU791" s="19">
        <v>160</v>
      </c>
      <c r="AV791" s="19">
        <v>160</v>
      </c>
      <c r="AW791" s="18" t="s">
        <v>77</v>
      </c>
      <c r="AX791" s="18" t="s">
        <v>87</v>
      </c>
      <c r="AY791" s="18"/>
      <c r="AZ791" s="18"/>
      <c r="BA791" s="19">
        <v>0</v>
      </c>
      <c r="BB791" s="20" t="s">
        <v>81</v>
      </c>
      <c r="BC791" s="18" t="s">
        <v>81</v>
      </c>
      <c r="BD791" s="18" t="s">
        <v>71</v>
      </c>
      <c r="BE791" s="18" t="s">
        <v>84</v>
      </c>
      <c r="BF791" s="18" t="s">
        <v>71</v>
      </c>
      <c r="BG791" s="18"/>
      <c r="BH791" s="21">
        <v>0</v>
      </c>
      <c r="BI791" s="19">
        <v>0.31</v>
      </c>
      <c r="BJ791" s="18"/>
      <c r="BK791" s="19">
        <v>0.25</v>
      </c>
      <c r="BL791" s="18"/>
      <c r="BM791" s="18"/>
      <c r="BN791" s="19">
        <v>25.85</v>
      </c>
      <c r="BO791" s="21">
        <v>0.4</v>
      </c>
      <c r="BP791" s="20"/>
      <c r="BQ791" s="21">
        <v>0.33</v>
      </c>
      <c r="BR791" s="20"/>
      <c r="BS791" s="21">
        <v>0.26</v>
      </c>
      <c r="BT791" s="20"/>
      <c r="BU791" s="20"/>
      <c r="BV791" s="21">
        <v>25.83</v>
      </c>
      <c r="BW791" s="9">
        <f>IF(BA791=1,BN791-(Monitors!$B$17*Data!BZ791),Data!BN791)</f>
        <v>25.85</v>
      </c>
      <c r="BX791" s="32">
        <f>IF($AR791=1,$BW791-(Monitors!$C$17*BZ791),Data!$BW791)</f>
        <v>25.85</v>
      </c>
      <c r="BY791" s="32">
        <f>BX791-(AA791*Monitors!$C$13)</f>
        <v>21.702000000000002</v>
      </c>
      <c r="BZ791" s="86">
        <f>(Monitors!$C$13*Data!AA791)+(Monitors!$C$6*TANH(Monitors!$C$7*(Data!V791+Monitors!$C$8)+Monitors!$C$9)+Monitors!$C$10)</f>
        <v>18.779741917256199</v>
      </c>
      <c r="CA791" s="9">
        <f>BN791-(Signage!$C$13*AI791)</f>
        <v>19.070525000000004</v>
      </c>
      <c r="CB791" s="86">
        <f>(Signage!$C$13*Data!AI791)+(Signage!$C$6*TANH(Signage!$C$7*(Data!V791+Signage!$C$8)+Signage!$C$9)+Signage!$C$10)</f>
        <v>29.884109702489084</v>
      </c>
    </row>
    <row r="792" spans="1:80" s="4" customFormat="1" ht="12" customHeight="1">
      <c r="A792" s="82">
        <v>791</v>
      </c>
      <c r="B792" s="15" t="s">
        <v>2079</v>
      </c>
      <c r="C792" s="82" t="s">
        <v>1722</v>
      </c>
      <c r="D792" s="16">
        <v>41435</v>
      </c>
      <c r="E792" s="18" t="s">
        <v>77</v>
      </c>
      <c r="F792" s="15" t="s">
        <v>70</v>
      </c>
      <c r="G792" s="17">
        <v>6</v>
      </c>
      <c r="H792" s="15" t="s">
        <v>72</v>
      </c>
      <c r="I792" s="15" t="s">
        <v>90</v>
      </c>
      <c r="J792" s="18" t="s">
        <v>71</v>
      </c>
      <c r="K792" s="18" t="s">
        <v>74</v>
      </c>
      <c r="L792" s="18" t="s">
        <v>71</v>
      </c>
      <c r="M792" s="18" t="s">
        <v>78</v>
      </c>
      <c r="N792" s="18" t="s">
        <v>78</v>
      </c>
      <c r="O792" s="18" t="s">
        <v>82</v>
      </c>
      <c r="P792" s="18" t="s">
        <v>81</v>
      </c>
      <c r="Q792" s="18" t="s">
        <v>78</v>
      </c>
      <c r="R792" s="19">
        <v>1.78</v>
      </c>
      <c r="S792" s="19">
        <v>13.2</v>
      </c>
      <c r="T792" s="19">
        <v>23.5</v>
      </c>
      <c r="U792" s="19">
        <v>27</v>
      </c>
      <c r="V792" s="19">
        <v>310.70999999999998</v>
      </c>
      <c r="W792" s="19">
        <v>1080</v>
      </c>
      <c r="X792" s="19">
        <v>1920</v>
      </c>
      <c r="Y792" s="18" t="s">
        <v>147</v>
      </c>
      <c r="Z792" s="69">
        <v>6685</v>
      </c>
      <c r="AA792" s="19">
        <v>2.0739999999999998</v>
      </c>
      <c r="AB792" s="21">
        <v>310</v>
      </c>
      <c r="AC792" s="19">
        <v>21</v>
      </c>
      <c r="AD792" s="19">
        <v>346</v>
      </c>
      <c r="AE792" s="19">
        <v>310</v>
      </c>
      <c r="AF792" s="19">
        <v>290</v>
      </c>
      <c r="AG792" s="8">
        <f>AF792/AD792</f>
        <v>0.83815028901734101</v>
      </c>
      <c r="AH792" s="19">
        <v>200</v>
      </c>
      <c r="AI792" s="85">
        <f>(AF792*V792)/1000000</f>
        <v>9.0105899999999989E-2</v>
      </c>
      <c r="AJ792" s="18" t="s">
        <v>78</v>
      </c>
      <c r="AK792" s="18" t="s">
        <v>320</v>
      </c>
      <c r="AL792" s="18" t="s">
        <v>105</v>
      </c>
      <c r="AM792" s="18" t="s">
        <v>81</v>
      </c>
      <c r="AN792" s="18" t="s">
        <v>81</v>
      </c>
      <c r="AO792" s="18" t="s">
        <v>81</v>
      </c>
      <c r="AP792" s="18" t="s">
        <v>94</v>
      </c>
      <c r="AQ792" s="18" t="s">
        <v>81</v>
      </c>
      <c r="AR792" s="19">
        <v>0</v>
      </c>
      <c r="AS792" s="18"/>
      <c r="AT792" s="72">
        <v>60</v>
      </c>
      <c r="AU792" s="19">
        <v>178</v>
      </c>
      <c r="AV792" s="19">
        <v>178</v>
      </c>
      <c r="AW792" s="18" t="s">
        <v>77</v>
      </c>
      <c r="AX792" s="18" t="s">
        <v>101</v>
      </c>
      <c r="AY792" s="18" t="s">
        <v>71</v>
      </c>
      <c r="AZ792" s="18" t="s">
        <v>71</v>
      </c>
      <c r="BA792" s="19">
        <v>0</v>
      </c>
      <c r="BB792" s="20" t="s">
        <v>81</v>
      </c>
      <c r="BC792" s="18" t="s">
        <v>81</v>
      </c>
      <c r="BD792" s="18" t="s">
        <v>81</v>
      </c>
      <c r="BE792" s="18" t="s">
        <v>84</v>
      </c>
      <c r="BF792" s="18" t="s">
        <v>71</v>
      </c>
      <c r="BG792" s="18"/>
      <c r="BH792" s="21">
        <v>0</v>
      </c>
      <c r="BI792" s="19">
        <v>0.31</v>
      </c>
      <c r="BJ792" s="18"/>
      <c r="BK792" s="19">
        <v>0.3</v>
      </c>
      <c r="BL792" s="18"/>
      <c r="BM792" s="18"/>
      <c r="BN792" s="19">
        <v>26.64</v>
      </c>
      <c r="BO792" s="21">
        <v>0.5</v>
      </c>
      <c r="BP792" s="20"/>
      <c r="BQ792" s="21">
        <v>0.33</v>
      </c>
      <c r="BR792" s="20"/>
      <c r="BS792" s="21">
        <v>0.3</v>
      </c>
      <c r="BT792" s="20"/>
      <c r="BU792" s="20"/>
      <c r="BV792" s="21">
        <v>26.37</v>
      </c>
      <c r="BW792" s="9">
        <f>IF(BA792=1,BN792-(Monitors!$B$17*Data!BZ792),Data!BN792)</f>
        <v>26.64</v>
      </c>
      <c r="BX792" s="32">
        <f>IF($AR792=1,$BW792-(Monitors!$C$17*BZ792),Data!$BW792)</f>
        <v>26.64</v>
      </c>
      <c r="BY792" s="32">
        <f>BX792-(AA792*Monitors!$C$13)</f>
        <v>22.492000000000001</v>
      </c>
      <c r="BZ792" s="86">
        <f>(Monitors!$C$13*Data!AA792)+(Monitors!$C$6*TANH(Monitors!$C$7*(Data!V792+Monitors!$C$8)+Monitors!$C$9)+Monitors!$C$10)</f>
        <v>18.75952496830611</v>
      </c>
      <c r="CA792" s="9">
        <f>BN792-(Signage!$C$13*AI792)</f>
        <v>19.882057500000002</v>
      </c>
      <c r="CB792" s="86">
        <f>(Signage!$C$13*Data!AI792)+(Signage!$C$6*TANH(Signage!$C$7*(Data!V792+Signage!$C$8)+Signage!$C$9)+Signage!$C$10)</f>
        <v>29.784913419526372</v>
      </c>
    </row>
    <row r="793" spans="1:80" s="4" customFormat="1" ht="12" customHeight="1">
      <c r="A793" s="83">
        <v>792</v>
      </c>
      <c r="B793" s="15" t="s">
        <v>2076</v>
      </c>
      <c r="C793" s="83" t="s">
        <v>1723</v>
      </c>
      <c r="D793" s="16">
        <v>41221</v>
      </c>
      <c r="E793" s="18" t="s">
        <v>77</v>
      </c>
      <c r="F793" s="15" t="s">
        <v>70</v>
      </c>
      <c r="G793" s="17">
        <v>6</v>
      </c>
      <c r="H793" s="15" t="s">
        <v>72</v>
      </c>
      <c r="I793" s="15" t="s">
        <v>73</v>
      </c>
      <c r="J793" s="18" t="s">
        <v>73</v>
      </c>
      <c r="K793" s="18" t="s">
        <v>74</v>
      </c>
      <c r="L793" s="18" t="s">
        <v>71</v>
      </c>
      <c r="M793" s="18" t="s">
        <v>78</v>
      </c>
      <c r="N793" s="18" t="s">
        <v>78</v>
      </c>
      <c r="O793" s="18" t="s">
        <v>82</v>
      </c>
      <c r="P793" s="18" t="s">
        <v>71</v>
      </c>
      <c r="Q793" s="18" t="s">
        <v>77</v>
      </c>
      <c r="R793" s="19">
        <v>1.78</v>
      </c>
      <c r="S793" s="19">
        <v>13.2</v>
      </c>
      <c r="T793" s="19">
        <v>23.5</v>
      </c>
      <c r="U793" s="19">
        <v>27</v>
      </c>
      <c r="V793" s="19">
        <v>311.42</v>
      </c>
      <c r="W793" s="19">
        <v>1080</v>
      </c>
      <c r="X793" s="19">
        <v>1920</v>
      </c>
      <c r="Y793" s="18" t="s">
        <v>147</v>
      </c>
      <c r="Z793" s="69">
        <v>10498</v>
      </c>
      <c r="AA793" s="19">
        <v>2.0739999999999998</v>
      </c>
      <c r="AB793" s="21">
        <v>300</v>
      </c>
      <c r="AC793" s="19">
        <v>0</v>
      </c>
      <c r="AD793" s="19">
        <v>300</v>
      </c>
      <c r="AE793" s="19">
        <v>300</v>
      </c>
      <c r="AF793" s="19">
        <v>290</v>
      </c>
      <c r="AG793" s="8">
        <f>AF793/AD793</f>
        <v>0.96666666666666667</v>
      </c>
      <c r="AH793" s="19">
        <v>200</v>
      </c>
      <c r="AI793" s="85">
        <f>(AF793*V793)/1000000</f>
        <v>9.0311799999999998E-2</v>
      </c>
      <c r="AJ793" s="18" t="s">
        <v>78</v>
      </c>
      <c r="AK793" s="18" t="s">
        <v>691</v>
      </c>
      <c r="AL793" s="18" t="s">
        <v>88</v>
      </c>
      <c r="AM793" s="18" t="s">
        <v>71</v>
      </c>
      <c r="AN793" s="18" t="s">
        <v>81</v>
      </c>
      <c r="AO793" s="18" t="s">
        <v>71</v>
      </c>
      <c r="AP793" s="18" t="s">
        <v>81</v>
      </c>
      <c r="AQ793" s="18" t="s">
        <v>71</v>
      </c>
      <c r="AR793" s="19">
        <v>0</v>
      </c>
      <c r="AS793" s="18"/>
      <c r="AT793" s="72">
        <v>60</v>
      </c>
      <c r="AU793" s="19">
        <v>160</v>
      </c>
      <c r="AV793" s="19">
        <v>160</v>
      </c>
      <c r="AW793" s="18" t="s">
        <v>77</v>
      </c>
      <c r="AX793" s="18" t="s">
        <v>98</v>
      </c>
      <c r="AY793" s="18" t="s">
        <v>71</v>
      </c>
      <c r="AZ793" s="18" t="s">
        <v>71</v>
      </c>
      <c r="BA793" s="19">
        <v>0</v>
      </c>
      <c r="BB793" s="20" t="s">
        <v>81</v>
      </c>
      <c r="BC793" s="18" t="s">
        <v>81</v>
      </c>
      <c r="BD793" s="18" t="s">
        <v>71</v>
      </c>
      <c r="BE793" s="18" t="s">
        <v>84</v>
      </c>
      <c r="BF793" s="18" t="s">
        <v>71</v>
      </c>
      <c r="BG793" s="18"/>
      <c r="BH793" s="21">
        <v>0</v>
      </c>
      <c r="BI793" s="19">
        <v>0.31</v>
      </c>
      <c r="BJ793" s="18"/>
      <c r="BK793" s="19">
        <v>0.24</v>
      </c>
      <c r="BL793" s="18"/>
      <c r="BM793" s="18"/>
      <c r="BN793" s="19">
        <v>27.24</v>
      </c>
      <c r="BO793" s="21">
        <v>0.5</v>
      </c>
      <c r="BP793" s="20"/>
      <c r="BQ793" s="21">
        <v>0.3</v>
      </c>
      <c r="BR793" s="20"/>
      <c r="BS793" s="21">
        <v>0.24</v>
      </c>
      <c r="BT793" s="20"/>
      <c r="BU793" s="20"/>
      <c r="BV793" s="21">
        <v>27.15</v>
      </c>
      <c r="BW793" s="9">
        <f>IF(BA793=1,BN793-(Monitors!$B$17*Data!BZ793),Data!BN793)</f>
        <v>27.24</v>
      </c>
      <c r="BX793" s="32">
        <f>IF($AR793=1,$BW793-(Monitors!$C$17*BZ793),Data!$BW793)</f>
        <v>27.24</v>
      </c>
      <c r="BY793" s="32">
        <f>BX793-(AA793*Monitors!$C$13)</f>
        <v>23.091999999999999</v>
      </c>
      <c r="BZ793" s="86">
        <f>(Monitors!$C$13*Data!AA793)+(Monitors!$C$6*TANH(Monitors!$C$7*(Data!V793+Monitors!$C$8)+Monitors!$C$9)+Monitors!$C$10)</f>
        <v>18.774037587606912</v>
      </c>
      <c r="CA793" s="9">
        <f>BN793-(Signage!$C$13*AI793)</f>
        <v>20.466614999999997</v>
      </c>
      <c r="CB793" s="86">
        <f>(Signage!$C$13*Data!AI793)+(Signage!$C$6*TANH(Signage!$C$7*(Data!V793+Signage!$C$8)+Signage!$C$9)+Signage!$C$10)</f>
        <v>29.856057434820194</v>
      </c>
    </row>
    <row r="794" spans="1:80" s="4" customFormat="1" ht="12" customHeight="1">
      <c r="A794" s="82">
        <v>793</v>
      </c>
      <c r="B794" s="15" t="s">
        <v>2076</v>
      </c>
      <c r="C794" s="82" t="s">
        <v>1724</v>
      </c>
      <c r="D794" s="16">
        <v>41276</v>
      </c>
      <c r="E794" s="18" t="s">
        <v>77</v>
      </c>
      <c r="F794" s="15" t="s">
        <v>70</v>
      </c>
      <c r="G794" s="17">
        <v>6</v>
      </c>
      <c r="H794" s="15" t="s">
        <v>72</v>
      </c>
      <c r="I794" s="15" t="s">
        <v>73</v>
      </c>
      <c r="J794" s="18" t="s">
        <v>73</v>
      </c>
      <c r="K794" s="18" t="s">
        <v>74</v>
      </c>
      <c r="L794" s="18" t="s">
        <v>71</v>
      </c>
      <c r="M794" s="18" t="s">
        <v>78</v>
      </c>
      <c r="N794" s="18" t="s">
        <v>78</v>
      </c>
      <c r="O794" s="18" t="s">
        <v>82</v>
      </c>
      <c r="P794" s="18" t="s">
        <v>71</v>
      </c>
      <c r="Q794" s="18" t="s">
        <v>77</v>
      </c>
      <c r="R794" s="19">
        <v>1.78</v>
      </c>
      <c r="S794" s="19">
        <v>13.2</v>
      </c>
      <c r="T794" s="19">
        <v>23.6</v>
      </c>
      <c r="U794" s="19">
        <v>27</v>
      </c>
      <c r="V794" s="19">
        <v>311.7</v>
      </c>
      <c r="W794" s="19">
        <v>1080</v>
      </c>
      <c r="X794" s="19">
        <v>1920</v>
      </c>
      <c r="Y794" s="18" t="s">
        <v>147</v>
      </c>
      <c r="Z794" s="69">
        <v>6654</v>
      </c>
      <c r="AA794" s="19">
        <v>2.0739999999999998</v>
      </c>
      <c r="AB794" s="21">
        <v>300</v>
      </c>
      <c r="AC794" s="19">
        <v>0</v>
      </c>
      <c r="AD794" s="19">
        <v>300</v>
      </c>
      <c r="AE794" s="19">
        <v>300</v>
      </c>
      <c r="AF794" s="19">
        <v>290</v>
      </c>
      <c r="AG794" s="8">
        <f>AF794/AD794</f>
        <v>0.96666666666666667</v>
      </c>
      <c r="AH794" s="19">
        <v>200</v>
      </c>
      <c r="AI794" s="85">
        <f>(AF794*V794)/1000000</f>
        <v>9.0393000000000001E-2</v>
      </c>
      <c r="AJ794" s="18" t="s">
        <v>78</v>
      </c>
      <c r="AK794" s="18" t="s">
        <v>190</v>
      </c>
      <c r="AL794" s="18" t="s">
        <v>88</v>
      </c>
      <c r="AM794" s="18" t="s">
        <v>71</v>
      </c>
      <c r="AN794" s="18" t="s">
        <v>81</v>
      </c>
      <c r="AO794" s="18" t="s">
        <v>71</v>
      </c>
      <c r="AP794" s="18" t="s">
        <v>81</v>
      </c>
      <c r="AQ794" s="18" t="s">
        <v>71</v>
      </c>
      <c r="AR794" s="19">
        <v>0</v>
      </c>
      <c r="AS794" s="18"/>
      <c r="AT794" s="72">
        <v>60</v>
      </c>
      <c r="AU794" s="19">
        <v>160</v>
      </c>
      <c r="AV794" s="19">
        <v>160</v>
      </c>
      <c r="AW794" s="18" t="s">
        <v>77</v>
      </c>
      <c r="AX794" s="18" t="s">
        <v>87</v>
      </c>
      <c r="AY794" s="18"/>
      <c r="AZ794" s="18"/>
      <c r="BA794" s="19">
        <v>0</v>
      </c>
      <c r="BB794" s="20" t="s">
        <v>81</v>
      </c>
      <c r="BC794" s="18" t="s">
        <v>81</v>
      </c>
      <c r="BD794" s="18" t="s">
        <v>71</v>
      </c>
      <c r="BE794" s="18" t="s">
        <v>84</v>
      </c>
      <c r="BF794" s="18" t="s">
        <v>71</v>
      </c>
      <c r="BG794" s="18"/>
      <c r="BH794" s="21">
        <v>0</v>
      </c>
      <c r="BI794" s="19">
        <v>0.31</v>
      </c>
      <c r="BJ794" s="18"/>
      <c r="BK794" s="19">
        <v>0.25</v>
      </c>
      <c r="BL794" s="18"/>
      <c r="BM794" s="18"/>
      <c r="BN794" s="19">
        <v>27.3</v>
      </c>
      <c r="BO794" s="21">
        <v>0.4</v>
      </c>
      <c r="BP794" s="20"/>
      <c r="BQ794" s="21">
        <v>0.37</v>
      </c>
      <c r="BR794" s="20"/>
      <c r="BS794" s="21">
        <v>0.28000000000000003</v>
      </c>
      <c r="BT794" s="20"/>
      <c r="BU794" s="20"/>
      <c r="BV794" s="21">
        <v>27.28</v>
      </c>
      <c r="BW794" s="9">
        <f>IF(BA794=1,BN794-(Monitors!$B$17*Data!BZ794),Data!BN794)</f>
        <v>27.3</v>
      </c>
      <c r="BX794" s="32">
        <f>IF($AR794=1,$BW794-(Monitors!$C$17*BZ794),Data!$BW794)</f>
        <v>27.3</v>
      </c>
      <c r="BY794" s="32">
        <f>BX794-(AA794*Monitors!$C$13)</f>
        <v>23.152000000000001</v>
      </c>
      <c r="BZ794" s="86">
        <f>(Monitors!$C$13*Data!AA794)+(Monitors!$C$6*TANH(Monitors!$C$7*(Data!V794+Monitors!$C$8)+Monitors!$C$9)+Monitors!$C$10)</f>
        <v>18.779741917256199</v>
      </c>
      <c r="CA794" s="9">
        <f>BN794-(Signage!$C$13*AI794)</f>
        <v>20.520524999999999</v>
      </c>
      <c r="CB794" s="86">
        <f>(Signage!$C$13*Data!AI794)+(Signage!$C$6*TANH(Signage!$C$7*(Data!V794+Signage!$C$8)+Signage!$C$9)+Signage!$C$10)</f>
        <v>29.884109702489084</v>
      </c>
    </row>
    <row r="795" spans="1:80" s="4" customFormat="1" ht="12" customHeight="1">
      <c r="A795" s="83">
        <v>794</v>
      </c>
      <c r="B795" s="15" t="s">
        <v>2100</v>
      </c>
      <c r="C795" s="83" t="s">
        <v>1725</v>
      </c>
      <c r="D795" s="25">
        <v>41877</v>
      </c>
      <c r="E795" s="27" t="s">
        <v>77</v>
      </c>
      <c r="F795" s="24" t="s">
        <v>70</v>
      </c>
      <c r="G795" s="26">
        <v>6</v>
      </c>
      <c r="H795" s="24" t="s">
        <v>72</v>
      </c>
      <c r="I795" s="24" t="s">
        <v>73</v>
      </c>
      <c r="J795" s="27" t="s">
        <v>73</v>
      </c>
      <c r="K795" s="27" t="s">
        <v>74</v>
      </c>
      <c r="L795" s="27" t="s">
        <v>71</v>
      </c>
      <c r="M795" s="27" t="s">
        <v>78</v>
      </c>
      <c r="N795" s="27" t="s">
        <v>78</v>
      </c>
      <c r="O795" s="27" t="s">
        <v>82</v>
      </c>
      <c r="P795" s="27" t="s">
        <v>81</v>
      </c>
      <c r="Q795" s="27" t="s">
        <v>78</v>
      </c>
      <c r="R795" s="28">
        <v>1.78</v>
      </c>
      <c r="S795" s="28">
        <v>11.5</v>
      </c>
      <c r="T795" s="28">
        <v>20.5</v>
      </c>
      <c r="U795" s="28">
        <v>23.6</v>
      </c>
      <c r="V795" s="28">
        <v>236.92</v>
      </c>
      <c r="W795" s="28">
        <v>1080</v>
      </c>
      <c r="X795" s="28">
        <v>1920</v>
      </c>
      <c r="Y795" s="27" t="s">
        <v>147</v>
      </c>
      <c r="Z795" s="70">
        <v>8752</v>
      </c>
      <c r="AA795" s="28">
        <v>2.0739999999999998</v>
      </c>
      <c r="AB795" s="30">
        <v>300</v>
      </c>
      <c r="AC795" s="28">
        <v>15.5</v>
      </c>
      <c r="AD795" s="28">
        <v>300</v>
      </c>
      <c r="AE795" s="28">
        <v>300</v>
      </c>
      <c r="AF795" s="28">
        <v>290</v>
      </c>
      <c r="AG795" s="8">
        <f>AF795/AD795</f>
        <v>0.96666666666666667</v>
      </c>
      <c r="AH795" s="28">
        <v>200</v>
      </c>
      <c r="AI795" s="85">
        <f>(AF795*V795)/1000000</f>
        <v>6.8706799999999998E-2</v>
      </c>
      <c r="AJ795" s="27" t="s">
        <v>78</v>
      </c>
      <c r="AK795" s="27" t="s">
        <v>858</v>
      </c>
      <c r="AL795" s="27" t="s">
        <v>856</v>
      </c>
      <c r="AM795" s="27" t="s">
        <v>857</v>
      </c>
      <c r="AN795" s="27" t="s">
        <v>219</v>
      </c>
      <c r="AO795" s="27" t="s">
        <v>81</v>
      </c>
      <c r="AP795" s="27" t="s">
        <v>81</v>
      </c>
      <c r="AQ795" s="27" t="s">
        <v>81</v>
      </c>
      <c r="AR795" s="28">
        <v>0</v>
      </c>
      <c r="AS795" s="27"/>
      <c r="AT795" s="74">
        <v>60</v>
      </c>
      <c r="AU795" s="28">
        <v>170</v>
      </c>
      <c r="AV795" s="28">
        <v>160</v>
      </c>
      <c r="AW795" s="31"/>
      <c r="AX795" s="27" t="s">
        <v>98</v>
      </c>
      <c r="AY795" s="27" t="s">
        <v>71</v>
      </c>
      <c r="AZ795" s="27" t="s">
        <v>71</v>
      </c>
      <c r="BA795" s="28">
        <v>0</v>
      </c>
      <c r="BB795" s="29" t="s">
        <v>219</v>
      </c>
      <c r="BC795" s="29" t="s">
        <v>107</v>
      </c>
      <c r="BD795" s="27" t="s">
        <v>81</v>
      </c>
      <c r="BE795" s="27" t="s">
        <v>84</v>
      </c>
      <c r="BF795" s="27" t="s">
        <v>81</v>
      </c>
      <c r="BG795" s="27"/>
      <c r="BH795" s="30">
        <v>0</v>
      </c>
      <c r="BI795" s="28">
        <v>0.34</v>
      </c>
      <c r="BJ795" s="27"/>
      <c r="BK795" s="28">
        <v>0.3</v>
      </c>
      <c r="BL795" s="27"/>
      <c r="BM795" s="27"/>
      <c r="BN795" s="28">
        <v>14.85</v>
      </c>
      <c r="BO795" s="30">
        <v>0.5</v>
      </c>
      <c r="BP795" s="29"/>
      <c r="BQ795" s="30">
        <v>0.38</v>
      </c>
      <c r="BR795" s="29"/>
      <c r="BS795" s="30">
        <v>0.33</v>
      </c>
      <c r="BT795" s="29"/>
      <c r="BU795" s="29"/>
      <c r="BV795" s="30">
        <v>15.28</v>
      </c>
      <c r="BW795" s="9">
        <f>IF(BA795=1,BN795-(Monitors!$B$17*Data!BZ795),Data!BN795)</f>
        <v>14.85</v>
      </c>
      <c r="BX795" s="32">
        <f>IF($AR795=1,$BW795-(Monitors!$C$17*BZ795),Data!$BW795)</f>
        <v>14.85</v>
      </c>
      <c r="BY795" s="32">
        <f>BX795-(AA795*Monitors!$C$13)</f>
        <v>10.702</v>
      </c>
      <c r="BZ795" s="86">
        <f>(Monitors!$C$13*Data!AA795)+(Monitors!$C$6*TANH(Monitors!$C$7*(Data!V795+Monitors!$C$8)+Monitors!$C$9)+Monitors!$C$10)</f>
        <v>16.825789234492511</v>
      </c>
      <c r="CA795" s="9">
        <f>BN795-(Signage!$C$13*AI795)</f>
        <v>9.6969899999999996</v>
      </c>
      <c r="CB795" s="86">
        <f>(Signage!$C$13*Data!AI795)+(Signage!$C$6*TANH(Signage!$C$7*(Data!V795+Signage!$C$8)+Signage!$C$9)+Signage!$C$10)</f>
        <v>22.31081156461611</v>
      </c>
    </row>
    <row r="796" spans="1:80" s="4" customFormat="1" ht="12" customHeight="1">
      <c r="A796" s="82">
        <v>795</v>
      </c>
      <c r="B796" s="15" t="s">
        <v>2088</v>
      </c>
      <c r="C796" s="82" t="s">
        <v>1726</v>
      </c>
      <c r="D796" s="16">
        <v>41315</v>
      </c>
      <c r="E796" s="18" t="s">
        <v>77</v>
      </c>
      <c r="F796" s="15" t="s">
        <v>70</v>
      </c>
      <c r="G796" s="17">
        <v>6</v>
      </c>
      <c r="H796" s="15" t="s">
        <v>72</v>
      </c>
      <c r="I796" s="15" t="s">
        <v>90</v>
      </c>
      <c r="J796" s="18"/>
      <c r="K796" s="18" t="s">
        <v>74</v>
      </c>
      <c r="L796" s="18"/>
      <c r="M796" s="18" t="s">
        <v>78</v>
      </c>
      <c r="N796" s="18" t="s">
        <v>78</v>
      </c>
      <c r="O796" s="18" t="s">
        <v>82</v>
      </c>
      <c r="P796" s="18"/>
      <c r="Q796" s="18" t="s">
        <v>77</v>
      </c>
      <c r="R796" s="19">
        <v>1.78</v>
      </c>
      <c r="S796" s="19">
        <v>11.8</v>
      </c>
      <c r="T796" s="19">
        <v>20.9</v>
      </c>
      <c r="U796" s="19">
        <v>24</v>
      </c>
      <c r="V796" s="19">
        <v>246.6</v>
      </c>
      <c r="W796" s="19">
        <v>1080</v>
      </c>
      <c r="X796" s="19">
        <v>1920</v>
      </c>
      <c r="Y796" s="18" t="s">
        <v>147</v>
      </c>
      <c r="Z796" s="69">
        <v>8408</v>
      </c>
      <c r="AA796" s="19">
        <v>2.0739999999999998</v>
      </c>
      <c r="AB796" s="21">
        <v>250</v>
      </c>
      <c r="AC796" s="19">
        <v>20.9</v>
      </c>
      <c r="AD796" s="19">
        <v>304.3</v>
      </c>
      <c r="AE796" s="19">
        <v>250</v>
      </c>
      <c r="AF796" s="19">
        <v>292.39999999999998</v>
      </c>
      <c r="AG796" s="8">
        <f>AF796/AD796</f>
        <v>0.96089385474860323</v>
      </c>
      <c r="AH796" s="19">
        <v>200</v>
      </c>
      <c r="AI796" s="85">
        <f>(AF796*V796)/1000000</f>
        <v>7.210583999999999E-2</v>
      </c>
      <c r="AJ796" s="18" t="s">
        <v>78</v>
      </c>
      <c r="AK796" s="18" t="s">
        <v>288</v>
      </c>
      <c r="AL796" s="18" t="s">
        <v>159</v>
      </c>
      <c r="AM796" s="18"/>
      <c r="AN796" s="18" t="s">
        <v>81</v>
      </c>
      <c r="AO796" s="18"/>
      <c r="AP796" s="18" t="s">
        <v>81</v>
      </c>
      <c r="AQ796" s="18"/>
      <c r="AR796" s="19">
        <v>0</v>
      </c>
      <c r="AS796" s="18"/>
      <c r="AT796" s="72">
        <v>60</v>
      </c>
      <c r="AU796" s="19">
        <v>178</v>
      </c>
      <c r="AV796" s="19">
        <v>178</v>
      </c>
      <c r="AW796" s="18" t="s">
        <v>78</v>
      </c>
      <c r="AX796" s="18" t="s">
        <v>109</v>
      </c>
      <c r="AY796" s="18"/>
      <c r="AZ796" s="18"/>
      <c r="BA796" s="19">
        <v>0</v>
      </c>
      <c r="BB796" s="20" t="s">
        <v>81</v>
      </c>
      <c r="BC796" s="18" t="s">
        <v>81</v>
      </c>
      <c r="BD796" s="18"/>
      <c r="BE796" s="18" t="s">
        <v>84</v>
      </c>
      <c r="BF796" s="18"/>
      <c r="BG796" s="19">
        <v>5</v>
      </c>
      <c r="BH796" s="21">
        <v>0</v>
      </c>
      <c r="BI796" s="19">
        <v>0.13</v>
      </c>
      <c r="BJ796" s="18"/>
      <c r="BK796" s="19">
        <v>0.11</v>
      </c>
      <c r="BL796" s="18"/>
      <c r="BM796" s="18"/>
      <c r="BN796" s="19">
        <v>21.64</v>
      </c>
      <c r="BO796" s="21">
        <v>0.51</v>
      </c>
      <c r="BP796" s="20"/>
      <c r="BQ796" s="21">
        <v>0.17</v>
      </c>
      <c r="BR796" s="20"/>
      <c r="BS796" s="21">
        <v>0.15</v>
      </c>
      <c r="BT796" s="20"/>
      <c r="BU796" s="20"/>
      <c r="BV796" s="21">
        <v>21.59</v>
      </c>
      <c r="BW796" s="9">
        <f>IF(BA796=1,BN796-(Monitors!$B$17*Data!BZ796),Data!BN796)</f>
        <v>21.64</v>
      </c>
      <c r="BX796" s="32">
        <f>IF($AR796=1,$BW796-(Monitors!$C$17*BZ796),Data!$BW796)</f>
        <v>21.64</v>
      </c>
      <c r="BY796" s="32">
        <f>BX796-(AA796*Monitors!$C$13)</f>
        <v>17.492000000000001</v>
      </c>
      <c r="BZ796" s="86">
        <f>(Monitors!$C$13*Data!AA796)+(Monitors!$C$6*TANH(Monitors!$C$7*(Data!V796+Monitors!$C$8)+Monitors!$C$9)+Monitors!$C$10)</f>
        <v>17.132242173218998</v>
      </c>
      <c r="CA796" s="9">
        <f>BN796-(Signage!$C$13*AI796)</f>
        <v>16.232061999999999</v>
      </c>
      <c r="CB796" s="86">
        <f>(Signage!$C$13*Data!AI796)+(Signage!$C$6*TANH(Signage!$C$7*(Data!V796+Signage!$C$8)+Signage!$C$9)+Signage!$C$10)</f>
        <v>23.343753826893042</v>
      </c>
    </row>
    <row r="797" spans="1:80" s="4" customFormat="1" ht="12" customHeight="1">
      <c r="A797" s="83">
        <v>796</v>
      </c>
      <c r="B797" s="15" t="s">
        <v>2088</v>
      </c>
      <c r="C797" s="83" t="s">
        <v>1727</v>
      </c>
      <c r="D797" s="16">
        <v>41340</v>
      </c>
      <c r="E797" s="18" t="s">
        <v>77</v>
      </c>
      <c r="F797" s="15" t="s">
        <v>70</v>
      </c>
      <c r="G797" s="17">
        <v>6</v>
      </c>
      <c r="H797" s="15" t="s">
        <v>72</v>
      </c>
      <c r="I797" s="15" t="s">
        <v>90</v>
      </c>
      <c r="J797" s="18"/>
      <c r="K797" s="18" t="s">
        <v>74</v>
      </c>
      <c r="L797" s="18"/>
      <c r="M797" s="18" t="s">
        <v>78</v>
      </c>
      <c r="N797" s="18" t="s">
        <v>78</v>
      </c>
      <c r="O797" s="18" t="s">
        <v>82</v>
      </c>
      <c r="P797" s="18"/>
      <c r="Q797" s="18" t="s">
        <v>77</v>
      </c>
      <c r="R797" s="19">
        <v>1.78</v>
      </c>
      <c r="S797" s="19">
        <v>11.6</v>
      </c>
      <c r="T797" s="19">
        <v>20.6</v>
      </c>
      <c r="U797" s="19">
        <v>23.6</v>
      </c>
      <c r="V797" s="19">
        <v>237.8</v>
      </c>
      <c r="W797" s="19">
        <v>1080</v>
      </c>
      <c r="X797" s="19">
        <v>1920</v>
      </c>
      <c r="Y797" s="18" t="s">
        <v>147</v>
      </c>
      <c r="Z797" s="69">
        <v>8720</v>
      </c>
      <c r="AA797" s="19">
        <v>2.0739999999999998</v>
      </c>
      <c r="AB797" s="21">
        <v>300</v>
      </c>
      <c r="AC797" s="19">
        <v>24.2</v>
      </c>
      <c r="AD797" s="19">
        <v>300</v>
      </c>
      <c r="AE797" s="19">
        <v>300</v>
      </c>
      <c r="AF797" s="19">
        <v>294</v>
      </c>
      <c r="AG797" s="8">
        <f>AF797/AD797</f>
        <v>0.98</v>
      </c>
      <c r="AH797" s="19">
        <v>200</v>
      </c>
      <c r="AI797" s="85">
        <f>(AF797*V797)/1000000</f>
        <v>6.9913199999999995E-2</v>
      </c>
      <c r="AJ797" s="18" t="s">
        <v>78</v>
      </c>
      <c r="AK797" s="18" t="s">
        <v>185</v>
      </c>
      <c r="AL797" s="18" t="s">
        <v>192</v>
      </c>
      <c r="AM797" s="18"/>
      <c r="AN797" s="18" t="s">
        <v>81</v>
      </c>
      <c r="AO797" s="18"/>
      <c r="AP797" s="18" t="s">
        <v>81</v>
      </c>
      <c r="AQ797" s="18"/>
      <c r="AR797" s="19">
        <v>0</v>
      </c>
      <c r="AS797" s="18"/>
      <c r="AT797" s="72">
        <v>60</v>
      </c>
      <c r="AU797" s="19">
        <v>170</v>
      </c>
      <c r="AV797" s="19">
        <v>160</v>
      </c>
      <c r="AW797" s="18" t="s">
        <v>78</v>
      </c>
      <c r="AX797" s="18" t="s">
        <v>109</v>
      </c>
      <c r="AY797" s="18"/>
      <c r="AZ797" s="18"/>
      <c r="BA797" s="19">
        <v>0</v>
      </c>
      <c r="BB797" s="20" t="s">
        <v>81</v>
      </c>
      <c r="BC797" s="18" t="s">
        <v>81</v>
      </c>
      <c r="BD797" s="18"/>
      <c r="BE797" s="18" t="s">
        <v>84</v>
      </c>
      <c r="BF797" s="18"/>
      <c r="BG797" s="19">
        <v>5</v>
      </c>
      <c r="BH797" s="21">
        <v>0</v>
      </c>
      <c r="BI797" s="19">
        <v>0.2</v>
      </c>
      <c r="BJ797" s="18"/>
      <c r="BK797" s="19">
        <v>0.19</v>
      </c>
      <c r="BL797" s="18"/>
      <c r="BM797" s="18"/>
      <c r="BN797" s="19">
        <v>16.27</v>
      </c>
      <c r="BO797" s="21">
        <v>0.51</v>
      </c>
      <c r="BP797" s="20"/>
      <c r="BQ797" s="21">
        <v>0.25</v>
      </c>
      <c r="BR797" s="20"/>
      <c r="BS797" s="21">
        <v>0.25</v>
      </c>
      <c r="BT797" s="20"/>
      <c r="BU797" s="20"/>
      <c r="BV797" s="21">
        <v>16.309999999999999</v>
      </c>
      <c r="BW797" s="9">
        <f>IF(BA797=1,BN797-(Monitors!$B$17*Data!BZ797),Data!BN797)</f>
        <v>16.27</v>
      </c>
      <c r="BX797" s="32">
        <f>IF($AR797=1,$BW797-(Monitors!$C$17*BZ797),Data!$BW797)</f>
        <v>16.27</v>
      </c>
      <c r="BY797" s="32">
        <f>BX797-(AA797*Monitors!$C$13)</f>
        <v>12.122</v>
      </c>
      <c r="BZ797" s="86">
        <f>(Monitors!$C$13*Data!AA797)+(Monitors!$C$6*TANH(Monitors!$C$7*(Data!V797+Monitors!$C$8)+Monitors!$C$9)+Monitors!$C$10)</f>
        <v>16.854370397059807</v>
      </c>
      <c r="CA797" s="9">
        <f>BN797-(Signage!$C$13*AI797)</f>
        <v>11.02651</v>
      </c>
      <c r="CB797" s="86">
        <f>(Signage!$C$13*Data!AI797)+(Signage!$C$6*TANH(Signage!$C$7*(Data!V797+Signage!$C$8)+Signage!$C$9)+Signage!$C$10)</f>
        <v>22.472107006351486</v>
      </c>
    </row>
    <row r="798" spans="1:80" s="4" customFormat="1" ht="12" customHeight="1">
      <c r="A798" s="82">
        <v>797</v>
      </c>
      <c r="B798" s="15" t="s">
        <v>2058</v>
      </c>
      <c r="C798" s="82" t="s">
        <v>1728</v>
      </c>
      <c r="D798" s="16">
        <v>41464</v>
      </c>
      <c r="E798" s="18" t="s">
        <v>77</v>
      </c>
      <c r="F798" s="15" t="s">
        <v>70</v>
      </c>
      <c r="G798" s="17">
        <v>6</v>
      </c>
      <c r="H798" s="15" t="s">
        <v>72</v>
      </c>
      <c r="I798" s="15" t="s">
        <v>73</v>
      </c>
      <c r="J798" s="18" t="s">
        <v>73</v>
      </c>
      <c r="K798" s="18" t="s">
        <v>74</v>
      </c>
      <c r="L798" s="18" t="s">
        <v>71</v>
      </c>
      <c r="M798" s="18" t="s">
        <v>78</v>
      </c>
      <c r="N798" s="18" t="s">
        <v>78</v>
      </c>
      <c r="O798" s="18" t="s">
        <v>82</v>
      </c>
      <c r="P798" s="18" t="s">
        <v>71</v>
      </c>
      <c r="Q798" s="18" t="s">
        <v>77</v>
      </c>
      <c r="R798" s="19">
        <v>1.78</v>
      </c>
      <c r="S798" s="19">
        <v>10.6</v>
      </c>
      <c r="T798" s="19">
        <v>18.8</v>
      </c>
      <c r="U798" s="19">
        <v>21.5</v>
      </c>
      <c r="V798" s="19">
        <v>198.38</v>
      </c>
      <c r="W798" s="19">
        <v>1080</v>
      </c>
      <c r="X798" s="19">
        <v>1920</v>
      </c>
      <c r="Y798" s="18" t="s">
        <v>147</v>
      </c>
      <c r="Z798" s="69">
        <v>9565</v>
      </c>
      <c r="AA798" s="19">
        <v>2.0739999999999998</v>
      </c>
      <c r="AB798" s="21">
        <v>300</v>
      </c>
      <c r="AC798" s="19">
        <v>55</v>
      </c>
      <c r="AD798" s="19">
        <v>314</v>
      </c>
      <c r="AE798" s="19">
        <v>300</v>
      </c>
      <c r="AF798" s="19">
        <v>294</v>
      </c>
      <c r="AG798" s="8">
        <f>AF798/AD798</f>
        <v>0.93630573248407645</v>
      </c>
      <c r="AH798" s="19">
        <v>200</v>
      </c>
      <c r="AI798" s="85">
        <f>(AF798*V798)/1000000</f>
        <v>5.8323720000000003E-2</v>
      </c>
      <c r="AJ798" s="18" t="s">
        <v>78</v>
      </c>
      <c r="AK798" s="18" t="s">
        <v>250</v>
      </c>
      <c r="AL798" s="18" t="s">
        <v>127</v>
      </c>
      <c r="AM798" s="18" t="s">
        <v>71</v>
      </c>
      <c r="AN798" s="18" t="s">
        <v>81</v>
      </c>
      <c r="AO798" s="18" t="s">
        <v>71</v>
      </c>
      <c r="AP798" s="18" t="s">
        <v>81</v>
      </c>
      <c r="AQ798" s="18" t="s">
        <v>71</v>
      </c>
      <c r="AR798" s="19">
        <v>0</v>
      </c>
      <c r="AS798" s="18"/>
      <c r="AT798" s="72">
        <v>60</v>
      </c>
      <c r="AU798" s="19">
        <v>178</v>
      </c>
      <c r="AV798" s="19">
        <v>178</v>
      </c>
      <c r="AW798" s="18" t="s">
        <v>77</v>
      </c>
      <c r="AX798" s="18" t="s">
        <v>98</v>
      </c>
      <c r="AY798" s="18"/>
      <c r="AZ798" s="18"/>
      <c r="BA798" s="19">
        <v>0</v>
      </c>
      <c r="BB798" s="20" t="s">
        <v>81</v>
      </c>
      <c r="BC798" s="18" t="s">
        <v>81</v>
      </c>
      <c r="BD798" s="18" t="s">
        <v>71</v>
      </c>
      <c r="BE798" s="18" t="s">
        <v>84</v>
      </c>
      <c r="BF798" s="18" t="s">
        <v>71</v>
      </c>
      <c r="BG798" s="18"/>
      <c r="BH798" s="21">
        <v>0</v>
      </c>
      <c r="BI798" s="19">
        <v>0.23</v>
      </c>
      <c r="BJ798" s="18"/>
      <c r="BK798" s="19">
        <v>0.2</v>
      </c>
      <c r="BL798" s="18"/>
      <c r="BM798" s="18"/>
      <c r="BN798" s="19">
        <v>17.29</v>
      </c>
      <c r="BO798" s="21">
        <v>0.4</v>
      </c>
      <c r="BP798" s="20"/>
      <c r="BQ798" s="21">
        <v>0.26</v>
      </c>
      <c r="BR798" s="20"/>
      <c r="BS798" s="21">
        <v>0.22</v>
      </c>
      <c r="BT798" s="20"/>
      <c r="BU798" s="20"/>
      <c r="BV798" s="21">
        <v>17.25</v>
      </c>
      <c r="BW798" s="9">
        <f>IF(BA798=1,BN798-(Monitors!$B$17*Data!BZ798),Data!BN798)</f>
        <v>17.29</v>
      </c>
      <c r="BX798" s="32">
        <f>IF($AR798=1,$BW798-(Monitors!$C$17*BZ798),Data!$BW798)</f>
        <v>17.29</v>
      </c>
      <c r="BY798" s="32">
        <f>BX798-(AA798*Monitors!$C$13)</f>
        <v>13.141999999999999</v>
      </c>
      <c r="BZ798" s="86">
        <f>(Monitors!$C$13*Data!AA798)+(Monitors!$C$6*TANH(Monitors!$C$7*(Data!V798+Monitors!$C$8)+Monitors!$C$9)+Monitors!$C$10)</f>
        <v>15.425710936986567</v>
      </c>
      <c r="CA798" s="9">
        <f>BN798-(Signage!$C$13*AI798)</f>
        <v>12.915720999999998</v>
      </c>
      <c r="CB798" s="86">
        <f>(Signage!$C$13*Data!AI798)+(Signage!$C$6*TANH(Signage!$C$7*(Data!V798+Signage!$C$8)+Signage!$C$9)+Signage!$C$10)</f>
        <v>18.415513029264297</v>
      </c>
    </row>
    <row r="799" spans="1:80" s="4" customFormat="1" ht="12" customHeight="1">
      <c r="A799" s="83">
        <v>798</v>
      </c>
      <c r="B799" s="15" t="s">
        <v>2100</v>
      </c>
      <c r="C799" s="83" t="s">
        <v>1729</v>
      </c>
      <c r="D799" s="16">
        <v>41055</v>
      </c>
      <c r="E799" s="18" t="s">
        <v>77</v>
      </c>
      <c r="F799" s="15" t="s">
        <v>70</v>
      </c>
      <c r="G799" s="17">
        <v>6</v>
      </c>
      <c r="H799" s="15" t="s">
        <v>72</v>
      </c>
      <c r="I799" s="15" t="s">
        <v>73</v>
      </c>
      <c r="J799" s="18" t="s">
        <v>73</v>
      </c>
      <c r="K799" s="18" t="s">
        <v>74</v>
      </c>
      <c r="L799" s="18" t="s">
        <v>71</v>
      </c>
      <c r="M799" s="18" t="s">
        <v>78</v>
      </c>
      <c r="N799" s="18" t="s">
        <v>78</v>
      </c>
      <c r="O799" s="18" t="s">
        <v>82</v>
      </c>
      <c r="P799" s="18" t="s">
        <v>71</v>
      </c>
      <c r="Q799" s="18" t="s">
        <v>78</v>
      </c>
      <c r="R799" s="19">
        <v>1.78</v>
      </c>
      <c r="S799" s="19">
        <v>11.5</v>
      </c>
      <c r="T799" s="19">
        <v>20.5</v>
      </c>
      <c r="U799" s="19">
        <v>23.6</v>
      </c>
      <c r="V799" s="19">
        <v>235.75</v>
      </c>
      <c r="W799" s="19">
        <v>1080</v>
      </c>
      <c r="X799" s="19">
        <v>1920</v>
      </c>
      <c r="Y799" s="18" t="s">
        <v>147</v>
      </c>
      <c r="Z799" s="69">
        <v>8797</v>
      </c>
      <c r="AA799" s="19">
        <v>2.0739999999999998</v>
      </c>
      <c r="AB799" s="21">
        <v>338</v>
      </c>
      <c r="AC799" s="19">
        <v>15.5</v>
      </c>
      <c r="AD799" s="19">
        <v>338</v>
      </c>
      <c r="AE799" s="19">
        <v>338</v>
      </c>
      <c r="AF799" s="19">
        <v>295</v>
      </c>
      <c r="AG799" s="8">
        <f>AF799/AD799</f>
        <v>0.87278106508875741</v>
      </c>
      <c r="AH799" s="19">
        <v>200</v>
      </c>
      <c r="AI799" s="85">
        <f>(AF799*V799)/1000000</f>
        <v>6.9546250000000004E-2</v>
      </c>
      <c r="AJ799" s="18" t="s">
        <v>78</v>
      </c>
      <c r="AK799" s="18" t="s">
        <v>254</v>
      </c>
      <c r="AL799" s="18" t="s">
        <v>115</v>
      </c>
      <c r="AM799" s="18" t="s">
        <v>71</v>
      </c>
      <c r="AN799" s="18" t="s">
        <v>81</v>
      </c>
      <c r="AO799" s="18" t="s">
        <v>71</v>
      </c>
      <c r="AP799" s="18" t="s">
        <v>81</v>
      </c>
      <c r="AQ799" s="18" t="s">
        <v>71</v>
      </c>
      <c r="AR799" s="19">
        <v>0</v>
      </c>
      <c r="AS799" s="18"/>
      <c r="AT799" s="72">
        <v>60</v>
      </c>
      <c r="AU799" s="19">
        <v>170</v>
      </c>
      <c r="AV799" s="19">
        <v>160</v>
      </c>
      <c r="AW799" s="18" t="s">
        <v>77</v>
      </c>
      <c r="AX799" s="18" t="s">
        <v>98</v>
      </c>
      <c r="AY799" s="18"/>
      <c r="AZ799" s="18"/>
      <c r="BA799" s="19">
        <v>0</v>
      </c>
      <c r="BB799" s="20" t="s">
        <v>81</v>
      </c>
      <c r="BC799" s="18" t="s">
        <v>81</v>
      </c>
      <c r="BD799" s="18" t="s">
        <v>71</v>
      </c>
      <c r="BE799" s="18" t="s">
        <v>84</v>
      </c>
      <c r="BF799" s="18" t="s">
        <v>71</v>
      </c>
      <c r="BG799" s="18"/>
      <c r="BH799" s="21">
        <v>0</v>
      </c>
      <c r="BI799" s="19">
        <v>0.26</v>
      </c>
      <c r="BJ799" s="18"/>
      <c r="BK799" s="19">
        <v>0.17</v>
      </c>
      <c r="BL799" s="18"/>
      <c r="BM799" s="18"/>
      <c r="BN799" s="19">
        <v>16.28</v>
      </c>
      <c r="BO799" s="21">
        <v>0.4</v>
      </c>
      <c r="BP799" s="20"/>
      <c r="BQ799" s="21">
        <v>0.27</v>
      </c>
      <c r="BR799" s="20"/>
      <c r="BS799" s="21">
        <v>0.21</v>
      </c>
      <c r="BT799" s="20"/>
      <c r="BU799" s="20"/>
      <c r="BV799" s="21">
        <v>16.25</v>
      </c>
      <c r="BW799" s="9">
        <f>IF(BA799=1,BN799-(Monitors!$B$17*Data!BZ799),Data!BN799)</f>
        <v>16.28</v>
      </c>
      <c r="BX799" s="32">
        <f>IF($AR799=1,$BW799-(Monitors!$C$17*BZ799),Data!$BW799)</f>
        <v>16.28</v>
      </c>
      <c r="BY799" s="32">
        <f>BX799-(AA799*Monitors!$C$13)</f>
        <v>12.132000000000001</v>
      </c>
      <c r="BZ799" s="86">
        <f>(Monitors!$C$13*Data!AA799)+(Monitors!$C$6*TANH(Monitors!$C$7*(Data!V799+Monitors!$C$8)+Monitors!$C$9)+Monitors!$C$10)</f>
        <v>16.787563085035888</v>
      </c>
      <c r="CA799" s="9">
        <f>BN799-(Signage!$C$13*AI799)</f>
        <v>11.064031250000001</v>
      </c>
      <c r="CB799" s="86">
        <f>(Signage!$C$13*Data!AI799)+(Signage!$C$6*TANH(Signage!$C$7*(Data!V799+Signage!$C$8)+Signage!$C$9)+Signage!$C$10)</f>
        <v>22.279591717105575</v>
      </c>
    </row>
    <row r="800" spans="1:80" s="4" customFormat="1" ht="12" customHeight="1">
      <c r="A800" s="82">
        <v>799</v>
      </c>
      <c r="B800" s="15" t="s">
        <v>2088</v>
      </c>
      <c r="C800" s="82" t="s">
        <v>1730</v>
      </c>
      <c r="D800" s="16">
        <v>41489</v>
      </c>
      <c r="E800" s="18" t="s">
        <v>78</v>
      </c>
      <c r="F800" s="15" t="s">
        <v>322</v>
      </c>
      <c r="G800" s="17">
        <v>6</v>
      </c>
      <c r="H800" s="15" t="s">
        <v>72</v>
      </c>
      <c r="I800" s="15" t="s">
        <v>90</v>
      </c>
      <c r="J800" s="18"/>
      <c r="K800" s="18" t="s">
        <v>74</v>
      </c>
      <c r="L800" s="18"/>
      <c r="M800" s="18" t="s">
        <v>78</v>
      </c>
      <c r="N800" s="18" t="s">
        <v>78</v>
      </c>
      <c r="O800" s="18" t="s">
        <v>82</v>
      </c>
      <c r="P800" s="18"/>
      <c r="Q800" s="18" t="s">
        <v>77</v>
      </c>
      <c r="R800" s="19">
        <v>1.78</v>
      </c>
      <c r="S800" s="19">
        <v>13.3</v>
      </c>
      <c r="T800" s="19">
        <v>23.6</v>
      </c>
      <c r="U800" s="19">
        <v>27</v>
      </c>
      <c r="V800" s="19">
        <v>314.33999999999997</v>
      </c>
      <c r="W800" s="19">
        <v>1080</v>
      </c>
      <c r="X800" s="19">
        <v>1920</v>
      </c>
      <c r="Y800" s="18" t="s">
        <v>147</v>
      </c>
      <c r="Z800" s="69">
        <v>6597</v>
      </c>
      <c r="AA800" s="19">
        <v>2.0739999999999998</v>
      </c>
      <c r="AB800" s="21">
        <v>300</v>
      </c>
      <c r="AC800" s="19">
        <v>0</v>
      </c>
      <c r="AD800" s="19">
        <v>300</v>
      </c>
      <c r="AE800" s="19">
        <v>300</v>
      </c>
      <c r="AF800" s="19">
        <v>295</v>
      </c>
      <c r="AG800" s="8">
        <f>AF800/AD800</f>
        <v>0.98333333333333328</v>
      </c>
      <c r="AH800" s="19">
        <v>200</v>
      </c>
      <c r="AI800" s="85">
        <f>(AF800*V800)/1000000</f>
        <v>9.2730299999999988E-2</v>
      </c>
      <c r="AJ800" s="18" t="s">
        <v>78</v>
      </c>
      <c r="AK800" s="18" t="s">
        <v>604</v>
      </c>
      <c r="AL800" s="18" t="s">
        <v>159</v>
      </c>
      <c r="AM800" s="18"/>
      <c r="AN800" s="18" t="s">
        <v>81</v>
      </c>
      <c r="AO800" s="18"/>
      <c r="AP800" s="18" t="s">
        <v>81</v>
      </c>
      <c r="AQ800" s="18"/>
      <c r="AR800" s="19">
        <v>0</v>
      </c>
      <c r="AS800" s="18"/>
      <c r="AT800" s="72">
        <v>60</v>
      </c>
      <c r="AU800" s="19">
        <v>176</v>
      </c>
      <c r="AV800" s="19">
        <v>176</v>
      </c>
      <c r="AW800" s="18" t="s">
        <v>77</v>
      </c>
      <c r="AX800" s="18" t="s">
        <v>114</v>
      </c>
      <c r="AY800" s="18"/>
      <c r="AZ800" s="18"/>
      <c r="BA800" s="19">
        <v>0</v>
      </c>
      <c r="BB800" s="20" t="s">
        <v>81</v>
      </c>
      <c r="BC800" s="18" t="s">
        <v>81</v>
      </c>
      <c r="BD800" s="18"/>
      <c r="BE800" s="18" t="s">
        <v>84</v>
      </c>
      <c r="BF800" s="18"/>
      <c r="BG800" s="18"/>
      <c r="BH800" s="21">
        <v>0</v>
      </c>
      <c r="BI800" s="19">
        <v>0.23</v>
      </c>
      <c r="BJ800" s="18"/>
      <c r="BK800" s="19">
        <v>0.14000000000000001</v>
      </c>
      <c r="BL800" s="18"/>
      <c r="BM800" s="18"/>
      <c r="BN800" s="19">
        <v>25.3</v>
      </c>
      <c r="BO800" s="21">
        <v>0.49</v>
      </c>
      <c r="BP800" s="20"/>
      <c r="BQ800" s="21">
        <v>0.25</v>
      </c>
      <c r="BR800" s="20"/>
      <c r="BS800" s="21">
        <v>0.17</v>
      </c>
      <c r="BT800" s="20"/>
      <c r="BU800" s="20"/>
      <c r="BV800" s="21">
        <v>25.3</v>
      </c>
      <c r="BW800" s="9">
        <f>IF(BA800=1,BN800-(Monitors!$B$17*Data!BZ800),Data!BN800)</f>
        <v>25.3</v>
      </c>
      <c r="BX800" s="32">
        <f>IF($AR800=1,$BW800-(Monitors!$C$17*BZ800),Data!$BW800)</f>
        <v>25.3</v>
      </c>
      <c r="BY800" s="32">
        <f>BX800-(AA800*Monitors!$C$13)</f>
        <v>21.152000000000001</v>
      </c>
      <c r="BZ800" s="86">
        <f>(Monitors!$C$13*Data!AA800)+(Monitors!$C$6*TANH(Monitors!$C$7*(Data!V800+Monitors!$C$8)+Monitors!$C$9)+Monitors!$C$10)</f>
        <v>18.833001778233324</v>
      </c>
      <c r="CA800" s="9">
        <f>BN800-(Signage!$C$13*AI800)</f>
        <v>18.3452275</v>
      </c>
      <c r="CB800" s="86">
        <f>(Signage!$C$13*Data!AI800)+(Signage!$C$6*TANH(Signage!$C$7*(Data!V800+Signage!$C$8)+Signage!$C$9)+Signage!$C$10)</f>
        <v>30.266353479887464</v>
      </c>
    </row>
    <row r="801" spans="1:80" s="4" customFormat="1" ht="12" customHeight="1">
      <c r="A801" s="83">
        <v>800</v>
      </c>
      <c r="B801" s="15" t="s">
        <v>2058</v>
      </c>
      <c r="C801" s="83" t="s">
        <v>1731</v>
      </c>
      <c r="D801" s="16">
        <v>41307</v>
      </c>
      <c r="E801" s="18" t="s">
        <v>77</v>
      </c>
      <c r="F801" s="15" t="s">
        <v>70</v>
      </c>
      <c r="G801" s="17">
        <v>6</v>
      </c>
      <c r="H801" s="15" t="s">
        <v>72</v>
      </c>
      <c r="I801" s="15" t="s">
        <v>73</v>
      </c>
      <c r="J801" s="18" t="s">
        <v>73</v>
      </c>
      <c r="K801" s="18" t="s">
        <v>74</v>
      </c>
      <c r="L801" s="18" t="s">
        <v>71</v>
      </c>
      <c r="M801" s="18" t="s">
        <v>78</v>
      </c>
      <c r="N801" s="18" t="s">
        <v>78</v>
      </c>
      <c r="O801" s="18" t="s">
        <v>82</v>
      </c>
      <c r="P801" s="18" t="s">
        <v>71</v>
      </c>
      <c r="Q801" s="18" t="s">
        <v>78</v>
      </c>
      <c r="R801" s="19">
        <v>1.78</v>
      </c>
      <c r="S801" s="19">
        <v>11.8</v>
      </c>
      <c r="T801" s="19">
        <v>20.9</v>
      </c>
      <c r="U801" s="19">
        <v>24</v>
      </c>
      <c r="V801" s="19">
        <v>246.85</v>
      </c>
      <c r="W801" s="19">
        <v>1080</v>
      </c>
      <c r="X801" s="19">
        <v>1920</v>
      </c>
      <c r="Y801" s="18" t="s">
        <v>147</v>
      </c>
      <c r="Z801" s="69">
        <v>8408</v>
      </c>
      <c r="AA801" s="19">
        <v>2.0739999999999998</v>
      </c>
      <c r="AB801" s="21">
        <v>300</v>
      </c>
      <c r="AC801" s="19">
        <v>32.700000000000003</v>
      </c>
      <c r="AD801" s="19">
        <v>307</v>
      </c>
      <c r="AE801" s="19">
        <v>300</v>
      </c>
      <c r="AF801" s="19">
        <v>296</v>
      </c>
      <c r="AG801" s="8">
        <f>AF801/AD801</f>
        <v>0.96416938110749184</v>
      </c>
      <c r="AH801" s="19">
        <v>200</v>
      </c>
      <c r="AI801" s="85">
        <f>(AF801*V801)/1000000</f>
        <v>7.3067599999999996E-2</v>
      </c>
      <c r="AJ801" s="18" t="s">
        <v>78</v>
      </c>
      <c r="AK801" s="18" t="s">
        <v>189</v>
      </c>
      <c r="AL801" s="18" t="s">
        <v>181</v>
      </c>
      <c r="AM801" s="18" t="s">
        <v>204</v>
      </c>
      <c r="AN801" s="18" t="s">
        <v>81</v>
      </c>
      <c r="AO801" s="18" t="s">
        <v>71</v>
      </c>
      <c r="AP801" s="18" t="s">
        <v>94</v>
      </c>
      <c r="AQ801" s="18" t="s">
        <v>71</v>
      </c>
      <c r="AR801" s="19">
        <v>0</v>
      </c>
      <c r="AS801" s="18"/>
      <c r="AT801" s="72">
        <v>60</v>
      </c>
      <c r="AU801" s="19">
        <v>170</v>
      </c>
      <c r="AV801" s="19">
        <v>160</v>
      </c>
      <c r="AW801" s="18" t="s">
        <v>77</v>
      </c>
      <c r="AX801" s="18" t="s">
        <v>98</v>
      </c>
      <c r="AY801" s="18"/>
      <c r="AZ801" s="18"/>
      <c r="BA801" s="19">
        <v>0</v>
      </c>
      <c r="BB801" s="20" t="s">
        <v>81</v>
      </c>
      <c r="BC801" s="18" t="s">
        <v>81</v>
      </c>
      <c r="BD801" s="18" t="s">
        <v>71</v>
      </c>
      <c r="BE801" s="18" t="s">
        <v>84</v>
      </c>
      <c r="BF801" s="18" t="s">
        <v>71</v>
      </c>
      <c r="BG801" s="18"/>
      <c r="BH801" s="21">
        <v>0</v>
      </c>
      <c r="BI801" s="19">
        <v>0.3</v>
      </c>
      <c r="BJ801" s="18"/>
      <c r="BK801" s="19">
        <v>0.3</v>
      </c>
      <c r="BL801" s="18"/>
      <c r="BM801" s="18"/>
      <c r="BN801" s="19">
        <v>17.899999999999999</v>
      </c>
      <c r="BO801" s="21">
        <v>0.4</v>
      </c>
      <c r="BP801" s="20"/>
      <c r="BQ801" s="21">
        <v>0.4</v>
      </c>
      <c r="BR801" s="20"/>
      <c r="BS801" s="21">
        <v>0.3</v>
      </c>
      <c r="BT801" s="20"/>
      <c r="BU801" s="20"/>
      <c r="BV801" s="21">
        <v>17.899999999999999</v>
      </c>
      <c r="BW801" s="9">
        <f>IF(BA801=1,BN801-(Monitors!$B$17*Data!BZ801),Data!BN801)</f>
        <v>17.899999999999999</v>
      </c>
      <c r="BX801" s="32">
        <f>IF($AR801=1,$BW801-(Monitors!$C$17*BZ801),Data!$BW801)</f>
        <v>17.899999999999999</v>
      </c>
      <c r="BY801" s="32">
        <f>BX801-(AA801*Monitors!$C$13)</f>
        <v>13.751999999999999</v>
      </c>
      <c r="BZ801" s="86">
        <f>(Monitors!$C$13*Data!AA801)+(Monitors!$C$6*TANH(Monitors!$C$7*(Data!V801+Monitors!$C$8)+Monitors!$C$9)+Monitors!$C$10)</f>
        <v>17.139927697875585</v>
      </c>
      <c r="CA801" s="9">
        <f>BN801-(Signage!$C$13*AI801)</f>
        <v>12.419929999999999</v>
      </c>
      <c r="CB801" s="86">
        <f>(Signage!$C$13*Data!AI801)+(Signage!$C$6*TANH(Signage!$C$7*(Data!V801+Signage!$C$8)+Signage!$C$9)+Signage!$C$10)</f>
        <v>23.435950755771522</v>
      </c>
    </row>
    <row r="802" spans="1:80" s="4" customFormat="1" ht="12" customHeight="1">
      <c r="A802" s="82">
        <v>801</v>
      </c>
      <c r="B802" s="15" t="s">
        <v>2079</v>
      </c>
      <c r="C802" s="82" t="s">
        <v>1732</v>
      </c>
      <c r="D802" s="16">
        <v>41588</v>
      </c>
      <c r="E802" s="18" t="s">
        <v>77</v>
      </c>
      <c r="F802" s="15" t="s">
        <v>70</v>
      </c>
      <c r="G802" s="17">
        <v>6</v>
      </c>
      <c r="H802" s="15" t="s">
        <v>72</v>
      </c>
      <c r="I802" s="15" t="s">
        <v>90</v>
      </c>
      <c r="J802" s="18" t="s">
        <v>71</v>
      </c>
      <c r="K802" s="18" t="s">
        <v>74</v>
      </c>
      <c r="L802" s="18" t="s">
        <v>71</v>
      </c>
      <c r="M802" s="18" t="s">
        <v>78</v>
      </c>
      <c r="N802" s="18" t="s">
        <v>78</v>
      </c>
      <c r="O802" s="18" t="s">
        <v>82</v>
      </c>
      <c r="P802" s="18" t="s">
        <v>71</v>
      </c>
      <c r="Q802" s="18" t="s">
        <v>78</v>
      </c>
      <c r="R802" s="19">
        <v>1.78</v>
      </c>
      <c r="S802" s="19">
        <v>13.2</v>
      </c>
      <c r="T802" s="19">
        <v>23.6</v>
      </c>
      <c r="U802" s="19">
        <v>27</v>
      </c>
      <c r="V802" s="19">
        <v>311.7</v>
      </c>
      <c r="W802" s="19">
        <v>1080</v>
      </c>
      <c r="X802" s="19">
        <v>1920</v>
      </c>
      <c r="Y802" s="18" t="s">
        <v>147</v>
      </c>
      <c r="Z802" s="69">
        <v>6654</v>
      </c>
      <c r="AA802" s="19">
        <v>2.0739999999999998</v>
      </c>
      <c r="AB802" s="21">
        <v>300</v>
      </c>
      <c r="AC802" s="19">
        <v>24</v>
      </c>
      <c r="AD802" s="19">
        <v>311</v>
      </c>
      <c r="AE802" s="19">
        <v>300</v>
      </c>
      <c r="AF802" s="19">
        <v>297</v>
      </c>
      <c r="AG802" s="8">
        <f>AF802/AD802</f>
        <v>0.954983922829582</v>
      </c>
      <c r="AH802" s="19">
        <v>202</v>
      </c>
      <c r="AI802" s="85">
        <f>(AF802*V802)/1000000</f>
        <v>9.2574899999999988E-2</v>
      </c>
      <c r="AJ802" s="18" t="s">
        <v>78</v>
      </c>
      <c r="AK802" s="18" t="s">
        <v>292</v>
      </c>
      <c r="AL802" s="18" t="s">
        <v>438</v>
      </c>
      <c r="AM802" s="18" t="s">
        <v>439</v>
      </c>
      <c r="AN802" s="18" t="s">
        <v>121</v>
      </c>
      <c r="AO802" s="18" t="s">
        <v>71</v>
      </c>
      <c r="AP802" s="18" t="s">
        <v>94</v>
      </c>
      <c r="AQ802" s="18" t="s">
        <v>71</v>
      </c>
      <c r="AR802" s="19">
        <v>0</v>
      </c>
      <c r="AS802" s="18"/>
      <c r="AT802" s="72">
        <v>60</v>
      </c>
      <c r="AU802" s="19">
        <v>170</v>
      </c>
      <c r="AV802" s="19">
        <v>160</v>
      </c>
      <c r="AW802" s="18" t="s">
        <v>77</v>
      </c>
      <c r="AX802" s="18" t="s">
        <v>98</v>
      </c>
      <c r="AY802" s="18" t="s">
        <v>71</v>
      </c>
      <c r="AZ802" s="18" t="s">
        <v>71</v>
      </c>
      <c r="BA802" s="19">
        <v>0</v>
      </c>
      <c r="BB802" s="20" t="s">
        <v>121</v>
      </c>
      <c r="BC802" s="18" t="s">
        <v>154</v>
      </c>
      <c r="BD802" s="18" t="s">
        <v>71</v>
      </c>
      <c r="BE802" s="18" t="s">
        <v>84</v>
      </c>
      <c r="BF802" s="18" t="s">
        <v>71</v>
      </c>
      <c r="BG802" s="18"/>
      <c r="BH802" s="21">
        <v>0</v>
      </c>
      <c r="BI802" s="19">
        <v>0.77</v>
      </c>
      <c r="BJ802" s="18"/>
      <c r="BK802" s="19">
        <v>0.23</v>
      </c>
      <c r="BL802" s="18"/>
      <c r="BM802" s="18"/>
      <c r="BN802" s="19">
        <v>24.49</v>
      </c>
      <c r="BO802" s="21">
        <v>0.5</v>
      </c>
      <c r="BP802" s="20"/>
      <c r="BQ802" s="21">
        <v>0.81</v>
      </c>
      <c r="BR802" s="20"/>
      <c r="BS802" s="21">
        <v>0.27</v>
      </c>
      <c r="BT802" s="20"/>
      <c r="BU802" s="20"/>
      <c r="BV802" s="21">
        <v>24.3</v>
      </c>
      <c r="BW802" s="9">
        <f>IF(BA802=1,BN802-(Monitors!$B$17*Data!BZ802),Data!BN802)</f>
        <v>24.49</v>
      </c>
      <c r="BX802" s="32">
        <f>IF($AR802=1,$BW802-(Monitors!$C$17*BZ802),Data!$BW802)</f>
        <v>24.49</v>
      </c>
      <c r="BY802" s="32">
        <f>BX802-(AA802*Monitors!$C$13)</f>
        <v>20.341999999999999</v>
      </c>
      <c r="BZ802" s="86">
        <f>(Monitors!$C$13*Data!AA802)+(Monitors!$C$6*TANH(Monitors!$C$7*(Data!V802+Monitors!$C$8)+Monitors!$C$9)+Monitors!$C$10)</f>
        <v>18.779741917256199</v>
      </c>
      <c r="CA802" s="9">
        <f>BN802-(Signage!$C$13*AI802)</f>
        <v>17.546882499999999</v>
      </c>
      <c r="CB802" s="86">
        <f>(Signage!$C$13*Data!AI802)+(Signage!$C$6*TANH(Signage!$C$7*(Data!V802+Signage!$C$8)+Signage!$C$9)+Signage!$C$10)</f>
        <v>30.047752202489082</v>
      </c>
    </row>
    <row r="803" spans="1:80" s="4" customFormat="1" ht="12" customHeight="1">
      <c r="A803" s="83">
        <v>802</v>
      </c>
      <c r="B803" s="15" t="s">
        <v>2096</v>
      </c>
      <c r="C803" s="83" t="s">
        <v>1733</v>
      </c>
      <c r="D803" s="16">
        <v>41414</v>
      </c>
      <c r="E803" s="18" t="s">
        <v>78</v>
      </c>
      <c r="F803" s="15" t="s">
        <v>70</v>
      </c>
      <c r="G803" s="17">
        <v>6</v>
      </c>
      <c r="H803" s="15" t="s">
        <v>72</v>
      </c>
      <c r="I803" s="15" t="s">
        <v>90</v>
      </c>
      <c r="J803" s="18"/>
      <c r="K803" s="18" t="s">
        <v>74</v>
      </c>
      <c r="L803" s="18"/>
      <c r="M803" s="18" t="s">
        <v>78</v>
      </c>
      <c r="N803" s="18" t="s">
        <v>78</v>
      </c>
      <c r="O803" s="18" t="s">
        <v>82</v>
      </c>
      <c r="P803" s="18"/>
      <c r="Q803" s="18" t="s">
        <v>77</v>
      </c>
      <c r="R803" s="19">
        <v>1.78</v>
      </c>
      <c r="S803" s="19">
        <v>10.6</v>
      </c>
      <c r="T803" s="19">
        <v>18.8</v>
      </c>
      <c r="U803" s="19">
        <v>21.5</v>
      </c>
      <c r="V803" s="19">
        <v>198</v>
      </c>
      <c r="W803" s="19">
        <v>1080</v>
      </c>
      <c r="X803" s="19">
        <v>1920</v>
      </c>
      <c r="Y803" s="18" t="s">
        <v>147</v>
      </c>
      <c r="Z803" s="69">
        <v>10473</v>
      </c>
      <c r="AA803" s="19">
        <v>2.0739999999999998</v>
      </c>
      <c r="AB803" s="21">
        <v>200</v>
      </c>
      <c r="AC803" s="19">
        <v>57</v>
      </c>
      <c r="AD803" s="19">
        <v>324.39999999999998</v>
      </c>
      <c r="AE803" s="19">
        <v>200</v>
      </c>
      <c r="AF803" s="19">
        <v>297.60000000000002</v>
      </c>
      <c r="AG803" s="8">
        <f>AF803/AD803</f>
        <v>0.91738594327990153</v>
      </c>
      <c r="AH803" s="19">
        <v>200.2</v>
      </c>
      <c r="AI803" s="85">
        <f>(AF803*V803)/1000000</f>
        <v>5.8924800000000006E-2</v>
      </c>
      <c r="AJ803" s="18" t="s">
        <v>78</v>
      </c>
      <c r="AK803" s="18" t="s">
        <v>301</v>
      </c>
      <c r="AL803" s="18" t="s">
        <v>159</v>
      </c>
      <c r="AM803" s="18"/>
      <c r="AN803" s="18" t="s">
        <v>81</v>
      </c>
      <c r="AO803" s="18"/>
      <c r="AP803" s="18" t="s">
        <v>81</v>
      </c>
      <c r="AQ803" s="18"/>
      <c r="AR803" s="19">
        <v>0</v>
      </c>
      <c r="AS803" s="18"/>
      <c r="AT803" s="72">
        <v>60</v>
      </c>
      <c r="AU803" s="19">
        <v>178</v>
      </c>
      <c r="AV803" s="19">
        <v>170</v>
      </c>
      <c r="AW803" s="18" t="s">
        <v>78</v>
      </c>
      <c r="AX803" s="18" t="s">
        <v>109</v>
      </c>
      <c r="AY803" s="18"/>
      <c r="AZ803" s="18"/>
      <c r="BA803" s="19">
        <v>0</v>
      </c>
      <c r="BB803" s="20" t="s">
        <v>81</v>
      </c>
      <c r="BC803" s="18" t="s">
        <v>81</v>
      </c>
      <c r="BD803" s="18"/>
      <c r="BE803" s="18" t="s">
        <v>84</v>
      </c>
      <c r="BF803" s="18"/>
      <c r="BG803" s="19">
        <v>2</v>
      </c>
      <c r="BH803" s="21">
        <v>0</v>
      </c>
      <c r="BI803" s="19">
        <v>0.37</v>
      </c>
      <c r="BJ803" s="18"/>
      <c r="BK803" s="19">
        <v>0.27</v>
      </c>
      <c r="BL803" s="18"/>
      <c r="BM803" s="18"/>
      <c r="BN803" s="19">
        <v>15.2</v>
      </c>
      <c r="BO803" s="21">
        <v>0.51</v>
      </c>
      <c r="BP803" s="20"/>
      <c r="BQ803" s="21">
        <v>0.38</v>
      </c>
      <c r="BR803" s="20"/>
      <c r="BS803" s="21">
        <v>0.28999999999999998</v>
      </c>
      <c r="BT803" s="20"/>
      <c r="BU803" s="20"/>
      <c r="BV803" s="21">
        <v>15.24</v>
      </c>
      <c r="BW803" s="9">
        <f>IF(BA803=1,BN803-(Monitors!$B$17*Data!BZ803),Data!BN803)</f>
        <v>15.2</v>
      </c>
      <c r="BX803" s="32">
        <f>IF($AR803=1,$BW803-(Monitors!$C$17*BZ803),Data!$BW803)</f>
        <v>15.2</v>
      </c>
      <c r="BY803" s="32">
        <f>BX803-(AA803*Monitors!$C$13)</f>
        <v>11.052</v>
      </c>
      <c r="BZ803" s="86">
        <f>(Monitors!$C$13*Data!AA803)+(Monitors!$C$6*TANH(Monitors!$C$7*(Data!V803+Monitors!$C$8)+Monitors!$C$9)+Monitors!$C$10)</f>
        <v>15.410416036269424</v>
      </c>
      <c r="CA803" s="9">
        <f>BN803-(Signage!$C$13*AI803)</f>
        <v>10.780639999999998</v>
      </c>
      <c r="CB803" s="86">
        <f>(Signage!$C$13*Data!AI803)+(Signage!$C$6*TANH(Signage!$C$7*(Data!V803+Signage!$C$8)+Signage!$C$9)+Signage!$C$10)</f>
        <v>18.429732531316482</v>
      </c>
    </row>
    <row r="804" spans="1:80" s="4" customFormat="1" ht="12" customHeight="1">
      <c r="A804" s="82">
        <v>803</v>
      </c>
      <c r="B804" s="15" t="s">
        <v>2088</v>
      </c>
      <c r="C804" s="82" t="s">
        <v>1734</v>
      </c>
      <c r="D804" s="16">
        <v>41588</v>
      </c>
      <c r="E804" s="18" t="s">
        <v>77</v>
      </c>
      <c r="F804" s="15" t="s">
        <v>70</v>
      </c>
      <c r="G804" s="17">
        <v>6</v>
      </c>
      <c r="H804" s="15" t="s">
        <v>72</v>
      </c>
      <c r="I804" s="15" t="s">
        <v>90</v>
      </c>
      <c r="J804" s="18" t="s">
        <v>71</v>
      </c>
      <c r="K804" s="18" t="s">
        <v>74</v>
      </c>
      <c r="L804" s="18" t="s">
        <v>71</v>
      </c>
      <c r="M804" s="18" t="s">
        <v>78</v>
      </c>
      <c r="N804" s="18" t="s">
        <v>78</v>
      </c>
      <c r="O804" s="18" t="s">
        <v>82</v>
      </c>
      <c r="P804" s="18" t="s">
        <v>81</v>
      </c>
      <c r="Q804" s="18" t="s">
        <v>77</v>
      </c>
      <c r="R804" s="19">
        <v>1.78</v>
      </c>
      <c r="S804" s="19">
        <v>13.2</v>
      </c>
      <c r="T804" s="19">
        <v>23.5</v>
      </c>
      <c r="U804" s="19">
        <v>27</v>
      </c>
      <c r="V804" s="19">
        <v>310.72000000000003</v>
      </c>
      <c r="W804" s="19">
        <v>1080</v>
      </c>
      <c r="X804" s="19">
        <v>1920</v>
      </c>
      <c r="Y804" s="18" t="s">
        <v>147</v>
      </c>
      <c r="Z804" s="69">
        <v>6685</v>
      </c>
      <c r="AA804" s="19">
        <v>2.0739999999999998</v>
      </c>
      <c r="AB804" s="21">
        <v>250</v>
      </c>
      <c r="AC804" s="19">
        <v>21.6</v>
      </c>
      <c r="AD804" s="19">
        <v>316.5</v>
      </c>
      <c r="AE804" s="19">
        <v>250</v>
      </c>
      <c r="AF804" s="19">
        <v>297.8</v>
      </c>
      <c r="AG804" s="8">
        <f>AF804/AD804</f>
        <v>0.94091627172195891</v>
      </c>
      <c r="AH804" s="19">
        <v>200</v>
      </c>
      <c r="AI804" s="85">
        <f>(AF804*V804)/1000000</f>
        <v>9.2532416000000006E-2</v>
      </c>
      <c r="AJ804" s="18" t="s">
        <v>78</v>
      </c>
      <c r="AK804" s="18" t="s">
        <v>190</v>
      </c>
      <c r="AL804" s="18" t="s">
        <v>159</v>
      </c>
      <c r="AM804" s="18" t="s">
        <v>81</v>
      </c>
      <c r="AN804" s="18" t="s">
        <v>81</v>
      </c>
      <c r="AO804" s="18" t="s">
        <v>81</v>
      </c>
      <c r="AP804" s="18" t="s">
        <v>81</v>
      </c>
      <c r="AQ804" s="18" t="s">
        <v>81</v>
      </c>
      <c r="AR804" s="19">
        <v>0</v>
      </c>
      <c r="AS804" s="18"/>
      <c r="AT804" s="72">
        <v>60</v>
      </c>
      <c r="AU804" s="19">
        <v>178</v>
      </c>
      <c r="AV804" s="19">
        <v>178</v>
      </c>
      <c r="AW804" s="18" t="s">
        <v>78</v>
      </c>
      <c r="AX804" s="18" t="s">
        <v>101</v>
      </c>
      <c r="AY804" s="18" t="s">
        <v>71</v>
      </c>
      <c r="AZ804" s="18" t="s">
        <v>71</v>
      </c>
      <c r="BA804" s="19">
        <v>0</v>
      </c>
      <c r="BB804" s="20" t="s">
        <v>81</v>
      </c>
      <c r="BC804" s="18" t="s">
        <v>81</v>
      </c>
      <c r="BD804" s="18" t="s">
        <v>81</v>
      </c>
      <c r="BE804" s="18" t="s">
        <v>84</v>
      </c>
      <c r="BF804" s="18" t="s">
        <v>81</v>
      </c>
      <c r="BG804" s="18"/>
      <c r="BH804" s="21">
        <v>0</v>
      </c>
      <c r="BI804" s="19">
        <v>0.24</v>
      </c>
      <c r="BJ804" s="18"/>
      <c r="BK804" s="19">
        <v>0.16</v>
      </c>
      <c r="BL804" s="18"/>
      <c r="BM804" s="18"/>
      <c r="BN804" s="19">
        <v>18.55</v>
      </c>
      <c r="BO804" s="21">
        <v>0.5</v>
      </c>
      <c r="BP804" s="20"/>
      <c r="BQ804" s="21">
        <v>0.24</v>
      </c>
      <c r="BR804" s="20"/>
      <c r="BS804" s="21">
        <v>0.16</v>
      </c>
      <c r="BT804" s="21">
        <v>18.579999999999998</v>
      </c>
      <c r="BU804" s="20"/>
      <c r="BV804" s="20"/>
      <c r="BW804" s="9">
        <f>IF(BA804=1,BN804-(Monitors!$B$17*Data!BZ804),Data!BN804)</f>
        <v>18.55</v>
      </c>
      <c r="BX804" s="32">
        <f>IF($AR804=1,$BW804-(Monitors!$C$17*BZ804),Data!$BW804)</f>
        <v>18.55</v>
      </c>
      <c r="BY804" s="32">
        <f>BX804-(AA804*Monitors!$C$13)</f>
        <v>14.402000000000001</v>
      </c>
      <c r="BZ804" s="86">
        <f>(Monitors!$C$13*Data!AA804)+(Monitors!$C$6*TANH(Monitors!$C$7*(Data!V804+Monitors!$C$8)+Monitors!$C$9)+Monitors!$C$10)</f>
        <v>18.75972985092799</v>
      </c>
      <c r="CA804" s="9">
        <f>BN804-(Signage!$C$13*AI804)</f>
        <v>11.610068800000001</v>
      </c>
      <c r="CB804" s="86">
        <f>(Signage!$C$13*Data!AI804)+(Signage!$C$6*TANH(Signage!$C$7*(Data!V804+Signage!$C$8)+Signage!$C$9)+Signage!$C$10)</f>
        <v>29.967686762075278</v>
      </c>
    </row>
    <row r="805" spans="1:80" s="4" customFormat="1" ht="12" customHeight="1">
      <c r="A805" s="83">
        <v>804</v>
      </c>
      <c r="B805" s="15" t="s">
        <v>2088</v>
      </c>
      <c r="C805" s="83" t="s">
        <v>1735</v>
      </c>
      <c r="D805" s="16">
        <v>41308</v>
      </c>
      <c r="E805" s="18" t="s">
        <v>77</v>
      </c>
      <c r="F805" s="15" t="s">
        <v>70</v>
      </c>
      <c r="G805" s="17">
        <v>6</v>
      </c>
      <c r="H805" s="15" t="s">
        <v>72</v>
      </c>
      <c r="I805" s="15" t="s">
        <v>90</v>
      </c>
      <c r="J805" s="18"/>
      <c r="K805" s="18" t="s">
        <v>74</v>
      </c>
      <c r="L805" s="18"/>
      <c r="M805" s="18" t="s">
        <v>78</v>
      </c>
      <c r="N805" s="18" t="s">
        <v>78</v>
      </c>
      <c r="O805" s="18" t="s">
        <v>82</v>
      </c>
      <c r="P805" s="18"/>
      <c r="Q805" s="18" t="s">
        <v>77</v>
      </c>
      <c r="R805" s="19">
        <v>1.78</v>
      </c>
      <c r="S805" s="19">
        <v>11.6</v>
      </c>
      <c r="T805" s="19">
        <v>20.6</v>
      </c>
      <c r="U805" s="19">
        <v>23.6</v>
      </c>
      <c r="V805" s="19">
        <v>237.8</v>
      </c>
      <c r="W805" s="19">
        <v>1080</v>
      </c>
      <c r="X805" s="19">
        <v>1920</v>
      </c>
      <c r="Y805" s="18" t="s">
        <v>147</v>
      </c>
      <c r="Z805" s="69">
        <v>8720</v>
      </c>
      <c r="AA805" s="19">
        <v>2.0739999999999998</v>
      </c>
      <c r="AB805" s="21">
        <v>300</v>
      </c>
      <c r="AC805" s="19">
        <v>19.100000000000001</v>
      </c>
      <c r="AD805" s="19">
        <v>303</v>
      </c>
      <c r="AE805" s="19">
        <v>300</v>
      </c>
      <c r="AF805" s="19">
        <v>298.2</v>
      </c>
      <c r="AG805" s="8">
        <f>AF805/AD805</f>
        <v>0.98415841584158414</v>
      </c>
      <c r="AH805" s="19">
        <v>200</v>
      </c>
      <c r="AI805" s="85">
        <f>(AF805*V805)/1000000</f>
        <v>7.091196000000001E-2</v>
      </c>
      <c r="AJ805" s="18" t="s">
        <v>78</v>
      </c>
      <c r="AK805" s="18" t="s">
        <v>185</v>
      </c>
      <c r="AL805" s="18" t="s">
        <v>127</v>
      </c>
      <c r="AM805" s="18"/>
      <c r="AN805" s="18" t="s">
        <v>81</v>
      </c>
      <c r="AO805" s="18"/>
      <c r="AP805" s="18" t="s">
        <v>81</v>
      </c>
      <c r="AQ805" s="18"/>
      <c r="AR805" s="19">
        <v>0</v>
      </c>
      <c r="AS805" s="18"/>
      <c r="AT805" s="72">
        <v>60</v>
      </c>
      <c r="AU805" s="19">
        <v>170</v>
      </c>
      <c r="AV805" s="19">
        <v>160</v>
      </c>
      <c r="AW805" s="18" t="s">
        <v>78</v>
      </c>
      <c r="AX805" s="18" t="s">
        <v>109</v>
      </c>
      <c r="AY805" s="18"/>
      <c r="AZ805" s="18"/>
      <c r="BA805" s="19">
        <v>0</v>
      </c>
      <c r="BB805" s="20" t="s">
        <v>81</v>
      </c>
      <c r="BC805" s="18" t="s">
        <v>81</v>
      </c>
      <c r="BD805" s="18"/>
      <c r="BE805" s="18" t="s">
        <v>84</v>
      </c>
      <c r="BF805" s="18"/>
      <c r="BG805" s="19">
        <v>5</v>
      </c>
      <c r="BH805" s="21">
        <v>0</v>
      </c>
      <c r="BI805" s="19">
        <v>0.21</v>
      </c>
      <c r="BJ805" s="18"/>
      <c r="BK805" s="19">
        <v>0.19</v>
      </c>
      <c r="BL805" s="18"/>
      <c r="BM805" s="18"/>
      <c r="BN805" s="19">
        <v>16.63</v>
      </c>
      <c r="BO805" s="21">
        <v>0.45</v>
      </c>
      <c r="BP805" s="20"/>
      <c r="BQ805" s="21">
        <v>0.23</v>
      </c>
      <c r="BR805" s="20"/>
      <c r="BS805" s="21">
        <v>0.21</v>
      </c>
      <c r="BT805" s="20"/>
      <c r="BU805" s="20"/>
      <c r="BV805" s="21">
        <v>16.75</v>
      </c>
      <c r="BW805" s="9">
        <f>IF(BA805=1,BN805-(Monitors!$B$17*Data!BZ805),Data!BN805)</f>
        <v>16.63</v>
      </c>
      <c r="BX805" s="32">
        <f>IF($AR805=1,$BW805-(Monitors!$C$17*BZ805),Data!$BW805)</f>
        <v>16.63</v>
      </c>
      <c r="BY805" s="32">
        <f>BX805-(AA805*Monitors!$C$13)</f>
        <v>12.481999999999999</v>
      </c>
      <c r="BZ805" s="86">
        <f>(Monitors!$C$13*Data!AA805)+(Monitors!$C$6*TANH(Monitors!$C$7*(Data!V805+Monitors!$C$8)+Monitors!$C$9)+Monitors!$C$10)</f>
        <v>16.854370397059807</v>
      </c>
      <c r="CA805" s="9">
        <f>BN805-(Signage!$C$13*AI805)</f>
        <v>11.311602999999998</v>
      </c>
      <c r="CB805" s="86">
        <f>(Signage!$C$13*Data!AI805)+(Signage!$C$6*TANH(Signage!$C$7*(Data!V805+Signage!$C$8)+Signage!$C$9)+Signage!$C$10)</f>
        <v>22.547014006351485</v>
      </c>
    </row>
    <row r="806" spans="1:80" s="4" customFormat="1" ht="12" customHeight="1">
      <c r="A806" s="82">
        <v>805</v>
      </c>
      <c r="B806" s="15" t="s">
        <v>2079</v>
      </c>
      <c r="C806" s="82" t="s">
        <v>1736</v>
      </c>
      <c r="D806" s="16">
        <v>41687</v>
      </c>
      <c r="E806" s="18" t="s">
        <v>77</v>
      </c>
      <c r="F806" s="15" t="s">
        <v>70</v>
      </c>
      <c r="G806" s="17">
        <v>6</v>
      </c>
      <c r="H806" s="15" t="s">
        <v>72</v>
      </c>
      <c r="I806" s="15" t="s">
        <v>90</v>
      </c>
      <c r="J806" s="18" t="s">
        <v>71</v>
      </c>
      <c r="K806" s="18" t="s">
        <v>74</v>
      </c>
      <c r="L806" s="18" t="s">
        <v>71</v>
      </c>
      <c r="M806" s="18" t="s">
        <v>78</v>
      </c>
      <c r="N806" s="18" t="s">
        <v>78</v>
      </c>
      <c r="O806" s="18" t="s">
        <v>82</v>
      </c>
      <c r="P806" s="18" t="s">
        <v>81</v>
      </c>
      <c r="Q806" s="18" t="s">
        <v>77</v>
      </c>
      <c r="R806" s="19">
        <v>1.78</v>
      </c>
      <c r="S806" s="19">
        <v>13.2</v>
      </c>
      <c r="T806" s="19">
        <v>23.5</v>
      </c>
      <c r="U806" s="19">
        <v>27</v>
      </c>
      <c r="V806" s="19">
        <v>311.67</v>
      </c>
      <c r="W806" s="19">
        <v>1080</v>
      </c>
      <c r="X806" s="19">
        <v>1920</v>
      </c>
      <c r="Y806" s="18" t="s">
        <v>147</v>
      </c>
      <c r="Z806" s="69">
        <v>6685</v>
      </c>
      <c r="AA806" s="19">
        <v>2.0739999999999998</v>
      </c>
      <c r="AB806" s="21">
        <v>300</v>
      </c>
      <c r="AC806" s="19">
        <v>21</v>
      </c>
      <c r="AD806" s="19">
        <v>316</v>
      </c>
      <c r="AE806" s="19">
        <v>300</v>
      </c>
      <c r="AF806" s="19">
        <v>300</v>
      </c>
      <c r="AG806" s="8">
        <f>AF806/AD806</f>
        <v>0.94936708860759489</v>
      </c>
      <c r="AH806" s="19">
        <v>200</v>
      </c>
      <c r="AI806" s="85">
        <f>(AF806*V806)/1000000</f>
        <v>9.3501000000000001E-2</v>
      </c>
      <c r="AJ806" s="18" t="s">
        <v>78</v>
      </c>
      <c r="AK806" s="18" t="s">
        <v>195</v>
      </c>
      <c r="AL806" s="18" t="s">
        <v>181</v>
      </c>
      <c r="AM806" s="18" t="s">
        <v>81</v>
      </c>
      <c r="AN806" s="18" t="s">
        <v>81</v>
      </c>
      <c r="AO806" s="18" t="s">
        <v>81</v>
      </c>
      <c r="AP806" s="18" t="s">
        <v>81</v>
      </c>
      <c r="AQ806" s="18" t="s">
        <v>81</v>
      </c>
      <c r="AR806" s="19">
        <v>0</v>
      </c>
      <c r="AS806" s="18"/>
      <c r="AT806" s="72">
        <v>60</v>
      </c>
      <c r="AU806" s="19">
        <v>178</v>
      </c>
      <c r="AV806" s="19">
        <v>178</v>
      </c>
      <c r="AW806" s="18" t="s">
        <v>77</v>
      </c>
      <c r="AX806" s="18" t="s">
        <v>126</v>
      </c>
      <c r="AY806" s="18" t="s">
        <v>71</v>
      </c>
      <c r="AZ806" s="18" t="s">
        <v>71</v>
      </c>
      <c r="BA806" s="19">
        <v>0</v>
      </c>
      <c r="BB806" s="20" t="s">
        <v>81</v>
      </c>
      <c r="BC806" s="18" t="s">
        <v>81</v>
      </c>
      <c r="BD806" s="18" t="s">
        <v>81</v>
      </c>
      <c r="BE806" s="18" t="s">
        <v>84</v>
      </c>
      <c r="BF806" s="18" t="s">
        <v>81</v>
      </c>
      <c r="BG806" s="18"/>
      <c r="BH806" s="21">
        <v>0</v>
      </c>
      <c r="BI806" s="19">
        <v>0.37</v>
      </c>
      <c r="BJ806" s="18"/>
      <c r="BK806" s="19">
        <v>0.22</v>
      </c>
      <c r="BL806" s="18"/>
      <c r="BM806" s="18"/>
      <c r="BN806" s="19">
        <v>17.14</v>
      </c>
      <c r="BO806" s="21">
        <v>0.36</v>
      </c>
      <c r="BP806" s="20"/>
      <c r="BQ806" s="21">
        <v>0.39</v>
      </c>
      <c r="BR806" s="20"/>
      <c r="BS806" s="21">
        <v>0.25</v>
      </c>
      <c r="BT806" s="20"/>
      <c r="BU806" s="20"/>
      <c r="BV806" s="21">
        <v>17.46</v>
      </c>
      <c r="BW806" s="9">
        <f>IF(BA806=1,BN806-(Monitors!$B$17*Data!BZ806),Data!BN806)</f>
        <v>17.14</v>
      </c>
      <c r="BX806" s="32">
        <f>IF($AR806=1,$BW806-(Monitors!$C$17*BZ806),Data!$BW806)</f>
        <v>17.14</v>
      </c>
      <c r="BY806" s="32">
        <f>BX806-(AA806*Monitors!$C$13)</f>
        <v>12.992000000000001</v>
      </c>
      <c r="BZ806" s="86">
        <f>(Monitors!$C$13*Data!AA806)+(Monitors!$C$6*TANH(Monitors!$C$7*(Data!V806+Monitors!$C$8)+Monitors!$C$9)+Monitors!$C$10)</f>
        <v>18.779131251115082</v>
      </c>
      <c r="CA806" s="9">
        <f>BN806-(Signage!$C$13*AI806)</f>
        <v>10.127425000000001</v>
      </c>
      <c r="CB806" s="86">
        <f>(Signage!$C$13*Data!AI806)+(Signage!$C$6*TANH(Signage!$C$7*(Data!V806+Signage!$C$8)+Signage!$C$9)+Signage!$C$10)</f>
        <v>30.114856725031792</v>
      </c>
    </row>
    <row r="807" spans="1:80" s="4" customFormat="1" ht="12" customHeight="1">
      <c r="A807" s="83">
        <v>806</v>
      </c>
      <c r="B807" s="15" t="s">
        <v>2088</v>
      </c>
      <c r="C807" s="83" t="s">
        <v>1737</v>
      </c>
      <c r="D807" s="16">
        <v>41435</v>
      </c>
      <c r="E807" s="18" t="s">
        <v>77</v>
      </c>
      <c r="F807" s="15" t="s">
        <v>225</v>
      </c>
      <c r="G807" s="17">
        <v>6</v>
      </c>
      <c r="H807" s="15" t="s">
        <v>72</v>
      </c>
      <c r="I807" s="15" t="s">
        <v>113</v>
      </c>
      <c r="J807" s="18"/>
      <c r="K807" s="18" t="s">
        <v>74</v>
      </c>
      <c r="L807" s="18"/>
      <c r="M807" s="18" t="s">
        <v>78</v>
      </c>
      <c r="N807" s="18" t="s">
        <v>78</v>
      </c>
      <c r="O807" s="18" t="s">
        <v>82</v>
      </c>
      <c r="P807" s="18"/>
      <c r="Q807" s="18" t="s">
        <v>77</v>
      </c>
      <c r="R807" s="19">
        <v>1.78</v>
      </c>
      <c r="S807" s="19">
        <v>11.8</v>
      </c>
      <c r="T807" s="19">
        <v>20.9</v>
      </c>
      <c r="U807" s="19">
        <v>24</v>
      </c>
      <c r="V807" s="19">
        <v>246.09</v>
      </c>
      <c r="W807" s="19">
        <v>1080</v>
      </c>
      <c r="X807" s="19">
        <v>1920</v>
      </c>
      <c r="Y807" s="18" t="s">
        <v>147</v>
      </c>
      <c r="Z807" s="69">
        <v>8428</v>
      </c>
      <c r="AA807" s="19">
        <v>2.0739999999999998</v>
      </c>
      <c r="AB807" s="21">
        <v>300</v>
      </c>
      <c r="AC807" s="19">
        <v>0</v>
      </c>
      <c r="AD807" s="19">
        <v>300</v>
      </c>
      <c r="AE807" s="19">
        <v>300</v>
      </c>
      <c r="AF807" s="19">
        <v>300</v>
      </c>
      <c r="AG807" s="8">
        <f>AF807/AD807</f>
        <v>1</v>
      </c>
      <c r="AH807" s="19">
        <v>200</v>
      </c>
      <c r="AI807" s="85">
        <f>(AF807*V807)/1000000</f>
        <v>7.3827000000000004E-2</v>
      </c>
      <c r="AJ807" s="18" t="s">
        <v>78</v>
      </c>
      <c r="AK807" s="18" t="s">
        <v>436</v>
      </c>
      <c r="AL807" s="18" t="s">
        <v>159</v>
      </c>
      <c r="AM807" s="18"/>
      <c r="AN807" s="18" t="s">
        <v>81</v>
      </c>
      <c r="AO807" s="18"/>
      <c r="AP807" s="18" t="s">
        <v>81</v>
      </c>
      <c r="AQ807" s="18"/>
      <c r="AR807" s="19">
        <v>0</v>
      </c>
      <c r="AS807" s="18"/>
      <c r="AT807" s="72">
        <v>60</v>
      </c>
      <c r="AU807" s="19">
        <v>178</v>
      </c>
      <c r="AV807" s="19">
        <v>178</v>
      </c>
      <c r="AW807" s="18" t="s">
        <v>77</v>
      </c>
      <c r="AX807" s="18" t="s">
        <v>91</v>
      </c>
      <c r="AY807" s="18"/>
      <c r="AZ807" s="18"/>
      <c r="BA807" s="19">
        <v>0</v>
      </c>
      <c r="BB807" s="20" t="s">
        <v>81</v>
      </c>
      <c r="BC807" s="18" t="s">
        <v>81</v>
      </c>
      <c r="BD807" s="18"/>
      <c r="BE807" s="18" t="s">
        <v>84</v>
      </c>
      <c r="BF807" s="18"/>
      <c r="BG807" s="18"/>
      <c r="BH807" s="21">
        <v>0</v>
      </c>
      <c r="BI807" s="19">
        <v>0.44</v>
      </c>
      <c r="BJ807" s="18"/>
      <c r="BK807" s="19">
        <v>0.25</v>
      </c>
      <c r="BL807" s="18"/>
      <c r="BM807" s="18"/>
      <c r="BN807" s="19">
        <v>21.7</v>
      </c>
      <c r="BO807" s="21">
        <v>0.45</v>
      </c>
      <c r="BP807" s="20"/>
      <c r="BQ807" s="21">
        <v>0.45</v>
      </c>
      <c r="BR807" s="20"/>
      <c r="BS807" s="21">
        <v>0.28999999999999998</v>
      </c>
      <c r="BT807" s="20"/>
      <c r="BU807" s="20"/>
      <c r="BV807" s="21">
        <v>20.9</v>
      </c>
      <c r="BW807" s="9">
        <f>IF(BA807=1,BN807-(Monitors!$B$17*Data!BZ807),Data!BN807)</f>
        <v>21.7</v>
      </c>
      <c r="BX807" s="32">
        <f>IF($AR807=1,$BW807-(Monitors!$C$17*BZ807),Data!$BW807)</f>
        <v>21.7</v>
      </c>
      <c r="BY807" s="32">
        <f>BX807-(AA807*Monitors!$C$13)</f>
        <v>17.552</v>
      </c>
      <c r="BZ807" s="86">
        <f>(Monitors!$C$13*Data!AA807)+(Monitors!$C$6*TANH(Monitors!$C$7*(Data!V807+Monitors!$C$8)+Monitors!$C$9)+Monitors!$C$10)</f>
        <v>17.116528311356575</v>
      </c>
      <c r="CA807" s="9">
        <f>BN807-(Signage!$C$13*AI807)</f>
        <v>16.162974999999999</v>
      </c>
      <c r="CB807" s="86">
        <f>(Signage!$C$13*Data!AI807)+(Signage!$C$6*TANH(Signage!$C$7*(Data!V807+Signage!$C$8)+Signage!$C$9)+Signage!$C$10)</f>
        <v>23.431903846203593</v>
      </c>
    </row>
    <row r="808" spans="1:80" s="4" customFormat="1" ht="12" customHeight="1">
      <c r="A808" s="82">
        <v>807</v>
      </c>
      <c r="B808" s="15" t="s">
        <v>2088</v>
      </c>
      <c r="C808" s="82" t="s">
        <v>1738</v>
      </c>
      <c r="D808" s="16">
        <v>41435</v>
      </c>
      <c r="E808" s="18" t="s">
        <v>77</v>
      </c>
      <c r="F808" s="15" t="s">
        <v>225</v>
      </c>
      <c r="G808" s="17">
        <v>6</v>
      </c>
      <c r="H808" s="15" t="s">
        <v>72</v>
      </c>
      <c r="I808" s="15" t="s">
        <v>113</v>
      </c>
      <c r="J808" s="18"/>
      <c r="K808" s="18" t="s">
        <v>74</v>
      </c>
      <c r="L808" s="18"/>
      <c r="M808" s="18" t="s">
        <v>78</v>
      </c>
      <c r="N808" s="18" t="s">
        <v>78</v>
      </c>
      <c r="O808" s="18" t="s">
        <v>82</v>
      </c>
      <c r="P808" s="18"/>
      <c r="Q808" s="18" t="s">
        <v>77</v>
      </c>
      <c r="R808" s="19">
        <v>1.78</v>
      </c>
      <c r="S808" s="19">
        <v>13.3</v>
      </c>
      <c r="T808" s="19">
        <v>23.6</v>
      </c>
      <c r="U808" s="19">
        <v>27</v>
      </c>
      <c r="V808" s="19">
        <v>314.33999999999997</v>
      </c>
      <c r="W808" s="19">
        <v>1080</v>
      </c>
      <c r="X808" s="19">
        <v>1920</v>
      </c>
      <c r="Y808" s="18" t="s">
        <v>147</v>
      </c>
      <c r="Z808" s="69">
        <v>6598</v>
      </c>
      <c r="AA808" s="19">
        <v>2.0739999999999998</v>
      </c>
      <c r="AB808" s="21">
        <v>300</v>
      </c>
      <c r="AC808" s="19">
        <v>0</v>
      </c>
      <c r="AD808" s="19">
        <v>300</v>
      </c>
      <c r="AE808" s="19">
        <v>300</v>
      </c>
      <c r="AF808" s="19">
        <v>300</v>
      </c>
      <c r="AG808" s="8">
        <f>AF808/AD808</f>
        <v>1</v>
      </c>
      <c r="AH808" s="19">
        <v>200</v>
      </c>
      <c r="AI808" s="85">
        <f>(AF808*V808)/1000000</f>
        <v>9.4301999999999983E-2</v>
      </c>
      <c r="AJ808" s="18" t="s">
        <v>78</v>
      </c>
      <c r="AK808" s="18" t="s">
        <v>604</v>
      </c>
      <c r="AL808" s="18" t="s">
        <v>159</v>
      </c>
      <c r="AM808" s="18"/>
      <c r="AN808" s="18" t="s">
        <v>81</v>
      </c>
      <c r="AO808" s="18"/>
      <c r="AP808" s="18" t="s">
        <v>81</v>
      </c>
      <c r="AQ808" s="18"/>
      <c r="AR808" s="19">
        <v>0</v>
      </c>
      <c r="AS808" s="18"/>
      <c r="AT808" s="72">
        <v>60</v>
      </c>
      <c r="AU808" s="19">
        <v>178</v>
      </c>
      <c r="AV808" s="19">
        <v>178</v>
      </c>
      <c r="AW808" s="18" t="s">
        <v>77</v>
      </c>
      <c r="AX808" s="18" t="s">
        <v>91</v>
      </c>
      <c r="AY808" s="18"/>
      <c r="AZ808" s="18"/>
      <c r="BA808" s="19">
        <v>0</v>
      </c>
      <c r="BB808" s="20" t="s">
        <v>81</v>
      </c>
      <c r="BC808" s="18" t="s">
        <v>81</v>
      </c>
      <c r="BD808" s="18"/>
      <c r="BE808" s="18" t="s">
        <v>84</v>
      </c>
      <c r="BF808" s="18"/>
      <c r="BG808" s="18"/>
      <c r="BH808" s="21">
        <v>0</v>
      </c>
      <c r="BI808" s="19">
        <v>0.27</v>
      </c>
      <c r="BJ808" s="18"/>
      <c r="BK808" s="19">
        <v>0.24</v>
      </c>
      <c r="BL808" s="18"/>
      <c r="BM808" s="18"/>
      <c r="BN808" s="19">
        <v>26.2</v>
      </c>
      <c r="BO808" s="21">
        <v>0.45</v>
      </c>
      <c r="BP808" s="20"/>
      <c r="BQ808" s="21">
        <v>0.3</v>
      </c>
      <c r="BR808" s="20"/>
      <c r="BS808" s="21">
        <v>0.26</v>
      </c>
      <c r="BT808" s="20"/>
      <c r="BU808" s="20"/>
      <c r="BV808" s="21">
        <v>26.1</v>
      </c>
      <c r="BW808" s="9">
        <f>IF(BA808=1,BN808-(Monitors!$B$17*Data!BZ808),Data!BN808)</f>
        <v>26.2</v>
      </c>
      <c r="BX808" s="32">
        <f>IF($AR808=1,$BW808-(Monitors!$C$17*BZ808),Data!$BW808)</f>
        <v>26.2</v>
      </c>
      <c r="BY808" s="32">
        <f>BX808-(AA808*Monitors!$C$13)</f>
        <v>22.052</v>
      </c>
      <c r="BZ808" s="86">
        <f>(Monitors!$C$13*Data!AA808)+(Monitors!$C$6*TANH(Monitors!$C$7*(Data!V808+Monitors!$C$8)+Monitors!$C$9)+Monitors!$C$10)</f>
        <v>18.833001778233324</v>
      </c>
      <c r="CA808" s="9">
        <f>BN808-(Signage!$C$13*AI808)</f>
        <v>19.12735</v>
      </c>
      <c r="CB808" s="86">
        <f>(Signage!$C$13*Data!AI808)+(Signage!$C$6*TANH(Signage!$C$7*(Data!V808+Signage!$C$8)+Signage!$C$9)+Signage!$C$10)</f>
        <v>30.384230979887462</v>
      </c>
    </row>
    <row r="809" spans="1:80" s="4" customFormat="1" ht="12" customHeight="1">
      <c r="A809" s="83">
        <v>808</v>
      </c>
      <c r="B809" s="15" t="s">
        <v>2088</v>
      </c>
      <c r="C809" s="83" t="s">
        <v>1739</v>
      </c>
      <c r="D809" s="16">
        <v>41435</v>
      </c>
      <c r="E809" s="18" t="s">
        <v>77</v>
      </c>
      <c r="F809" s="15" t="s">
        <v>225</v>
      </c>
      <c r="G809" s="17">
        <v>6</v>
      </c>
      <c r="H809" s="15" t="s">
        <v>72</v>
      </c>
      <c r="I809" s="15" t="s">
        <v>113</v>
      </c>
      <c r="J809" s="18"/>
      <c r="K809" s="18" t="s">
        <v>74</v>
      </c>
      <c r="L809" s="18"/>
      <c r="M809" s="18" t="s">
        <v>78</v>
      </c>
      <c r="N809" s="18" t="s">
        <v>78</v>
      </c>
      <c r="O809" s="18" t="s">
        <v>82</v>
      </c>
      <c r="P809" s="18"/>
      <c r="Q809" s="18" t="s">
        <v>77</v>
      </c>
      <c r="R809" s="19">
        <v>1.78</v>
      </c>
      <c r="S809" s="19">
        <v>13.3</v>
      </c>
      <c r="T809" s="19">
        <v>23.6</v>
      </c>
      <c r="U809" s="19">
        <v>27</v>
      </c>
      <c r="V809" s="19">
        <v>314.33999999999997</v>
      </c>
      <c r="W809" s="19">
        <v>1080</v>
      </c>
      <c r="X809" s="19">
        <v>1920</v>
      </c>
      <c r="Y809" s="18" t="s">
        <v>147</v>
      </c>
      <c r="Z809" s="69">
        <v>6598</v>
      </c>
      <c r="AA809" s="19">
        <v>2.0739999999999998</v>
      </c>
      <c r="AB809" s="21">
        <v>300</v>
      </c>
      <c r="AC809" s="19">
        <v>0</v>
      </c>
      <c r="AD809" s="19">
        <v>300</v>
      </c>
      <c r="AE809" s="19">
        <v>300</v>
      </c>
      <c r="AF809" s="19">
        <v>300</v>
      </c>
      <c r="AG809" s="8">
        <f>AF809/AD809</f>
        <v>1</v>
      </c>
      <c r="AH809" s="19">
        <v>200</v>
      </c>
      <c r="AI809" s="85">
        <f>(AF809*V809)/1000000</f>
        <v>9.4301999999999983E-2</v>
      </c>
      <c r="AJ809" s="18" t="s">
        <v>78</v>
      </c>
      <c r="AK809" s="18" t="s">
        <v>604</v>
      </c>
      <c r="AL809" s="18" t="s">
        <v>159</v>
      </c>
      <c r="AM809" s="18"/>
      <c r="AN809" s="18" t="s">
        <v>81</v>
      </c>
      <c r="AO809" s="18"/>
      <c r="AP809" s="18" t="s">
        <v>81</v>
      </c>
      <c r="AQ809" s="18"/>
      <c r="AR809" s="19">
        <v>0</v>
      </c>
      <c r="AS809" s="18"/>
      <c r="AT809" s="72">
        <v>60</v>
      </c>
      <c r="AU809" s="19">
        <v>178</v>
      </c>
      <c r="AV809" s="19">
        <v>178</v>
      </c>
      <c r="AW809" s="18" t="s">
        <v>77</v>
      </c>
      <c r="AX809" s="18" t="s">
        <v>91</v>
      </c>
      <c r="AY809" s="18"/>
      <c r="AZ809" s="18"/>
      <c r="BA809" s="19">
        <v>0</v>
      </c>
      <c r="BB809" s="20" t="s">
        <v>81</v>
      </c>
      <c r="BC809" s="18" t="s">
        <v>81</v>
      </c>
      <c r="BD809" s="18"/>
      <c r="BE809" s="18" t="s">
        <v>84</v>
      </c>
      <c r="BF809" s="18"/>
      <c r="BG809" s="18"/>
      <c r="BH809" s="21">
        <v>0</v>
      </c>
      <c r="BI809" s="19">
        <v>0.4</v>
      </c>
      <c r="BJ809" s="18"/>
      <c r="BK809" s="19">
        <v>0.38</v>
      </c>
      <c r="BL809" s="18"/>
      <c r="BM809" s="18"/>
      <c r="BN809" s="19">
        <v>28.5</v>
      </c>
      <c r="BO809" s="21">
        <v>0.45</v>
      </c>
      <c r="BP809" s="20"/>
      <c r="BQ809" s="21">
        <v>0.43</v>
      </c>
      <c r="BR809" s="20"/>
      <c r="BS809" s="21">
        <v>0.4</v>
      </c>
      <c r="BT809" s="20"/>
      <c r="BU809" s="20"/>
      <c r="BV809" s="21">
        <v>28.5</v>
      </c>
      <c r="BW809" s="9">
        <f>IF(BA809=1,BN809-(Monitors!$B$17*Data!BZ809),Data!BN809)</f>
        <v>28.5</v>
      </c>
      <c r="BX809" s="32">
        <f>IF($AR809=1,$BW809-(Monitors!$C$17*BZ809),Data!$BW809)</f>
        <v>28.5</v>
      </c>
      <c r="BY809" s="32">
        <f>BX809-(AA809*Monitors!$C$13)</f>
        <v>24.352</v>
      </c>
      <c r="BZ809" s="86">
        <f>(Monitors!$C$13*Data!AA809)+(Monitors!$C$6*TANH(Monitors!$C$7*(Data!V809+Monitors!$C$8)+Monitors!$C$9)+Monitors!$C$10)</f>
        <v>18.833001778233324</v>
      </c>
      <c r="CA809" s="9">
        <f>BN809-(Signage!$C$13*AI809)</f>
        <v>21.427350000000001</v>
      </c>
      <c r="CB809" s="86">
        <f>(Signage!$C$13*Data!AI809)+(Signage!$C$6*TANH(Signage!$C$7*(Data!V809+Signage!$C$8)+Signage!$C$9)+Signage!$C$10)</f>
        <v>30.384230979887462</v>
      </c>
    </row>
    <row r="810" spans="1:80" s="4" customFormat="1" ht="12" customHeight="1">
      <c r="A810" s="82">
        <v>809</v>
      </c>
      <c r="B810" s="15" t="s">
        <v>2058</v>
      </c>
      <c r="C810" s="82" t="s">
        <v>1740</v>
      </c>
      <c r="D810" s="16">
        <v>41307</v>
      </c>
      <c r="E810" s="18" t="s">
        <v>77</v>
      </c>
      <c r="F810" s="15" t="s">
        <v>70</v>
      </c>
      <c r="G810" s="17">
        <v>6</v>
      </c>
      <c r="H810" s="15" t="s">
        <v>72</v>
      </c>
      <c r="I810" s="15" t="s">
        <v>73</v>
      </c>
      <c r="J810" s="18" t="s">
        <v>73</v>
      </c>
      <c r="K810" s="18" t="s">
        <v>74</v>
      </c>
      <c r="L810" s="18" t="s">
        <v>71</v>
      </c>
      <c r="M810" s="18" t="s">
        <v>78</v>
      </c>
      <c r="N810" s="18" t="s">
        <v>78</v>
      </c>
      <c r="O810" s="18" t="s">
        <v>82</v>
      </c>
      <c r="P810" s="18" t="s">
        <v>71</v>
      </c>
      <c r="Q810" s="18" t="s">
        <v>78</v>
      </c>
      <c r="R810" s="19">
        <v>1.78</v>
      </c>
      <c r="S810" s="19">
        <v>13.2</v>
      </c>
      <c r="T810" s="19">
        <v>23.6</v>
      </c>
      <c r="U810" s="19">
        <v>27</v>
      </c>
      <c r="V810" s="19">
        <v>311.7</v>
      </c>
      <c r="W810" s="19">
        <v>1080</v>
      </c>
      <c r="X810" s="19">
        <v>1920</v>
      </c>
      <c r="Y810" s="18" t="s">
        <v>147</v>
      </c>
      <c r="Z810" s="69">
        <v>6654</v>
      </c>
      <c r="AA810" s="19">
        <v>2.0739999999999998</v>
      </c>
      <c r="AB810" s="21">
        <v>300</v>
      </c>
      <c r="AC810" s="19">
        <v>29.5</v>
      </c>
      <c r="AD810" s="19">
        <v>355.8</v>
      </c>
      <c r="AE810" s="19">
        <v>300</v>
      </c>
      <c r="AF810" s="19">
        <v>300.60000000000002</v>
      </c>
      <c r="AG810" s="8">
        <f>AF810/AD810</f>
        <v>0.84485666104553125</v>
      </c>
      <c r="AH810" s="19">
        <v>200</v>
      </c>
      <c r="AI810" s="85">
        <f>(AF810*V810)/1000000</f>
        <v>9.3697020000000006E-2</v>
      </c>
      <c r="AJ810" s="18" t="s">
        <v>78</v>
      </c>
      <c r="AK810" s="18" t="s">
        <v>196</v>
      </c>
      <c r="AL810" s="18" t="s">
        <v>181</v>
      </c>
      <c r="AM810" s="18" t="s">
        <v>71</v>
      </c>
      <c r="AN810" s="18" t="s">
        <v>81</v>
      </c>
      <c r="AO810" s="18" t="s">
        <v>71</v>
      </c>
      <c r="AP810" s="18" t="s">
        <v>94</v>
      </c>
      <c r="AQ810" s="18" t="s">
        <v>71</v>
      </c>
      <c r="AR810" s="19">
        <v>0</v>
      </c>
      <c r="AS810" s="18"/>
      <c r="AT810" s="72">
        <v>60</v>
      </c>
      <c r="AU810" s="19">
        <v>170</v>
      </c>
      <c r="AV810" s="19">
        <v>160</v>
      </c>
      <c r="AW810" s="18" t="s">
        <v>77</v>
      </c>
      <c r="AX810" s="18" t="s">
        <v>98</v>
      </c>
      <c r="AY810" s="18"/>
      <c r="AZ810" s="18"/>
      <c r="BA810" s="19">
        <v>0</v>
      </c>
      <c r="BB810" s="20" t="s">
        <v>81</v>
      </c>
      <c r="BC810" s="18" t="s">
        <v>81</v>
      </c>
      <c r="BD810" s="18" t="s">
        <v>71</v>
      </c>
      <c r="BE810" s="18" t="s">
        <v>84</v>
      </c>
      <c r="BF810" s="18" t="s">
        <v>71</v>
      </c>
      <c r="BG810" s="18"/>
      <c r="BH810" s="21">
        <v>0</v>
      </c>
      <c r="BI810" s="19">
        <v>0.2</v>
      </c>
      <c r="BJ810" s="18"/>
      <c r="BK810" s="19">
        <v>0.2</v>
      </c>
      <c r="BL810" s="18"/>
      <c r="BM810" s="18"/>
      <c r="BN810" s="19">
        <v>25.1</v>
      </c>
      <c r="BO810" s="21">
        <v>0.4</v>
      </c>
      <c r="BP810" s="20"/>
      <c r="BQ810" s="21">
        <v>0.2</v>
      </c>
      <c r="BR810" s="20"/>
      <c r="BS810" s="21">
        <v>0.2</v>
      </c>
      <c r="BT810" s="20"/>
      <c r="BU810" s="20"/>
      <c r="BV810" s="21">
        <v>25.2</v>
      </c>
      <c r="BW810" s="9">
        <f>IF(BA810=1,BN810-(Monitors!$B$17*Data!BZ810),Data!BN810)</f>
        <v>25.1</v>
      </c>
      <c r="BX810" s="32">
        <f>IF($AR810=1,$BW810-(Monitors!$C$17*BZ810),Data!$BW810)</f>
        <v>25.1</v>
      </c>
      <c r="BY810" s="32">
        <f>BX810-(AA810*Monitors!$C$13)</f>
        <v>20.952000000000002</v>
      </c>
      <c r="BZ810" s="86">
        <f>(Monitors!$C$13*Data!AA810)+(Monitors!$C$6*TANH(Monitors!$C$7*(Data!V810+Monitors!$C$8)+Monitors!$C$9)+Monitors!$C$10)</f>
        <v>18.779741917256199</v>
      </c>
      <c r="CA810" s="9">
        <f>BN810-(Signage!$C$13*AI810)</f>
        <v>18.072723500000002</v>
      </c>
      <c r="CB810" s="86">
        <f>(Signage!$C$13*Data!AI810)+(Signage!$C$6*TANH(Signage!$C$7*(Data!V810+Signage!$C$8)+Signage!$C$9)+Signage!$C$10)</f>
        <v>30.131911202489082</v>
      </c>
    </row>
    <row r="811" spans="1:80" s="4" customFormat="1" ht="12" customHeight="1">
      <c r="A811" s="83">
        <v>810</v>
      </c>
      <c r="B811" s="15" t="s">
        <v>2052</v>
      </c>
      <c r="C811" s="83" t="s">
        <v>1741</v>
      </c>
      <c r="D811" s="16">
        <v>41306</v>
      </c>
      <c r="E811" s="18" t="s">
        <v>78</v>
      </c>
      <c r="F811" s="15" t="s">
        <v>70</v>
      </c>
      <c r="G811" s="17">
        <v>6</v>
      </c>
      <c r="H811" s="15" t="s">
        <v>72</v>
      </c>
      <c r="I811" s="15" t="s">
        <v>90</v>
      </c>
      <c r="J811" s="18"/>
      <c r="K811" s="18" t="s">
        <v>74</v>
      </c>
      <c r="L811" s="18"/>
      <c r="M811" s="18" t="s">
        <v>78</v>
      </c>
      <c r="N811" s="18" t="s">
        <v>78</v>
      </c>
      <c r="O811" s="18" t="s">
        <v>82</v>
      </c>
      <c r="P811" s="18"/>
      <c r="Q811" s="18" t="s">
        <v>77</v>
      </c>
      <c r="R811" s="19">
        <v>1.78</v>
      </c>
      <c r="S811" s="19">
        <v>13.2</v>
      </c>
      <c r="T811" s="19">
        <v>23.5</v>
      </c>
      <c r="U811" s="19">
        <v>27</v>
      </c>
      <c r="V811" s="19">
        <v>311.67</v>
      </c>
      <c r="W811" s="19">
        <v>1080</v>
      </c>
      <c r="X811" s="19">
        <v>1920</v>
      </c>
      <c r="Y811" s="18" t="s">
        <v>147</v>
      </c>
      <c r="Z811" s="69">
        <v>6655</v>
      </c>
      <c r="AA811" s="19">
        <v>2.0739999999999998</v>
      </c>
      <c r="AB811" s="21">
        <v>300</v>
      </c>
      <c r="AC811" s="19">
        <v>30.7</v>
      </c>
      <c r="AD811" s="19">
        <v>302.3</v>
      </c>
      <c r="AE811" s="19">
        <v>300</v>
      </c>
      <c r="AF811" s="19">
        <v>301.39999999999998</v>
      </c>
      <c r="AG811" s="8">
        <f>AF811/AD811</f>
        <v>0.99702282500826978</v>
      </c>
      <c r="AH811" s="19">
        <v>201.5</v>
      </c>
      <c r="AI811" s="85">
        <f>(AF811*V811)/1000000</f>
        <v>9.3937338000000009E-2</v>
      </c>
      <c r="AJ811" s="18" t="s">
        <v>78</v>
      </c>
      <c r="AK811" s="18" t="s">
        <v>397</v>
      </c>
      <c r="AL811" s="18" t="s">
        <v>159</v>
      </c>
      <c r="AM811" s="18"/>
      <c r="AN811" s="18" t="s">
        <v>81</v>
      </c>
      <c r="AO811" s="18"/>
      <c r="AP811" s="18" t="s">
        <v>94</v>
      </c>
      <c r="AQ811" s="18"/>
      <c r="AR811" s="19">
        <v>0</v>
      </c>
      <c r="AS811" s="18"/>
      <c r="AT811" s="72">
        <v>60</v>
      </c>
      <c r="AU811" s="19">
        <v>178</v>
      </c>
      <c r="AV811" s="19">
        <v>178</v>
      </c>
      <c r="AW811" s="18" t="s">
        <v>78</v>
      </c>
      <c r="AX811" s="19">
        <v>0.72</v>
      </c>
      <c r="AY811" s="18"/>
      <c r="AZ811" s="18"/>
      <c r="BA811" s="19">
        <v>0</v>
      </c>
      <c r="BB811" s="20" t="s">
        <v>81</v>
      </c>
      <c r="BC811" s="18" t="s">
        <v>81</v>
      </c>
      <c r="BD811" s="18"/>
      <c r="BE811" s="18" t="s">
        <v>84</v>
      </c>
      <c r="BF811" s="18"/>
      <c r="BG811" s="19">
        <v>1</v>
      </c>
      <c r="BH811" s="21">
        <v>0</v>
      </c>
      <c r="BI811" s="19">
        <v>0.31</v>
      </c>
      <c r="BJ811" s="18"/>
      <c r="BK811" s="19">
        <v>0.14000000000000001</v>
      </c>
      <c r="BL811" s="18"/>
      <c r="BM811" s="18"/>
      <c r="BN811" s="19">
        <v>23.16</v>
      </c>
      <c r="BO811" s="21">
        <v>0.36</v>
      </c>
      <c r="BP811" s="20"/>
      <c r="BQ811" s="21">
        <v>0.37</v>
      </c>
      <c r="BR811" s="20"/>
      <c r="BS811" s="21">
        <v>0.22</v>
      </c>
      <c r="BT811" s="20"/>
      <c r="BU811" s="20"/>
      <c r="BV811" s="21">
        <v>23.45</v>
      </c>
      <c r="BW811" s="9">
        <f>IF(BA811=1,BN811-(Monitors!$B$17*Data!BZ811),Data!BN811)</f>
        <v>23.16</v>
      </c>
      <c r="BX811" s="32">
        <f>IF($AR811=1,$BW811-(Monitors!$C$17*BZ811),Data!$BW811)</f>
        <v>23.16</v>
      </c>
      <c r="BY811" s="32">
        <f>BX811-(AA811*Monitors!$C$13)</f>
        <v>19.012</v>
      </c>
      <c r="BZ811" s="86">
        <f>(Monitors!$C$13*Data!AA811)+(Monitors!$C$6*TANH(Monitors!$C$7*(Data!V811+Monitors!$C$8)+Monitors!$C$9)+Monitors!$C$10)</f>
        <v>18.779131251115082</v>
      </c>
      <c r="CA811" s="9">
        <f>BN811-(Signage!$C$13*AI811)</f>
        <v>16.114699649999999</v>
      </c>
      <c r="CB811" s="86">
        <f>(Signage!$C$13*Data!AI811)+(Signage!$C$6*TANH(Signage!$C$7*(Data!V811+Signage!$C$8)+Signage!$C$9)+Signage!$C$10)</f>
        <v>30.147582075031796</v>
      </c>
    </row>
    <row r="812" spans="1:80" s="4" customFormat="1" ht="12" customHeight="1">
      <c r="A812" s="82">
        <v>811</v>
      </c>
      <c r="B812" s="15" t="s">
        <v>2088</v>
      </c>
      <c r="C812" s="82" t="s">
        <v>1742</v>
      </c>
      <c r="D812" s="16">
        <v>41426</v>
      </c>
      <c r="E812" s="18" t="s">
        <v>77</v>
      </c>
      <c r="F812" s="15" t="s">
        <v>70</v>
      </c>
      <c r="G812" s="17">
        <v>6</v>
      </c>
      <c r="H812" s="15" t="s">
        <v>72</v>
      </c>
      <c r="I812" s="15" t="s">
        <v>90</v>
      </c>
      <c r="J812" s="18"/>
      <c r="K812" s="18" t="s">
        <v>74</v>
      </c>
      <c r="L812" s="18"/>
      <c r="M812" s="18" t="s">
        <v>78</v>
      </c>
      <c r="N812" s="18" t="s">
        <v>78</v>
      </c>
      <c r="O812" s="18" t="s">
        <v>82</v>
      </c>
      <c r="P812" s="18"/>
      <c r="Q812" s="18" t="s">
        <v>78</v>
      </c>
      <c r="R812" s="19">
        <v>1.78</v>
      </c>
      <c r="S812" s="19">
        <v>13.2</v>
      </c>
      <c r="T812" s="19">
        <v>23.5</v>
      </c>
      <c r="U812" s="19">
        <v>27</v>
      </c>
      <c r="V812" s="19">
        <v>310.89999999999998</v>
      </c>
      <c r="W812" s="19">
        <v>1080</v>
      </c>
      <c r="X812" s="19">
        <v>1920</v>
      </c>
      <c r="Y812" s="18" t="s">
        <v>147</v>
      </c>
      <c r="Z812" s="69">
        <v>6670</v>
      </c>
      <c r="AA812" s="19">
        <v>2.0739999999999998</v>
      </c>
      <c r="AB812" s="21">
        <v>300</v>
      </c>
      <c r="AC812" s="19">
        <v>9.5</v>
      </c>
      <c r="AD812" s="19">
        <v>311.39999999999998</v>
      </c>
      <c r="AE812" s="19">
        <v>300</v>
      </c>
      <c r="AF812" s="19">
        <v>301.89999999999998</v>
      </c>
      <c r="AG812" s="8">
        <f>AF812/AD812</f>
        <v>0.9694926140012845</v>
      </c>
      <c r="AH812" s="19">
        <v>200</v>
      </c>
      <c r="AI812" s="85">
        <f>(AF812*V812)/1000000</f>
        <v>9.3860709999999986E-2</v>
      </c>
      <c r="AJ812" s="18" t="s">
        <v>78</v>
      </c>
      <c r="AK812" s="18" t="s">
        <v>191</v>
      </c>
      <c r="AL812" s="18" t="s">
        <v>134</v>
      </c>
      <c r="AM812" s="18"/>
      <c r="AN812" s="18" t="s">
        <v>81</v>
      </c>
      <c r="AO812" s="18"/>
      <c r="AP812" s="18" t="s">
        <v>81</v>
      </c>
      <c r="AQ812" s="18"/>
      <c r="AR812" s="19">
        <v>0</v>
      </c>
      <c r="AS812" s="18"/>
      <c r="AT812" s="72">
        <v>60</v>
      </c>
      <c r="AU812" s="19">
        <v>170</v>
      </c>
      <c r="AV812" s="19">
        <v>160</v>
      </c>
      <c r="AW812" s="18" t="s">
        <v>78</v>
      </c>
      <c r="AX812" s="18" t="s">
        <v>109</v>
      </c>
      <c r="AY812" s="18"/>
      <c r="AZ812" s="18"/>
      <c r="BA812" s="19">
        <v>0</v>
      </c>
      <c r="BB812" s="20" t="s">
        <v>81</v>
      </c>
      <c r="BC812" s="18" t="s">
        <v>81</v>
      </c>
      <c r="BD812" s="18"/>
      <c r="BE812" s="18" t="s">
        <v>84</v>
      </c>
      <c r="BF812" s="18"/>
      <c r="BG812" s="19">
        <v>5</v>
      </c>
      <c r="BH812" s="21">
        <v>0</v>
      </c>
      <c r="BI812" s="19">
        <v>0.17</v>
      </c>
      <c r="BJ812" s="18"/>
      <c r="BK812" s="19">
        <v>0.14000000000000001</v>
      </c>
      <c r="BL812" s="18"/>
      <c r="BM812" s="18"/>
      <c r="BN812" s="19">
        <v>26.55</v>
      </c>
      <c r="BO812" s="21">
        <v>0.51</v>
      </c>
      <c r="BP812" s="20"/>
      <c r="BQ812" s="21">
        <v>0.21</v>
      </c>
      <c r="BR812" s="20"/>
      <c r="BS812" s="21">
        <v>0.19</v>
      </c>
      <c r="BT812" s="20"/>
      <c r="BU812" s="20"/>
      <c r="BV812" s="21">
        <v>26.72</v>
      </c>
      <c r="BW812" s="9">
        <f>IF(BA812=1,BN812-(Monitors!$B$17*Data!BZ812),Data!BN812)</f>
        <v>26.55</v>
      </c>
      <c r="BX812" s="32">
        <f>IF($AR812=1,$BW812-(Monitors!$C$17*BZ812),Data!$BW812)</f>
        <v>26.55</v>
      </c>
      <c r="BY812" s="32">
        <f>BX812-(AA812*Monitors!$C$13)</f>
        <v>22.402000000000001</v>
      </c>
      <c r="BZ812" s="86">
        <f>(Monitors!$C$13*Data!AA812)+(Monitors!$C$6*TANH(Monitors!$C$7*(Data!V812+Monitors!$C$8)+Monitors!$C$9)+Monitors!$C$10)</f>
        <v>18.763415393120173</v>
      </c>
      <c r="CA812" s="9">
        <f>BN812-(Signage!$C$13*AI812)</f>
        <v>19.51044675</v>
      </c>
      <c r="CB812" s="86">
        <f>(Signage!$C$13*Data!AI812)+(Signage!$C$6*TANH(Signage!$C$7*(Data!V812+Signage!$C$8)+Signage!$C$9)+Signage!$C$10)</f>
        <v>30.081431820585287</v>
      </c>
    </row>
    <row r="813" spans="1:80" s="4" customFormat="1" ht="12" customHeight="1">
      <c r="A813" s="83">
        <v>812</v>
      </c>
      <c r="B813" s="15" t="s">
        <v>2088</v>
      </c>
      <c r="C813" s="83" t="s">
        <v>1743</v>
      </c>
      <c r="D813" s="16">
        <v>41456</v>
      </c>
      <c r="E813" s="18" t="s">
        <v>77</v>
      </c>
      <c r="F813" s="15" t="s">
        <v>70</v>
      </c>
      <c r="G813" s="17">
        <v>6</v>
      </c>
      <c r="H813" s="15" t="s">
        <v>72</v>
      </c>
      <c r="I813" s="15" t="s">
        <v>90</v>
      </c>
      <c r="J813" s="18"/>
      <c r="K813" s="18" t="s">
        <v>74</v>
      </c>
      <c r="L813" s="18"/>
      <c r="M813" s="18" t="s">
        <v>78</v>
      </c>
      <c r="N813" s="18" t="s">
        <v>78</v>
      </c>
      <c r="O813" s="18" t="s">
        <v>82</v>
      </c>
      <c r="P813" s="18"/>
      <c r="Q813" s="18" t="s">
        <v>78</v>
      </c>
      <c r="R813" s="19">
        <v>1.78</v>
      </c>
      <c r="S813" s="19">
        <v>11.5</v>
      </c>
      <c r="T813" s="19">
        <v>20.5</v>
      </c>
      <c r="U813" s="19">
        <v>23.5</v>
      </c>
      <c r="V813" s="19">
        <v>236.9</v>
      </c>
      <c r="W813" s="19">
        <v>1080</v>
      </c>
      <c r="X813" s="19">
        <v>1920</v>
      </c>
      <c r="Y813" s="18" t="s">
        <v>147</v>
      </c>
      <c r="Z813" s="69">
        <v>8752</v>
      </c>
      <c r="AA813" s="19">
        <v>2.0739999999999998</v>
      </c>
      <c r="AB813" s="21">
        <v>300</v>
      </c>
      <c r="AC813" s="19">
        <v>21.5</v>
      </c>
      <c r="AD813" s="19">
        <v>305.39999999999998</v>
      </c>
      <c r="AE813" s="19">
        <v>300</v>
      </c>
      <c r="AF813" s="19">
        <v>302.10000000000002</v>
      </c>
      <c r="AG813" s="8">
        <f>AF813/AD813</f>
        <v>0.98919449901768186</v>
      </c>
      <c r="AH813" s="19">
        <v>200.7</v>
      </c>
      <c r="AI813" s="85">
        <f>(AF813*V813)/1000000</f>
        <v>7.1567490000000011E-2</v>
      </c>
      <c r="AJ813" s="18" t="s">
        <v>78</v>
      </c>
      <c r="AK813" s="18" t="s">
        <v>172</v>
      </c>
      <c r="AL813" s="18" t="s">
        <v>127</v>
      </c>
      <c r="AM813" s="18"/>
      <c r="AN813" s="18" t="s">
        <v>81</v>
      </c>
      <c r="AO813" s="18"/>
      <c r="AP813" s="18" t="s">
        <v>81</v>
      </c>
      <c r="AQ813" s="18"/>
      <c r="AR813" s="19">
        <v>0</v>
      </c>
      <c r="AS813" s="18"/>
      <c r="AT813" s="72">
        <v>60</v>
      </c>
      <c r="AU813" s="19">
        <v>178</v>
      </c>
      <c r="AV813" s="19">
        <v>170</v>
      </c>
      <c r="AW813" s="18" t="s">
        <v>78</v>
      </c>
      <c r="AX813" s="18" t="s">
        <v>109</v>
      </c>
      <c r="AY813" s="18"/>
      <c r="AZ813" s="18"/>
      <c r="BA813" s="19">
        <v>0</v>
      </c>
      <c r="BB813" s="20" t="s">
        <v>81</v>
      </c>
      <c r="BC813" s="18" t="s">
        <v>81</v>
      </c>
      <c r="BD813" s="18"/>
      <c r="BE813" s="18" t="s">
        <v>84</v>
      </c>
      <c r="BF813" s="18"/>
      <c r="BG813" s="19">
        <v>5</v>
      </c>
      <c r="BH813" s="21">
        <v>0</v>
      </c>
      <c r="BI813" s="19">
        <v>0.06</v>
      </c>
      <c r="BJ813" s="18"/>
      <c r="BK813" s="19">
        <v>0.05</v>
      </c>
      <c r="BL813" s="18"/>
      <c r="BM813" s="18"/>
      <c r="BN813" s="19">
        <v>14.2</v>
      </c>
      <c r="BO813" s="21">
        <v>0.48</v>
      </c>
      <c r="BP813" s="20"/>
      <c r="BQ813" s="21">
        <v>0.06</v>
      </c>
      <c r="BR813" s="20"/>
      <c r="BS813" s="21">
        <v>0.05</v>
      </c>
      <c r="BT813" s="20"/>
      <c r="BU813" s="20"/>
      <c r="BV813" s="21">
        <v>14.36</v>
      </c>
      <c r="BW813" s="9">
        <f>IF(BA813=1,BN813-(Monitors!$B$17*Data!BZ813),Data!BN813)</f>
        <v>14.2</v>
      </c>
      <c r="BX813" s="32">
        <f>IF($AR813=1,$BW813-(Monitors!$C$17*BZ813),Data!$BW813)</f>
        <v>14.2</v>
      </c>
      <c r="BY813" s="32">
        <f>BX813-(AA813*Monitors!$C$13)</f>
        <v>10.052</v>
      </c>
      <c r="BZ813" s="86">
        <f>(Monitors!$C$13*Data!AA813)+(Monitors!$C$6*TANH(Monitors!$C$7*(Data!V813+Monitors!$C$8)+Monitors!$C$9)+Monitors!$C$10)</f>
        <v>16.825137967149267</v>
      </c>
      <c r="CA813" s="9">
        <f>BN813-(Signage!$C$13*AI813)</f>
        <v>8.8324382499999992</v>
      </c>
      <c r="CB813" s="86">
        <f>(Signage!$C$13*Data!AI813)+(Signage!$C$6*TANH(Signage!$C$7*(Data!V813+Signage!$C$8)+Signage!$C$9)+Signage!$C$10)</f>
        <v>22.523753675244549</v>
      </c>
    </row>
    <row r="814" spans="1:80" s="4" customFormat="1" ht="12" customHeight="1">
      <c r="A814" s="82">
        <v>813</v>
      </c>
      <c r="B814" s="15" t="s">
        <v>2058</v>
      </c>
      <c r="C814" s="82" t="s">
        <v>1744</v>
      </c>
      <c r="D814" s="16">
        <v>41397</v>
      </c>
      <c r="E814" s="18" t="s">
        <v>78</v>
      </c>
      <c r="F814" s="15" t="s">
        <v>70</v>
      </c>
      <c r="G814" s="17">
        <v>6</v>
      </c>
      <c r="H814" s="15" t="s">
        <v>72</v>
      </c>
      <c r="I814" s="15" t="s">
        <v>90</v>
      </c>
      <c r="J814" s="18"/>
      <c r="K814" s="18" t="s">
        <v>74</v>
      </c>
      <c r="L814" s="18"/>
      <c r="M814" s="18" t="s">
        <v>78</v>
      </c>
      <c r="N814" s="18" t="s">
        <v>78</v>
      </c>
      <c r="O814" s="18" t="s">
        <v>82</v>
      </c>
      <c r="P814" s="18"/>
      <c r="Q814" s="18" t="s">
        <v>78</v>
      </c>
      <c r="R814" s="19">
        <v>1.78</v>
      </c>
      <c r="S814" s="19">
        <v>118</v>
      </c>
      <c r="T814" s="19">
        <v>209</v>
      </c>
      <c r="U814" s="19">
        <v>24</v>
      </c>
      <c r="V814" s="19">
        <v>246</v>
      </c>
      <c r="W814" s="19">
        <v>1080</v>
      </c>
      <c r="X814" s="19">
        <v>1920</v>
      </c>
      <c r="Y814" s="18" t="s">
        <v>147</v>
      </c>
      <c r="Z814" s="69">
        <v>8424</v>
      </c>
      <c r="AA814" s="19">
        <v>2.0739999999999998</v>
      </c>
      <c r="AB814" s="21">
        <v>301.39999999999998</v>
      </c>
      <c r="AC814" s="19">
        <v>39</v>
      </c>
      <c r="AD814" s="19">
        <v>303.89999999999998</v>
      </c>
      <c r="AE814" s="19">
        <v>301.39999999999998</v>
      </c>
      <c r="AF814" s="19">
        <v>303.5</v>
      </c>
      <c r="AG814" s="8">
        <f>AF814/AD814</f>
        <v>0.99868377755840743</v>
      </c>
      <c r="AH814" s="19">
        <v>201.1</v>
      </c>
      <c r="AI814" s="85">
        <f>(AF814*V814)/1000000</f>
        <v>7.4661000000000005E-2</v>
      </c>
      <c r="AJ814" s="18" t="s">
        <v>78</v>
      </c>
      <c r="AK814" s="18" t="s">
        <v>311</v>
      </c>
      <c r="AL814" s="18" t="s">
        <v>181</v>
      </c>
      <c r="AM814" s="18"/>
      <c r="AN814" s="18" t="s">
        <v>81</v>
      </c>
      <c r="AO814" s="18"/>
      <c r="AP814" s="18" t="s">
        <v>81</v>
      </c>
      <c r="AQ814" s="18"/>
      <c r="AR814" s="19">
        <v>0</v>
      </c>
      <c r="AS814" s="18"/>
      <c r="AT814" s="72">
        <v>60</v>
      </c>
      <c r="AU814" s="19">
        <v>170</v>
      </c>
      <c r="AV814" s="19">
        <v>160</v>
      </c>
      <c r="AW814" s="18" t="s">
        <v>78</v>
      </c>
      <c r="AX814" s="18" t="s">
        <v>109</v>
      </c>
      <c r="AY814" s="18"/>
      <c r="AZ814" s="18"/>
      <c r="BA814" s="19">
        <v>0</v>
      </c>
      <c r="BB814" s="20" t="s">
        <v>81</v>
      </c>
      <c r="BC814" s="18" t="s">
        <v>81</v>
      </c>
      <c r="BD814" s="18"/>
      <c r="BE814" s="18" t="s">
        <v>84</v>
      </c>
      <c r="BF814" s="18"/>
      <c r="BG814" s="19">
        <v>0</v>
      </c>
      <c r="BH814" s="21">
        <v>0</v>
      </c>
      <c r="BI814" s="19">
        <v>0.23</v>
      </c>
      <c r="BJ814" s="18"/>
      <c r="BK814" s="19">
        <v>0.13</v>
      </c>
      <c r="BL814" s="18"/>
      <c r="BM814" s="18"/>
      <c r="BN814" s="19">
        <v>17.809999999999999</v>
      </c>
      <c r="BO814" s="21">
        <v>0.52</v>
      </c>
      <c r="BP814" s="20"/>
      <c r="BQ814" s="21">
        <v>0.25</v>
      </c>
      <c r="BR814" s="20"/>
      <c r="BS814" s="21">
        <v>0.17</v>
      </c>
      <c r="BT814" s="20"/>
      <c r="BU814" s="20"/>
      <c r="BV814" s="21">
        <v>17.45</v>
      </c>
      <c r="BW814" s="9">
        <f>IF(BA814=1,BN814-(Monitors!$B$17*Data!BZ814),Data!BN814)</f>
        <v>17.809999999999999</v>
      </c>
      <c r="BX814" s="32">
        <f>IF($AR814=1,$BW814-(Monitors!$C$17*BZ814),Data!$BW814)</f>
        <v>17.809999999999999</v>
      </c>
      <c r="BY814" s="32">
        <f>BX814-(AA814*Monitors!$C$13)</f>
        <v>13.661999999999999</v>
      </c>
      <c r="BZ814" s="86">
        <f>(Monitors!$C$13*Data!AA814)+(Monitors!$C$6*TANH(Monitors!$C$7*(Data!V814+Monitors!$C$8)+Monitors!$C$9)+Monitors!$C$10)</f>
        <v>17.113750341303597</v>
      </c>
      <c r="CA814" s="9">
        <f>BN814-(Signage!$C$13*AI814)</f>
        <v>12.210424999999997</v>
      </c>
      <c r="CB814" s="86">
        <f>(Signage!$C$13*Data!AI814)+(Signage!$C$6*TANH(Signage!$C$7*(Data!V814+Signage!$C$8)+Signage!$C$9)+Signage!$C$10)</f>
        <v>23.487229043764756</v>
      </c>
    </row>
    <row r="815" spans="1:80" s="4" customFormat="1" ht="12" customHeight="1">
      <c r="A815" s="83">
        <v>814</v>
      </c>
      <c r="B815" s="15" t="s">
        <v>2100</v>
      </c>
      <c r="C815" s="83" t="s">
        <v>1745</v>
      </c>
      <c r="D815" s="16">
        <v>40575</v>
      </c>
      <c r="E815" s="18" t="s">
        <v>78</v>
      </c>
      <c r="F815" s="15" t="s">
        <v>70</v>
      </c>
      <c r="G815" s="17">
        <v>6</v>
      </c>
      <c r="H815" s="15" t="s">
        <v>72</v>
      </c>
      <c r="I815" s="15" t="s">
        <v>73</v>
      </c>
      <c r="J815" s="18" t="s">
        <v>73</v>
      </c>
      <c r="K815" s="18" t="s">
        <v>74</v>
      </c>
      <c r="L815" s="18" t="s">
        <v>71</v>
      </c>
      <c r="M815" s="18" t="s">
        <v>78</v>
      </c>
      <c r="N815" s="18" t="s">
        <v>78</v>
      </c>
      <c r="O815" s="18" t="s">
        <v>82</v>
      </c>
      <c r="P815" s="18" t="s">
        <v>71</v>
      </c>
      <c r="Q815" s="18" t="s">
        <v>78</v>
      </c>
      <c r="R815" s="19">
        <v>1.78</v>
      </c>
      <c r="S815" s="19">
        <v>11.3</v>
      </c>
      <c r="T815" s="19">
        <v>20.3</v>
      </c>
      <c r="U815" s="19">
        <v>23.6</v>
      </c>
      <c r="V815" s="19">
        <v>229.39</v>
      </c>
      <c r="W815" s="19">
        <v>1080</v>
      </c>
      <c r="X815" s="19">
        <v>1920</v>
      </c>
      <c r="Y815" s="18" t="s">
        <v>147</v>
      </c>
      <c r="Z815" s="69">
        <v>9040</v>
      </c>
      <c r="AA815" s="19">
        <v>2.0739999999999998</v>
      </c>
      <c r="AB815" s="21">
        <v>307.3</v>
      </c>
      <c r="AC815" s="19">
        <v>11</v>
      </c>
      <c r="AD815" s="19">
        <v>307.3</v>
      </c>
      <c r="AE815" s="19">
        <v>307.3</v>
      </c>
      <c r="AF815" s="19">
        <v>306.89999999999998</v>
      </c>
      <c r="AG815" s="8">
        <f>AF815/AD815</f>
        <v>0.99869834038398952</v>
      </c>
      <c r="AH815" s="19">
        <v>200</v>
      </c>
      <c r="AI815" s="85">
        <f>(AF815*V815)/1000000</f>
        <v>7.0399791000000003E-2</v>
      </c>
      <c r="AJ815" s="18" t="s">
        <v>78</v>
      </c>
      <c r="AK815" s="18" t="s">
        <v>173</v>
      </c>
      <c r="AL815" s="18" t="s">
        <v>115</v>
      </c>
      <c r="AM815" s="18" t="s">
        <v>71</v>
      </c>
      <c r="AN815" s="18" t="s">
        <v>81</v>
      </c>
      <c r="AO815" s="18" t="s">
        <v>71</v>
      </c>
      <c r="AP815" s="18" t="s">
        <v>81</v>
      </c>
      <c r="AQ815" s="18" t="s">
        <v>71</v>
      </c>
      <c r="AR815" s="19">
        <v>0</v>
      </c>
      <c r="AS815" s="18"/>
      <c r="AT815" s="72">
        <v>60</v>
      </c>
      <c r="AU815" s="19">
        <v>170</v>
      </c>
      <c r="AV815" s="19">
        <v>160</v>
      </c>
      <c r="AW815" s="18" t="s">
        <v>77</v>
      </c>
      <c r="AX815" s="18" t="s">
        <v>126</v>
      </c>
      <c r="AY815" s="18" t="s">
        <v>71</v>
      </c>
      <c r="AZ815" s="18" t="s">
        <v>71</v>
      </c>
      <c r="BA815" s="19">
        <v>0</v>
      </c>
      <c r="BB815" s="20" t="s">
        <v>81</v>
      </c>
      <c r="BC815" s="18" t="s">
        <v>81</v>
      </c>
      <c r="BD815" s="18" t="s">
        <v>71</v>
      </c>
      <c r="BE815" s="18" t="s">
        <v>84</v>
      </c>
      <c r="BF815" s="18" t="s">
        <v>71</v>
      </c>
      <c r="BG815" s="18"/>
      <c r="BH815" s="21">
        <v>0</v>
      </c>
      <c r="BI815" s="19">
        <v>0.15</v>
      </c>
      <c r="BJ815" s="18"/>
      <c r="BK815" s="19">
        <v>0.08</v>
      </c>
      <c r="BL815" s="18"/>
      <c r="BM815" s="18"/>
      <c r="BN815" s="19">
        <v>15.5</v>
      </c>
      <c r="BO815" s="21">
        <v>0.5</v>
      </c>
      <c r="BP815" s="20"/>
      <c r="BQ815" s="21">
        <v>0.16</v>
      </c>
      <c r="BR815" s="20"/>
      <c r="BS815" s="21">
        <v>0.09</v>
      </c>
      <c r="BT815" s="20"/>
      <c r="BU815" s="20"/>
      <c r="BV815" s="21">
        <v>15.4</v>
      </c>
      <c r="BW815" s="9">
        <f>IF(BA815=1,BN815-(Monitors!$B$17*Data!BZ815),Data!BN815)</f>
        <v>15.5</v>
      </c>
      <c r="BX815" s="32">
        <f>IF($AR815=1,$BW815-(Monitors!$C$17*BZ815),Data!$BW815)</f>
        <v>15.5</v>
      </c>
      <c r="BY815" s="32">
        <f>BX815-(AA815*Monitors!$C$13)</f>
        <v>11.352</v>
      </c>
      <c r="BZ815" s="86">
        <f>(Monitors!$C$13*Data!AA815)+(Monitors!$C$6*TANH(Monitors!$C$7*(Data!V815+Monitors!$C$8)+Monitors!$C$9)+Monitors!$C$10)</f>
        <v>16.575213935768911</v>
      </c>
      <c r="CA815" s="9">
        <f>BN815-(Signage!$C$13*AI815)</f>
        <v>10.220015674999999</v>
      </c>
      <c r="CB815" s="86">
        <f>(Signage!$C$13*Data!AI815)+(Signage!$C$6*TANH(Signage!$C$7*(Data!V815+Signage!$C$8)+Signage!$C$9)+Signage!$C$10)</f>
        <v>21.831148212289346</v>
      </c>
    </row>
    <row r="816" spans="1:80" s="4" customFormat="1" ht="12" customHeight="1">
      <c r="A816" s="82">
        <v>815</v>
      </c>
      <c r="B816" s="15" t="s">
        <v>2058</v>
      </c>
      <c r="C816" s="82" t="s">
        <v>1746</v>
      </c>
      <c r="D816" s="16">
        <v>41442</v>
      </c>
      <c r="E816" s="18" t="s">
        <v>78</v>
      </c>
      <c r="F816" s="15"/>
      <c r="G816" s="17">
        <v>6</v>
      </c>
      <c r="H816" s="15" t="s">
        <v>72</v>
      </c>
      <c r="I816" s="15" t="s">
        <v>113</v>
      </c>
      <c r="J816" s="18"/>
      <c r="K816" s="18" t="s">
        <v>74</v>
      </c>
      <c r="L816" s="18"/>
      <c r="M816" s="18" t="s">
        <v>78</v>
      </c>
      <c r="N816" s="18" t="s">
        <v>78</v>
      </c>
      <c r="O816" s="18" t="s">
        <v>82</v>
      </c>
      <c r="P816" s="18"/>
      <c r="Q816" s="18" t="s">
        <v>78</v>
      </c>
      <c r="R816" s="19">
        <v>1.78</v>
      </c>
      <c r="S816" s="19">
        <v>13.2</v>
      </c>
      <c r="T816" s="19">
        <v>23.5</v>
      </c>
      <c r="U816" s="19">
        <v>27</v>
      </c>
      <c r="V816" s="19">
        <v>311.37</v>
      </c>
      <c r="W816" s="19">
        <v>1080</v>
      </c>
      <c r="X816" s="19">
        <v>1920</v>
      </c>
      <c r="Y816" s="18" t="s">
        <v>147</v>
      </c>
      <c r="Z816" s="69">
        <v>6660</v>
      </c>
      <c r="AA816" s="19">
        <v>2.0739999999999998</v>
      </c>
      <c r="AB816" s="21">
        <v>300</v>
      </c>
      <c r="AC816" s="19">
        <v>0.4</v>
      </c>
      <c r="AD816" s="19">
        <v>346</v>
      </c>
      <c r="AE816" s="19">
        <v>300</v>
      </c>
      <c r="AF816" s="19">
        <v>307.10000000000002</v>
      </c>
      <c r="AG816" s="8">
        <f>AF816/AD816</f>
        <v>0.88757225433526021</v>
      </c>
      <c r="AH816" s="19">
        <v>200.3</v>
      </c>
      <c r="AI816" s="85">
        <f>(AF816*V816)/1000000</f>
        <v>9.5621727000000017E-2</v>
      </c>
      <c r="AJ816" s="18" t="s">
        <v>77</v>
      </c>
      <c r="AK816" s="18" t="s">
        <v>379</v>
      </c>
      <c r="AL816" s="18" t="s">
        <v>156</v>
      </c>
      <c r="AM816" s="18" t="s">
        <v>378</v>
      </c>
      <c r="AN816" s="18" t="s">
        <v>81</v>
      </c>
      <c r="AO816" s="18"/>
      <c r="AP816" s="18" t="s">
        <v>81</v>
      </c>
      <c r="AQ816" s="18"/>
      <c r="AR816" s="19">
        <v>0</v>
      </c>
      <c r="AS816" s="18"/>
      <c r="AT816" s="72">
        <v>60</v>
      </c>
      <c r="AU816" s="19">
        <v>178</v>
      </c>
      <c r="AV816" s="19">
        <v>178</v>
      </c>
      <c r="AW816" s="18" t="s">
        <v>78</v>
      </c>
      <c r="AX816" s="18" t="s">
        <v>123</v>
      </c>
      <c r="AY816" s="18"/>
      <c r="AZ816" s="18"/>
      <c r="BA816" s="19">
        <v>0</v>
      </c>
      <c r="BB816" s="20" t="s">
        <v>81</v>
      </c>
      <c r="BC816" s="18" t="s">
        <v>81</v>
      </c>
      <c r="BD816" s="18"/>
      <c r="BE816" s="18" t="s">
        <v>84</v>
      </c>
      <c r="BF816" s="18"/>
      <c r="BG816" s="18"/>
      <c r="BH816" s="21">
        <v>0</v>
      </c>
      <c r="BI816" s="19">
        <v>0.31</v>
      </c>
      <c r="BJ816" s="18"/>
      <c r="BK816" s="19">
        <v>0.16</v>
      </c>
      <c r="BL816" s="18"/>
      <c r="BM816" s="18"/>
      <c r="BN816" s="19">
        <v>22.5</v>
      </c>
      <c r="BO816" s="21">
        <v>0.43</v>
      </c>
      <c r="BP816" s="20"/>
      <c r="BQ816" s="21">
        <v>0.34</v>
      </c>
      <c r="BR816" s="20"/>
      <c r="BS816" s="21">
        <v>0.18</v>
      </c>
      <c r="BT816" s="20"/>
      <c r="BU816" s="20"/>
      <c r="BV816" s="21">
        <v>22.6</v>
      </c>
      <c r="BW816" s="9">
        <f>IF(BA816=1,BN816-(Monitors!$B$17*Data!BZ816),Data!BN816)</f>
        <v>22.5</v>
      </c>
      <c r="BX816" s="32">
        <f>IF($AR816=1,$BW816-(Monitors!$C$17*BZ816),Data!$BW816)</f>
        <v>22.5</v>
      </c>
      <c r="BY816" s="32">
        <f>BX816-(AA816*Monitors!$C$13)</f>
        <v>18.352</v>
      </c>
      <c r="BZ816" s="86">
        <f>(Monitors!$C$13*Data!AA816)+(Monitors!$C$6*TANH(Monitors!$C$7*(Data!V816+Monitors!$C$8)+Monitors!$C$9)+Monitors!$C$10)</f>
        <v>18.773017830238977</v>
      </c>
      <c r="CA816" s="9">
        <f>BN816-(Signage!$C$13*AI816)</f>
        <v>15.328370475</v>
      </c>
      <c r="CB816" s="86">
        <f>(Signage!$C$13*Data!AI816)+(Signage!$C$6*TANH(Signage!$C$7*(Data!V816+Signage!$C$8)+Signage!$C$9)+Signage!$C$10)</f>
        <v>30.250379856590236</v>
      </c>
    </row>
    <row r="817" spans="1:80" s="4" customFormat="1" ht="12" customHeight="1">
      <c r="A817" s="83">
        <v>816</v>
      </c>
      <c r="B817" s="15" t="s">
        <v>2070</v>
      </c>
      <c r="C817" s="83" t="s">
        <v>1747</v>
      </c>
      <c r="D817" s="16">
        <v>41609</v>
      </c>
      <c r="E817" s="18" t="s">
        <v>77</v>
      </c>
      <c r="F817" s="15" t="s">
        <v>70</v>
      </c>
      <c r="G817" s="17">
        <v>6</v>
      </c>
      <c r="H817" s="15" t="s">
        <v>72</v>
      </c>
      <c r="I817" s="15" t="s">
        <v>90</v>
      </c>
      <c r="J817" s="18"/>
      <c r="K817" s="18" t="s">
        <v>74</v>
      </c>
      <c r="L817" s="18"/>
      <c r="M817" s="18" t="s">
        <v>78</v>
      </c>
      <c r="N817" s="18" t="s">
        <v>78</v>
      </c>
      <c r="O817" s="18" t="s">
        <v>82</v>
      </c>
      <c r="P817" s="18"/>
      <c r="Q817" s="18" t="s">
        <v>78</v>
      </c>
      <c r="R817" s="19">
        <v>1.78</v>
      </c>
      <c r="S817" s="19">
        <v>10.6</v>
      </c>
      <c r="T817" s="19">
        <v>18.8</v>
      </c>
      <c r="U817" s="19">
        <v>21.5</v>
      </c>
      <c r="V817" s="19">
        <v>198.1</v>
      </c>
      <c r="W817" s="19">
        <v>1080</v>
      </c>
      <c r="X817" s="19">
        <v>1920</v>
      </c>
      <c r="Y817" s="18" t="s">
        <v>147</v>
      </c>
      <c r="Z817" s="69">
        <v>10469</v>
      </c>
      <c r="AA817" s="19">
        <v>2.0739999999999998</v>
      </c>
      <c r="AB817" s="21">
        <v>250</v>
      </c>
      <c r="AC817" s="19">
        <v>12.3</v>
      </c>
      <c r="AD817" s="19">
        <v>325.8</v>
      </c>
      <c r="AE817" s="19">
        <v>250</v>
      </c>
      <c r="AF817" s="19">
        <v>307.5</v>
      </c>
      <c r="AG817" s="8">
        <f>AF817/AD817</f>
        <v>0.94383057090239408</v>
      </c>
      <c r="AH817" s="19">
        <v>201</v>
      </c>
      <c r="AI817" s="85">
        <f>(AF817*V817)/1000000</f>
        <v>6.0915749999999998E-2</v>
      </c>
      <c r="AJ817" s="18" t="s">
        <v>78</v>
      </c>
      <c r="AK817" s="18" t="s">
        <v>165</v>
      </c>
      <c r="AL817" s="18" t="s">
        <v>127</v>
      </c>
      <c r="AM817" s="18"/>
      <c r="AN817" s="18" t="s">
        <v>81</v>
      </c>
      <c r="AO817" s="18"/>
      <c r="AP817" s="18" t="s">
        <v>94</v>
      </c>
      <c r="AQ817" s="18"/>
      <c r="AR817" s="19">
        <v>0</v>
      </c>
      <c r="AS817" s="18"/>
      <c r="AT817" s="72">
        <v>60</v>
      </c>
      <c r="AU817" s="19">
        <v>170</v>
      </c>
      <c r="AV817" s="19">
        <v>160</v>
      </c>
      <c r="AW817" s="18" t="s">
        <v>78</v>
      </c>
      <c r="AX817" s="18" t="s">
        <v>109</v>
      </c>
      <c r="AY817" s="18"/>
      <c r="AZ817" s="18"/>
      <c r="BA817" s="19">
        <v>0</v>
      </c>
      <c r="BB817" s="20" t="s">
        <v>81</v>
      </c>
      <c r="BC817" s="18" t="s">
        <v>81</v>
      </c>
      <c r="BD817" s="18"/>
      <c r="BE817" s="18" t="s">
        <v>84</v>
      </c>
      <c r="BF817" s="18"/>
      <c r="BG817" s="19">
        <v>1</v>
      </c>
      <c r="BH817" s="21">
        <v>0</v>
      </c>
      <c r="BI817" s="19">
        <v>0.37</v>
      </c>
      <c r="BJ817" s="18"/>
      <c r="BK817" s="19">
        <v>0.27</v>
      </c>
      <c r="BL817" s="18"/>
      <c r="BM817" s="18"/>
      <c r="BN817" s="19">
        <v>17.52</v>
      </c>
      <c r="BO817" s="21">
        <v>0.46</v>
      </c>
      <c r="BP817" s="20"/>
      <c r="BQ817" s="21">
        <v>0.44</v>
      </c>
      <c r="BR817" s="20"/>
      <c r="BS817" s="21">
        <v>0.33</v>
      </c>
      <c r="BT817" s="20"/>
      <c r="BU817" s="20"/>
      <c r="BV817" s="21">
        <v>18.27</v>
      </c>
      <c r="BW817" s="9">
        <f>IF(BA817=1,BN817-(Monitors!$B$17*Data!BZ817),Data!BN817)</f>
        <v>17.52</v>
      </c>
      <c r="BX817" s="32">
        <f>IF($AR817=1,$BW817-(Monitors!$C$17*BZ817),Data!$BW817)</f>
        <v>17.52</v>
      </c>
      <c r="BY817" s="32">
        <f>BX817-(AA817*Monitors!$C$13)</f>
        <v>13.372</v>
      </c>
      <c r="BZ817" s="86">
        <f>(Monitors!$C$13*Data!AA817)+(Monitors!$C$6*TANH(Monitors!$C$7*(Data!V817+Monitors!$C$8)+Monitors!$C$9)+Monitors!$C$10)</f>
        <v>15.414443902241858</v>
      </c>
      <c r="CA817" s="9">
        <f>BN817-(Signage!$C$13*AI817)</f>
        <v>12.951318749999999</v>
      </c>
      <c r="CB817" s="86">
        <f>(Signage!$C$13*Data!AI817)+(Signage!$C$6*TANH(Signage!$C$7*(Data!V817+Signage!$C$8)+Signage!$C$9)+Signage!$C$10)</f>
        <v>18.587175450648328</v>
      </c>
    </row>
    <row r="818" spans="1:80" s="4" customFormat="1" ht="12" customHeight="1">
      <c r="A818" s="82">
        <v>817</v>
      </c>
      <c r="B818" s="15" t="s">
        <v>2052</v>
      </c>
      <c r="C818" s="82" t="s">
        <v>1748</v>
      </c>
      <c r="D818" s="16">
        <v>41791</v>
      </c>
      <c r="E818" s="18" t="s">
        <v>77</v>
      </c>
      <c r="F818" s="15" t="s">
        <v>70</v>
      </c>
      <c r="G818" s="17">
        <v>6</v>
      </c>
      <c r="H818" s="15" t="s">
        <v>72</v>
      </c>
      <c r="I818" s="15" t="s">
        <v>73</v>
      </c>
      <c r="J818" s="18" t="s">
        <v>73</v>
      </c>
      <c r="K818" s="18" t="s">
        <v>74</v>
      </c>
      <c r="L818" s="18" t="s">
        <v>71</v>
      </c>
      <c r="M818" s="18" t="s">
        <v>78</v>
      </c>
      <c r="N818" s="18" t="s">
        <v>78</v>
      </c>
      <c r="O818" s="18" t="s">
        <v>82</v>
      </c>
      <c r="P818" s="18" t="s">
        <v>71</v>
      </c>
      <c r="Q818" s="18" t="s">
        <v>78</v>
      </c>
      <c r="R818" s="19">
        <v>1.78</v>
      </c>
      <c r="S818" s="19">
        <v>13.2</v>
      </c>
      <c r="T818" s="19">
        <v>23.6</v>
      </c>
      <c r="U818" s="19">
        <v>27</v>
      </c>
      <c r="V818" s="19">
        <v>311.7</v>
      </c>
      <c r="W818" s="19">
        <v>1080</v>
      </c>
      <c r="X818" s="19">
        <v>1920</v>
      </c>
      <c r="Y818" s="18" t="s">
        <v>147</v>
      </c>
      <c r="Z818" s="69">
        <v>6654</v>
      </c>
      <c r="AA818" s="19">
        <v>2.0739999999999998</v>
      </c>
      <c r="AB818" s="21">
        <v>300</v>
      </c>
      <c r="AC818" s="19">
        <v>43.7</v>
      </c>
      <c r="AD818" s="19">
        <v>308</v>
      </c>
      <c r="AE818" s="19">
        <v>300</v>
      </c>
      <c r="AF818" s="19">
        <v>308</v>
      </c>
      <c r="AG818" s="8">
        <f>AF818/AD818</f>
        <v>1</v>
      </c>
      <c r="AH818" s="19">
        <v>200</v>
      </c>
      <c r="AI818" s="85">
        <f>(AF818*V818)/1000000</f>
        <v>9.6003599999999994E-2</v>
      </c>
      <c r="AJ818" s="18" t="s">
        <v>78</v>
      </c>
      <c r="AK818" s="18" t="s">
        <v>190</v>
      </c>
      <c r="AL818" s="18" t="s">
        <v>105</v>
      </c>
      <c r="AM818" s="18" t="s">
        <v>71</v>
      </c>
      <c r="AN818" s="18" t="s">
        <v>121</v>
      </c>
      <c r="AO818" s="18" t="s">
        <v>71</v>
      </c>
      <c r="AP818" s="18" t="s">
        <v>94</v>
      </c>
      <c r="AQ818" s="18" t="s">
        <v>71</v>
      </c>
      <c r="AR818" s="19">
        <v>0</v>
      </c>
      <c r="AS818" s="18"/>
      <c r="AT818" s="72">
        <v>60</v>
      </c>
      <c r="AU818" s="19">
        <v>170</v>
      </c>
      <c r="AV818" s="19">
        <v>160</v>
      </c>
      <c r="AW818" s="18" t="s">
        <v>77</v>
      </c>
      <c r="AX818" s="18" t="s">
        <v>126</v>
      </c>
      <c r="AY818" s="18" t="s">
        <v>71</v>
      </c>
      <c r="AZ818" s="18" t="s">
        <v>71</v>
      </c>
      <c r="BA818" s="19">
        <v>0</v>
      </c>
      <c r="BB818" s="20" t="s">
        <v>121</v>
      </c>
      <c r="BC818" s="18" t="s">
        <v>154</v>
      </c>
      <c r="BD818" s="18" t="s">
        <v>71</v>
      </c>
      <c r="BE818" s="18" t="s">
        <v>84</v>
      </c>
      <c r="BF818" s="18" t="s">
        <v>71</v>
      </c>
      <c r="BG818" s="18"/>
      <c r="BH818" s="21">
        <v>0</v>
      </c>
      <c r="BI818" s="19">
        <v>0.48</v>
      </c>
      <c r="BJ818" s="18"/>
      <c r="BK818" s="19">
        <v>0.44</v>
      </c>
      <c r="BL818" s="18"/>
      <c r="BM818" s="18"/>
      <c r="BN818" s="19">
        <v>25.29</v>
      </c>
      <c r="BO818" s="21">
        <v>0.5</v>
      </c>
      <c r="BP818" s="20"/>
      <c r="BQ818" s="21">
        <v>0.49</v>
      </c>
      <c r="BR818" s="20"/>
      <c r="BS818" s="21">
        <v>0.45</v>
      </c>
      <c r="BT818" s="20"/>
      <c r="BU818" s="20"/>
      <c r="BV818" s="21">
        <v>25.2</v>
      </c>
      <c r="BW818" s="9">
        <f>IF(BA818=1,BN818-(Monitors!$B$17*Data!BZ818),Data!BN818)</f>
        <v>25.29</v>
      </c>
      <c r="BX818" s="32">
        <f>IF($AR818=1,$BW818-(Monitors!$C$17*BZ818),Data!$BW818)</f>
        <v>25.29</v>
      </c>
      <c r="BY818" s="32">
        <f>BX818-(AA818*Monitors!$C$13)</f>
        <v>21.141999999999999</v>
      </c>
      <c r="BZ818" s="86">
        <f>(Monitors!$C$13*Data!AA818)+(Monitors!$C$6*TANH(Monitors!$C$7*(Data!V818+Monitors!$C$8)+Monitors!$C$9)+Monitors!$C$10)</f>
        <v>18.779741917256199</v>
      </c>
      <c r="CA818" s="9">
        <f>BN818-(Signage!$C$13*AI818)</f>
        <v>18.089729999999999</v>
      </c>
      <c r="CB818" s="86">
        <f>(Signage!$C$13*Data!AI818)+(Signage!$C$6*TANH(Signage!$C$7*(Data!V818+Signage!$C$8)+Signage!$C$9)+Signage!$C$10)</f>
        <v>30.304904702489083</v>
      </c>
    </row>
    <row r="819" spans="1:80" s="4" customFormat="1" ht="12" customHeight="1">
      <c r="A819" s="83">
        <v>818</v>
      </c>
      <c r="B819" s="15" t="s">
        <v>2079</v>
      </c>
      <c r="C819" s="83" t="s">
        <v>1749</v>
      </c>
      <c r="D819" s="16">
        <v>41167</v>
      </c>
      <c r="E819" s="18" t="s">
        <v>77</v>
      </c>
      <c r="F819" s="15" t="s">
        <v>70</v>
      </c>
      <c r="G819" s="17">
        <v>6</v>
      </c>
      <c r="H819" s="15" t="s">
        <v>72</v>
      </c>
      <c r="I819" s="15" t="s">
        <v>73</v>
      </c>
      <c r="J819" s="18" t="s">
        <v>73</v>
      </c>
      <c r="K819" s="18" t="s">
        <v>74</v>
      </c>
      <c r="L819" s="18" t="s">
        <v>71</v>
      </c>
      <c r="M819" s="18" t="s">
        <v>78</v>
      </c>
      <c r="N819" s="18" t="s">
        <v>78</v>
      </c>
      <c r="O819" s="18" t="s">
        <v>82</v>
      </c>
      <c r="P819" s="18" t="s">
        <v>81</v>
      </c>
      <c r="Q819" s="18" t="s">
        <v>78</v>
      </c>
      <c r="R819" s="19">
        <v>1.78</v>
      </c>
      <c r="S819" s="19">
        <v>13.2</v>
      </c>
      <c r="T819" s="19">
        <v>23.5</v>
      </c>
      <c r="U819" s="19">
        <v>27</v>
      </c>
      <c r="V819" s="19">
        <v>311.3</v>
      </c>
      <c r="W819" s="19">
        <v>1080</v>
      </c>
      <c r="X819" s="19">
        <v>1920</v>
      </c>
      <c r="Y819" s="18" t="s">
        <v>147</v>
      </c>
      <c r="Z819" s="69">
        <v>6685</v>
      </c>
      <c r="AA819" s="19">
        <v>2.0739999999999998</v>
      </c>
      <c r="AB819" s="21">
        <v>300</v>
      </c>
      <c r="AC819" s="19">
        <v>20</v>
      </c>
      <c r="AD819" s="19">
        <v>370</v>
      </c>
      <c r="AE819" s="19">
        <v>300</v>
      </c>
      <c r="AF819" s="19">
        <v>310</v>
      </c>
      <c r="AG819" s="8">
        <f>AF819/AD819</f>
        <v>0.83783783783783783</v>
      </c>
      <c r="AH819" s="19">
        <v>200</v>
      </c>
      <c r="AI819" s="85">
        <f>(AF819*V819)/1000000</f>
        <v>9.6503000000000005E-2</v>
      </c>
      <c r="AJ819" s="18" t="s">
        <v>78</v>
      </c>
      <c r="AK819" s="18" t="s">
        <v>267</v>
      </c>
      <c r="AL819" s="18" t="s">
        <v>326</v>
      </c>
      <c r="AM819" s="18" t="s">
        <v>690</v>
      </c>
      <c r="AN819" s="18" t="s">
        <v>121</v>
      </c>
      <c r="AO819" s="18" t="s">
        <v>81</v>
      </c>
      <c r="AP819" s="18" t="s">
        <v>94</v>
      </c>
      <c r="AQ819" s="18" t="s">
        <v>81</v>
      </c>
      <c r="AR819" s="19">
        <v>0</v>
      </c>
      <c r="AS819" s="18"/>
      <c r="AT819" s="72">
        <v>60</v>
      </c>
      <c r="AU819" s="19">
        <v>178</v>
      </c>
      <c r="AV819" s="19">
        <v>178</v>
      </c>
      <c r="AW819" s="18" t="s">
        <v>77</v>
      </c>
      <c r="AX819" s="18" t="s">
        <v>126</v>
      </c>
      <c r="AY819" s="18" t="s">
        <v>71</v>
      </c>
      <c r="AZ819" s="18" t="s">
        <v>71</v>
      </c>
      <c r="BA819" s="19">
        <v>0</v>
      </c>
      <c r="BB819" s="20" t="s">
        <v>121</v>
      </c>
      <c r="BC819" s="18" t="s">
        <v>144</v>
      </c>
      <c r="BD819" s="18" t="s">
        <v>81</v>
      </c>
      <c r="BE819" s="18" t="s">
        <v>84</v>
      </c>
      <c r="BF819" s="18" t="s">
        <v>81</v>
      </c>
      <c r="BG819" s="18"/>
      <c r="BH819" s="21">
        <v>0</v>
      </c>
      <c r="BI819" s="19">
        <v>0.3</v>
      </c>
      <c r="BJ819" s="18"/>
      <c r="BK819" s="19">
        <v>0.2</v>
      </c>
      <c r="BL819" s="18"/>
      <c r="BM819" s="18"/>
      <c r="BN819" s="19">
        <v>27.7</v>
      </c>
      <c r="BO819" s="21">
        <v>0.5</v>
      </c>
      <c r="BP819" s="20"/>
      <c r="BQ819" s="21">
        <v>0.3</v>
      </c>
      <c r="BR819" s="20"/>
      <c r="BS819" s="21">
        <v>0.2</v>
      </c>
      <c r="BT819" s="20"/>
      <c r="BU819" s="20"/>
      <c r="BV819" s="21">
        <v>27.9</v>
      </c>
      <c r="BW819" s="9">
        <f>IF(BA819=1,BN819-(Monitors!$B$17*Data!BZ819),Data!BN819)</f>
        <v>27.7</v>
      </c>
      <c r="BX819" s="32">
        <f>IF($AR819=1,$BW819-(Monitors!$C$17*BZ819),Data!$BW819)</f>
        <v>27.7</v>
      </c>
      <c r="BY819" s="32">
        <f>BX819-(AA819*Monitors!$C$13)</f>
        <v>23.552</v>
      </c>
      <c r="BZ819" s="86">
        <f>(Monitors!$C$13*Data!AA819)+(Monitors!$C$6*TANH(Monitors!$C$7*(Data!V819+Monitors!$C$8)+Monitors!$C$9)+Monitors!$C$10)</f>
        <v>18.771589595737041</v>
      </c>
      <c r="CA819" s="9">
        <f>BN819-(Signage!$C$13*AI819)</f>
        <v>20.462274999999998</v>
      </c>
      <c r="CB819" s="86">
        <f>(Signage!$C$13*Data!AI819)+(Signage!$C$6*TANH(Signage!$C$7*(Data!V819+Signage!$C$8)+Signage!$C$9)+Signage!$C$10)</f>
        <v>30.310984249833901</v>
      </c>
    </row>
    <row r="820" spans="1:80" s="4" customFormat="1" ht="12" customHeight="1">
      <c r="A820" s="82">
        <v>819</v>
      </c>
      <c r="B820" s="15" t="s">
        <v>2077</v>
      </c>
      <c r="C820" s="82" t="s">
        <v>1750</v>
      </c>
      <c r="D820" s="16">
        <v>41406</v>
      </c>
      <c r="E820" s="18" t="s">
        <v>78</v>
      </c>
      <c r="F820" s="15" t="s">
        <v>795</v>
      </c>
      <c r="G820" s="17">
        <v>6</v>
      </c>
      <c r="H820" s="15" t="s">
        <v>72</v>
      </c>
      <c r="I820" s="15" t="s">
        <v>90</v>
      </c>
      <c r="J820" s="18"/>
      <c r="K820" s="18" t="s">
        <v>74</v>
      </c>
      <c r="L820" s="18"/>
      <c r="M820" s="18" t="s">
        <v>78</v>
      </c>
      <c r="N820" s="18" t="s">
        <v>78</v>
      </c>
      <c r="O820" s="18" t="s">
        <v>82</v>
      </c>
      <c r="P820" s="18"/>
      <c r="Q820" s="18" t="s">
        <v>78</v>
      </c>
      <c r="R820" s="19">
        <v>1.78</v>
      </c>
      <c r="S820" s="19">
        <v>115</v>
      </c>
      <c r="T820" s="19">
        <v>205</v>
      </c>
      <c r="U820" s="19">
        <v>24</v>
      </c>
      <c r="V820" s="19">
        <v>237</v>
      </c>
      <c r="W820" s="19">
        <v>1080</v>
      </c>
      <c r="X820" s="19">
        <v>1920</v>
      </c>
      <c r="Y820" s="18" t="s">
        <v>147</v>
      </c>
      <c r="Z820" s="69">
        <v>8752</v>
      </c>
      <c r="AA820" s="19">
        <v>2.0739999999999998</v>
      </c>
      <c r="AB820" s="21">
        <v>259.2</v>
      </c>
      <c r="AC820" s="19">
        <v>11.8</v>
      </c>
      <c r="AD820" s="19">
        <v>359.2</v>
      </c>
      <c r="AE820" s="19">
        <v>259.2</v>
      </c>
      <c r="AF820" s="19">
        <v>310.5</v>
      </c>
      <c r="AG820" s="8">
        <f>AF820/AD820</f>
        <v>0.8644209354120268</v>
      </c>
      <c r="AH820" s="19">
        <v>201.3</v>
      </c>
      <c r="AI820" s="85">
        <f>(AF820*V820)/1000000</f>
        <v>7.3588500000000001E-2</v>
      </c>
      <c r="AJ820" s="18" t="s">
        <v>78</v>
      </c>
      <c r="AK820" s="18" t="s">
        <v>172</v>
      </c>
      <c r="AL820" s="18" t="s">
        <v>88</v>
      </c>
      <c r="AM820" s="18"/>
      <c r="AN820" s="18" t="s">
        <v>81</v>
      </c>
      <c r="AO820" s="18"/>
      <c r="AP820" s="18" t="s">
        <v>81</v>
      </c>
      <c r="AQ820" s="18"/>
      <c r="AR820" s="19">
        <v>0</v>
      </c>
      <c r="AS820" s="18"/>
      <c r="AT820" s="72">
        <v>60</v>
      </c>
      <c r="AU820" s="19">
        <v>170</v>
      </c>
      <c r="AV820" s="19">
        <v>160</v>
      </c>
      <c r="AW820" s="18" t="s">
        <v>78</v>
      </c>
      <c r="AX820" s="18" t="s">
        <v>109</v>
      </c>
      <c r="AY820" s="18"/>
      <c r="AZ820" s="18"/>
      <c r="BA820" s="19">
        <v>0</v>
      </c>
      <c r="BB820" s="20" t="s">
        <v>81</v>
      </c>
      <c r="BC820" s="18" t="s">
        <v>81</v>
      </c>
      <c r="BD820" s="18" t="s">
        <v>81</v>
      </c>
      <c r="BE820" s="18" t="s">
        <v>84</v>
      </c>
      <c r="BF820" s="18"/>
      <c r="BG820" s="19">
        <v>0</v>
      </c>
      <c r="BH820" s="21">
        <v>0</v>
      </c>
      <c r="BI820" s="19">
        <v>0.28999999999999998</v>
      </c>
      <c r="BJ820" s="18"/>
      <c r="BK820" s="19">
        <v>0.26</v>
      </c>
      <c r="BL820" s="18"/>
      <c r="BM820" s="18"/>
      <c r="BN820" s="19">
        <v>14.25</v>
      </c>
      <c r="BO820" s="21">
        <v>0.5</v>
      </c>
      <c r="BP820" s="20"/>
      <c r="BQ820" s="21">
        <v>0.38</v>
      </c>
      <c r="BR820" s="20"/>
      <c r="BS820" s="21">
        <v>0.36</v>
      </c>
      <c r="BT820" s="20"/>
      <c r="BU820" s="20"/>
      <c r="BV820" s="21">
        <v>14.34</v>
      </c>
      <c r="BW820" s="9">
        <f>IF(BA820=1,BN820-(Monitors!$B$17*Data!BZ820),Data!BN820)</f>
        <v>14.25</v>
      </c>
      <c r="BX820" s="32">
        <f>IF($AR820=1,$BW820-(Monitors!$C$17*BZ820),Data!$BW820)</f>
        <v>14.25</v>
      </c>
      <c r="BY820" s="32">
        <f>BX820-(AA820*Monitors!$C$13)</f>
        <v>10.102</v>
      </c>
      <c r="BZ820" s="86">
        <f>(Monitors!$C$13*Data!AA820)+(Monitors!$C$6*TANH(Monitors!$C$7*(Data!V820+Monitors!$C$8)+Monitors!$C$9)+Monitors!$C$10)</f>
        <v>16.828393549687867</v>
      </c>
      <c r="CA820" s="9">
        <f>BN820-(Signage!$C$13*AI820)</f>
        <v>8.7308625000000006</v>
      </c>
      <c r="CB820" s="86">
        <f>(Signage!$C$13*Data!AI820)+(Signage!$C$6*TANH(Signage!$C$7*(Data!V820+Signage!$C$8)+Signage!$C$9)+Signage!$C$10)</f>
        <v>22.683377534480496</v>
      </c>
    </row>
    <row r="821" spans="1:80" s="4" customFormat="1" ht="12" customHeight="1">
      <c r="A821" s="83">
        <v>820</v>
      </c>
      <c r="B821" s="15" t="s">
        <v>2079</v>
      </c>
      <c r="C821" s="83" t="s">
        <v>1751</v>
      </c>
      <c r="D821" s="16">
        <v>41522</v>
      </c>
      <c r="E821" s="18" t="s">
        <v>77</v>
      </c>
      <c r="F821" s="15" t="s">
        <v>70</v>
      </c>
      <c r="G821" s="17">
        <v>6</v>
      </c>
      <c r="H821" s="15" t="s">
        <v>72</v>
      </c>
      <c r="I821" s="15" t="s">
        <v>73</v>
      </c>
      <c r="J821" s="18" t="s">
        <v>73</v>
      </c>
      <c r="K821" s="18" t="s">
        <v>74</v>
      </c>
      <c r="L821" s="18" t="s">
        <v>71</v>
      </c>
      <c r="M821" s="18" t="s">
        <v>78</v>
      </c>
      <c r="N821" s="18" t="s">
        <v>78</v>
      </c>
      <c r="O821" s="18" t="s">
        <v>82</v>
      </c>
      <c r="P821" s="18" t="s">
        <v>71</v>
      </c>
      <c r="Q821" s="18" t="s">
        <v>78</v>
      </c>
      <c r="R821" s="19">
        <v>1.78</v>
      </c>
      <c r="S821" s="19">
        <v>13.4</v>
      </c>
      <c r="T821" s="19">
        <v>24.4</v>
      </c>
      <c r="U821" s="19">
        <v>28</v>
      </c>
      <c r="V821" s="19">
        <v>326.95999999999998</v>
      </c>
      <c r="W821" s="19">
        <v>1080</v>
      </c>
      <c r="X821" s="19">
        <v>1920</v>
      </c>
      <c r="Y821" s="18" t="s">
        <v>147</v>
      </c>
      <c r="Z821" s="69">
        <v>6343</v>
      </c>
      <c r="AA821" s="19">
        <v>2.0739999999999998</v>
      </c>
      <c r="AB821" s="21">
        <v>300</v>
      </c>
      <c r="AC821" s="19">
        <v>21</v>
      </c>
      <c r="AD821" s="19">
        <v>326</v>
      </c>
      <c r="AE821" s="19">
        <v>300</v>
      </c>
      <c r="AF821" s="19">
        <v>311</v>
      </c>
      <c r="AG821" s="8">
        <f>AF821/AD821</f>
        <v>0.95398773006134974</v>
      </c>
      <c r="AH821" s="19">
        <v>200</v>
      </c>
      <c r="AI821" s="85">
        <f>(AF821*V821)/1000000</f>
        <v>0.10168455999999999</v>
      </c>
      <c r="AJ821" s="18" t="s">
        <v>78</v>
      </c>
      <c r="AK821" s="18" t="s">
        <v>398</v>
      </c>
      <c r="AL821" s="18" t="s">
        <v>88</v>
      </c>
      <c r="AM821" s="18" t="s">
        <v>561</v>
      </c>
      <c r="AN821" s="18" t="s">
        <v>81</v>
      </c>
      <c r="AO821" s="18" t="s">
        <v>71</v>
      </c>
      <c r="AP821" s="18" t="s">
        <v>94</v>
      </c>
      <c r="AQ821" s="18" t="s">
        <v>71</v>
      </c>
      <c r="AR821" s="19">
        <v>0</v>
      </c>
      <c r="AS821" s="18"/>
      <c r="AT821" s="72">
        <v>60</v>
      </c>
      <c r="AU821" s="19">
        <v>178</v>
      </c>
      <c r="AV821" s="19">
        <v>178</v>
      </c>
      <c r="AW821" s="18" t="s">
        <v>77</v>
      </c>
      <c r="AX821" s="18" t="s">
        <v>98</v>
      </c>
      <c r="AY821" s="18" t="s">
        <v>71</v>
      </c>
      <c r="AZ821" s="18" t="s">
        <v>71</v>
      </c>
      <c r="BA821" s="19">
        <v>0</v>
      </c>
      <c r="BB821" s="20" t="s">
        <v>81</v>
      </c>
      <c r="BC821" s="18" t="s">
        <v>81</v>
      </c>
      <c r="BD821" s="18" t="s">
        <v>71</v>
      </c>
      <c r="BE821" s="18" t="s">
        <v>84</v>
      </c>
      <c r="BF821" s="18" t="s">
        <v>71</v>
      </c>
      <c r="BG821" s="18"/>
      <c r="BH821" s="21">
        <v>0</v>
      </c>
      <c r="BI821" s="19">
        <v>0.3</v>
      </c>
      <c r="BJ821" s="18"/>
      <c r="BK821" s="19">
        <v>0.2</v>
      </c>
      <c r="BL821" s="18"/>
      <c r="BM821" s="18"/>
      <c r="BN821" s="19">
        <v>25.59</v>
      </c>
      <c r="BO821" s="21">
        <v>0.5</v>
      </c>
      <c r="BP821" s="20"/>
      <c r="BQ821" s="21">
        <v>0.33</v>
      </c>
      <c r="BR821" s="20"/>
      <c r="BS821" s="21">
        <v>0.26</v>
      </c>
      <c r="BT821" s="20"/>
      <c r="BU821" s="20"/>
      <c r="BV821" s="21">
        <v>25.62</v>
      </c>
      <c r="BW821" s="9">
        <f>IF(BA821=1,BN821-(Monitors!$B$17*Data!BZ821),Data!BN821)</f>
        <v>25.59</v>
      </c>
      <c r="BX821" s="32">
        <f>IF($AR821=1,$BW821-(Monitors!$C$17*BZ821),Data!$BW821)</f>
        <v>25.59</v>
      </c>
      <c r="BY821" s="32">
        <f>BX821-(AA821*Monitors!$C$13)</f>
        <v>21.442</v>
      </c>
      <c r="BZ821" s="86">
        <f>(Monitors!$C$13*Data!AA821)+(Monitors!$C$6*TANH(Monitors!$C$7*(Data!V821+Monitors!$C$8)+Monitors!$C$9)+Monitors!$C$10)</f>
        <v>19.074871374222134</v>
      </c>
      <c r="CA821" s="9">
        <f>BN821-(Signage!$C$13*AI821)</f>
        <v>17.963658000000002</v>
      </c>
      <c r="CB821" s="86">
        <f>(Signage!$C$13*Data!AI821)+(Signage!$C$6*TANH(Signage!$C$7*(Data!V821+Signage!$C$8)+Signage!$C$9)+Signage!$C$10)</f>
        <v>31.923960388859399</v>
      </c>
    </row>
    <row r="822" spans="1:80" s="4" customFormat="1" ht="12" customHeight="1">
      <c r="A822" s="82">
        <v>821</v>
      </c>
      <c r="B822" s="15" t="s">
        <v>2080</v>
      </c>
      <c r="C822" s="82" t="s">
        <v>1752</v>
      </c>
      <c r="D822" s="16">
        <v>41308</v>
      </c>
      <c r="E822" s="18" t="s">
        <v>77</v>
      </c>
      <c r="F822" s="15" t="s">
        <v>70</v>
      </c>
      <c r="G822" s="17">
        <v>6</v>
      </c>
      <c r="H822" s="15" t="s">
        <v>72</v>
      </c>
      <c r="I822" s="15" t="s">
        <v>73</v>
      </c>
      <c r="J822" s="18" t="s">
        <v>73</v>
      </c>
      <c r="K822" s="18" t="s">
        <v>74</v>
      </c>
      <c r="L822" s="18" t="s">
        <v>71</v>
      </c>
      <c r="M822" s="18" t="s">
        <v>78</v>
      </c>
      <c r="N822" s="18" t="s">
        <v>78</v>
      </c>
      <c r="O822" s="18" t="s">
        <v>82</v>
      </c>
      <c r="P822" s="18" t="s">
        <v>71</v>
      </c>
      <c r="Q822" s="18" t="s">
        <v>78</v>
      </c>
      <c r="R822" s="19">
        <v>1.78</v>
      </c>
      <c r="S822" s="19">
        <v>13.2</v>
      </c>
      <c r="T822" s="19">
        <v>23.6</v>
      </c>
      <c r="U822" s="19">
        <v>27</v>
      </c>
      <c r="V822" s="19">
        <v>311.7</v>
      </c>
      <c r="W822" s="19">
        <v>1080</v>
      </c>
      <c r="X822" s="19">
        <v>1920</v>
      </c>
      <c r="Y822" s="18" t="s">
        <v>147</v>
      </c>
      <c r="Z822" s="69">
        <v>6654</v>
      </c>
      <c r="AA822" s="19">
        <v>2.0739999999999998</v>
      </c>
      <c r="AB822" s="21">
        <v>400</v>
      </c>
      <c r="AC822" s="19">
        <v>7.7</v>
      </c>
      <c r="AD822" s="19">
        <v>399</v>
      </c>
      <c r="AE822" s="19">
        <v>400</v>
      </c>
      <c r="AF822" s="19">
        <v>311.8</v>
      </c>
      <c r="AG822" s="8">
        <f>AF822/AD822</f>
        <v>0.78145363408521307</v>
      </c>
      <c r="AH822" s="19">
        <v>200</v>
      </c>
      <c r="AI822" s="85">
        <f>(AF822*V822)/1000000</f>
        <v>9.7188059999999993E-2</v>
      </c>
      <c r="AJ822" s="18" t="s">
        <v>78</v>
      </c>
      <c r="AK822" s="18" t="s">
        <v>292</v>
      </c>
      <c r="AL822" s="18" t="s">
        <v>88</v>
      </c>
      <c r="AM822" s="18" t="s">
        <v>71</v>
      </c>
      <c r="AN822" s="18" t="s">
        <v>121</v>
      </c>
      <c r="AO822" s="18" t="s">
        <v>71</v>
      </c>
      <c r="AP822" s="18" t="s">
        <v>94</v>
      </c>
      <c r="AQ822" s="18" t="s">
        <v>71</v>
      </c>
      <c r="AR822" s="19">
        <v>0</v>
      </c>
      <c r="AS822" s="18"/>
      <c r="AT822" s="72">
        <v>60</v>
      </c>
      <c r="AU822" s="19">
        <v>170</v>
      </c>
      <c r="AV822" s="19">
        <v>160</v>
      </c>
      <c r="AW822" s="18" t="s">
        <v>77</v>
      </c>
      <c r="AX822" s="18" t="s">
        <v>98</v>
      </c>
      <c r="AY822" s="18" t="s">
        <v>71</v>
      </c>
      <c r="AZ822" s="18" t="s">
        <v>71</v>
      </c>
      <c r="BA822" s="19">
        <v>0</v>
      </c>
      <c r="BB822" s="20" t="s">
        <v>121</v>
      </c>
      <c r="BC822" s="18" t="s">
        <v>144</v>
      </c>
      <c r="BD822" s="18" t="s">
        <v>71</v>
      </c>
      <c r="BE822" s="18" t="s">
        <v>84</v>
      </c>
      <c r="BF822" s="18" t="s">
        <v>71</v>
      </c>
      <c r="BG822" s="18"/>
      <c r="BH822" s="21">
        <v>0</v>
      </c>
      <c r="BI822" s="19">
        <v>0.5</v>
      </c>
      <c r="BJ822" s="18"/>
      <c r="BK822" s="19">
        <v>0.4</v>
      </c>
      <c r="BL822" s="18"/>
      <c r="BM822" s="18"/>
      <c r="BN822" s="19">
        <v>24.2</v>
      </c>
      <c r="BO822" s="21">
        <v>0.5</v>
      </c>
      <c r="BP822" s="20"/>
      <c r="BQ822" s="21">
        <v>0.5</v>
      </c>
      <c r="BR822" s="20"/>
      <c r="BS822" s="21">
        <v>0.4</v>
      </c>
      <c r="BT822" s="20"/>
      <c r="BU822" s="20"/>
      <c r="BV822" s="21">
        <v>24.5</v>
      </c>
      <c r="BW822" s="9">
        <f>IF(BA822=1,BN822-(Monitors!$B$17*Data!BZ822),Data!BN822)</f>
        <v>24.2</v>
      </c>
      <c r="BX822" s="32">
        <f>IF($AR822=1,$BW822-(Monitors!$C$17*BZ822),Data!$BW822)</f>
        <v>24.2</v>
      </c>
      <c r="BY822" s="32">
        <f>BX822-(AA822*Monitors!$C$13)</f>
        <v>20.052</v>
      </c>
      <c r="BZ822" s="86">
        <f>(Monitors!$C$13*Data!AA822)+(Monitors!$C$6*TANH(Monitors!$C$7*(Data!V822+Monitors!$C$8)+Monitors!$C$9)+Monitors!$C$10)</f>
        <v>18.779741917256199</v>
      </c>
      <c r="CA822" s="9">
        <f>BN822-(Signage!$C$13*AI822)</f>
        <v>16.910895499999999</v>
      </c>
      <c r="CB822" s="86">
        <f>(Signage!$C$13*Data!AI822)+(Signage!$C$6*TANH(Signage!$C$7*(Data!V822+Signage!$C$8)+Signage!$C$9)+Signage!$C$10)</f>
        <v>30.393739202489083</v>
      </c>
    </row>
    <row r="823" spans="1:80" s="4" customFormat="1" ht="12" customHeight="1">
      <c r="A823" s="83">
        <v>822</v>
      </c>
      <c r="B823" s="15" t="s">
        <v>2062</v>
      </c>
      <c r="C823" s="83" t="s">
        <v>1753</v>
      </c>
      <c r="D823" s="16">
        <v>40753</v>
      </c>
      <c r="E823" s="18" t="s">
        <v>78</v>
      </c>
      <c r="F823" s="15" t="s">
        <v>100</v>
      </c>
      <c r="G823" s="17">
        <v>6</v>
      </c>
      <c r="H823" s="15" t="s">
        <v>72</v>
      </c>
      <c r="I823" s="15" t="s">
        <v>90</v>
      </c>
      <c r="J823" s="18"/>
      <c r="K823" s="18" t="s">
        <v>74</v>
      </c>
      <c r="L823" s="18"/>
      <c r="M823" s="18" t="s">
        <v>78</v>
      </c>
      <c r="N823" s="18" t="s">
        <v>78</v>
      </c>
      <c r="O823" s="18" t="s">
        <v>82</v>
      </c>
      <c r="P823" s="18"/>
      <c r="Q823" s="18" t="s">
        <v>78</v>
      </c>
      <c r="R823" s="19">
        <v>1.78</v>
      </c>
      <c r="S823" s="19">
        <v>11.5</v>
      </c>
      <c r="T823" s="19">
        <v>20.5</v>
      </c>
      <c r="U823" s="19">
        <v>23.5</v>
      </c>
      <c r="V823" s="19">
        <v>236.92</v>
      </c>
      <c r="W823" s="19">
        <v>1080</v>
      </c>
      <c r="X823" s="19">
        <v>1920</v>
      </c>
      <c r="Y823" s="18" t="s">
        <v>147</v>
      </c>
      <c r="Z823" s="69">
        <v>8752</v>
      </c>
      <c r="AA823" s="19">
        <v>2.0739999999999998</v>
      </c>
      <c r="AB823" s="21">
        <v>200</v>
      </c>
      <c r="AC823" s="19">
        <v>0.2</v>
      </c>
      <c r="AD823" s="19">
        <v>330.3</v>
      </c>
      <c r="AE823" s="19">
        <v>200</v>
      </c>
      <c r="AF823" s="19">
        <v>312.5</v>
      </c>
      <c r="AG823" s="8">
        <f>AF823/AD823</f>
        <v>0.94610959733575539</v>
      </c>
      <c r="AH823" s="19">
        <v>200.2</v>
      </c>
      <c r="AI823" s="85">
        <f>(AF823*V823)/1000000</f>
        <v>7.4037500000000006E-2</v>
      </c>
      <c r="AJ823" s="18" t="s">
        <v>78</v>
      </c>
      <c r="AK823" s="18" t="s">
        <v>180</v>
      </c>
      <c r="AL823" s="18" t="s">
        <v>152</v>
      </c>
      <c r="AM823" s="18"/>
      <c r="AN823" s="18" t="s">
        <v>81</v>
      </c>
      <c r="AO823" s="18"/>
      <c r="AP823" s="18" t="s">
        <v>81</v>
      </c>
      <c r="AQ823" s="18"/>
      <c r="AR823" s="19">
        <v>0</v>
      </c>
      <c r="AS823" s="18"/>
      <c r="AT823" s="72">
        <v>60</v>
      </c>
      <c r="AU823" s="19">
        <v>170</v>
      </c>
      <c r="AV823" s="19">
        <v>160</v>
      </c>
      <c r="AW823" s="18" t="s">
        <v>78</v>
      </c>
      <c r="AX823" s="18" t="s">
        <v>253</v>
      </c>
      <c r="AY823" s="18"/>
      <c r="AZ823" s="18"/>
      <c r="BA823" s="19">
        <v>0</v>
      </c>
      <c r="BB823" s="20" t="s">
        <v>81</v>
      </c>
      <c r="BC823" s="18" t="s">
        <v>81</v>
      </c>
      <c r="BD823" s="18"/>
      <c r="BE823" s="18" t="s">
        <v>84</v>
      </c>
      <c r="BF823" s="18"/>
      <c r="BG823" s="18"/>
      <c r="BH823" s="21">
        <v>0</v>
      </c>
      <c r="BI823" s="19">
        <v>0.23</v>
      </c>
      <c r="BJ823" s="18"/>
      <c r="BK823" s="19">
        <v>0.21</v>
      </c>
      <c r="BL823" s="18"/>
      <c r="BM823" s="18"/>
      <c r="BN823" s="19">
        <v>16.38</v>
      </c>
      <c r="BO823" s="21">
        <v>0.56999999999999995</v>
      </c>
      <c r="BP823" s="20"/>
      <c r="BQ823" s="21">
        <v>0.27</v>
      </c>
      <c r="BR823" s="20"/>
      <c r="BS823" s="21">
        <v>0.25</v>
      </c>
      <c r="BT823" s="20"/>
      <c r="BU823" s="20"/>
      <c r="BV823" s="21">
        <v>16.11</v>
      </c>
      <c r="BW823" s="9">
        <f>IF(BA823=1,BN823-(Monitors!$B$17*Data!BZ823),Data!BN823)</f>
        <v>16.38</v>
      </c>
      <c r="BX823" s="32">
        <f>IF($AR823=1,$BW823-(Monitors!$C$17*BZ823),Data!$BW823)</f>
        <v>16.38</v>
      </c>
      <c r="BY823" s="32">
        <f>BX823-(AA823*Monitors!$C$13)</f>
        <v>12.231999999999999</v>
      </c>
      <c r="BZ823" s="86">
        <f>(Monitors!$C$13*Data!AA823)+(Monitors!$C$6*TANH(Monitors!$C$7*(Data!V823+Monitors!$C$8)+Monitors!$C$9)+Monitors!$C$10)</f>
        <v>16.825789234492511</v>
      </c>
      <c r="CA823" s="9">
        <f>BN823-(Signage!$C$13*AI823)</f>
        <v>10.827187499999997</v>
      </c>
      <c r="CB823" s="86">
        <f>(Signage!$C$13*Data!AI823)+(Signage!$C$6*TANH(Signage!$C$7*(Data!V823+Signage!$C$8)+Signage!$C$9)+Signage!$C$10)</f>
        <v>22.710614064616109</v>
      </c>
    </row>
    <row r="824" spans="1:80" s="4" customFormat="1" ht="12" customHeight="1">
      <c r="A824" s="82">
        <v>823</v>
      </c>
      <c r="B824" s="15" t="s">
        <v>2088</v>
      </c>
      <c r="C824" s="82" t="s">
        <v>1754</v>
      </c>
      <c r="D824" s="16">
        <v>41588</v>
      </c>
      <c r="E824" s="18" t="s">
        <v>77</v>
      </c>
      <c r="F824" s="15" t="s">
        <v>70</v>
      </c>
      <c r="G824" s="17">
        <v>6</v>
      </c>
      <c r="H824" s="15" t="s">
        <v>72</v>
      </c>
      <c r="I824" s="15" t="s">
        <v>90</v>
      </c>
      <c r="J824" s="18" t="s">
        <v>71</v>
      </c>
      <c r="K824" s="18" t="s">
        <v>74</v>
      </c>
      <c r="L824" s="18" t="s">
        <v>71</v>
      </c>
      <c r="M824" s="18" t="s">
        <v>78</v>
      </c>
      <c r="N824" s="18" t="s">
        <v>78</v>
      </c>
      <c r="O824" s="18" t="s">
        <v>82</v>
      </c>
      <c r="P824" s="18" t="s">
        <v>81</v>
      </c>
      <c r="Q824" s="18" t="s">
        <v>77</v>
      </c>
      <c r="R824" s="19">
        <v>1.78</v>
      </c>
      <c r="S824" s="19">
        <v>11.8</v>
      </c>
      <c r="T824" s="19">
        <v>20.9</v>
      </c>
      <c r="U824" s="19">
        <v>24</v>
      </c>
      <c r="V824" s="19">
        <v>246.22</v>
      </c>
      <c r="W824" s="19">
        <v>1080</v>
      </c>
      <c r="X824" s="19">
        <v>1920</v>
      </c>
      <c r="Y824" s="18" t="s">
        <v>147</v>
      </c>
      <c r="Z824" s="69">
        <v>8408</v>
      </c>
      <c r="AA824" s="19">
        <v>2.0739999999999998</v>
      </c>
      <c r="AB824" s="21">
        <v>250</v>
      </c>
      <c r="AC824" s="19">
        <v>21.3</v>
      </c>
      <c r="AD824" s="19">
        <v>317.89999999999998</v>
      </c>
      <c r="AE824" s="19">
        <v>250</v>
      </c>
      <c r="AF824" s="19">
        <v>312.8</v>
      </c>
      <c r="AG824" s="8">
        <f>AF824/AD824</f>
        <v>0.98395721925133706</v>
      </c>
      <c r="AH824" s="19">
        <v>200</v>
      </c>
      <c r="AI824" s="85">
        <f>(AF824*V824)/1000000</f>
        <v>7.7017616000000011E-2</v>
      </c>
      <c r="AJ824" s="18" t="s">
        <v>78</v>
      </c>
      <c r="AK824" s="18" t="s">
        <v>189</v>
      </c>
      <c r="AL824" s="18" t="s">
        <v>159</v>
      </c>
      <c r="AM824" s="18" t="s">
        <v>81</v>
      </c>
      <c r="AN824" s="18" t="s">
        <v>81</v>
      </c>
      <c r="AO824" s="18" t="s">
        <v>81</v>
      </c>
      <c r="AP824" s="18" t="s">
        <v>81</v>
      </c>
      <c r="AQ824" s="18" t="s">
        <v>81</v>
      </c>
      <c r="AR824" s="19">
        <v>0</v>
      </c>
      <c r="AS824" s="18"/>
      <c r="AT824" s="72">
        <v>60</v>
      </c>
      <c r="AU824" s="19">
        <v>170</v>
      </c>
      <c r="AV824" s="19">
        <v>160</v>
      </c>
      <c r="AW824" s="18" t="s">
        <v>78</v>
      </c>
      <c r="AX824" s="18" t="s">
        <v>101</v>
      </c>
      <c r="AY824" s="18" t="s">
        <v>71</v>
      </c>
      <c r="AZ824" s="18" t="s">
        <v>71</v>
      </c>
      <c r="BA824" s="19">
        <v>0</v>
      </c>
      <c r="BB824" s="20" t="s">
        <v>81</v>
      </c>
      <c r="BC824" s="18" t="s">
        <v>81</v>
      </c>
      <c r="BD824" s="18" t="s">
        <v>81</v>
      </c>
      <c r="BE824" s="18" t="s">
        <v>84</v>
      </c>
      <c r="BF824" s="18" t="s">
        <v>81</v>
      </c>
      <c r="BG824" s="18"/>
      <c r="BH824" s="21">
        <v>0</v>
      </c>
      <c r="BI824" s="19">
        <v>0.19</v>
      </c>
      <c r="BJ824" s="18"/>
      <c r="BK824" s="19">
        <v>0.13</v>
      </c>
      <c r="BL824" s="18"/>
      <c r="BM824" s="18"/>
      <c r="BN824" s="19">
        <v>14.75</v>
      </c>
      <c r="BO824" s="21">
        <v>0.5</v>
      </c>
      <c r="BP824" s="20"/>
      <c r="BQ824" s="21">
        <v>0.23</v>
      </c>
      <c r="BR824" s="20"/>
      <c r="BS824" s="21">
        <v>0.16</v>
      </c>
      <c r="BT824" s="21">
        <v>14.98</v>
      </c>
      <c r="BU824" s="20"/>
      <c r="BV824" s="20"/>
      <c r="BW824" s="9">
        <f>IF(BA824=1,BN824-(Monitors!$B$17*Data!BZ824),Data!BN824)</f>
        <v>14.75</v>
      </c>
      <c r="BX824" s="32">
        <f>IF($AR824=1,$BW824-(Monitors!$C$17*BZ824),Data!$BW824)</f>
        <v>14.75</v>
      </c>
      <c r="BY824" s="32">
        <f>BX824-(AA824*Monitors!$C$13)</f>
        <v>10.602</v>
      </c>
      <c r="BZ824" s="86">
        <f>(Monitors!$C$13*Data!AA824)+(Monitors!$C$6*TANH(Monitors!$C$7*(Data!V824+Monitors!$C$8)+Monitors!$C$9)+Monitors!$C$10)</f>
        <v>17.120538319565391</v>
      </c>
      <c r="CA824" s="9">
        <f>BN824-(Signage!$C$13*AI824)</f>
        <v>8.9736787999999983</v>
      </c>
      <c r="CB824" s="86">
        <f>(Signage!$C$13*Data!AI824)+(Signage!$C$6*TANH(Signage!$C$7*(Data!V824+Signage!$C$8)+Signage!$C$9)+Signage!$C$10)</f>
        <v>23.681635538884816</v>
      </c>
    </row>
    <row r="825" spans="1:80" s="4" customFormat="1" ht="12" customHeight="1">
      <c r="A825" s="83">
        <v>824</v>
      </c>
      <c r="B825" s="15" t="s">
        <v>2100</v>
      </c>
      <c r="C825" s="83" t="s">
        <v>1755</v>
      </c>
      <c r="D825" s="16">
        <v>41212</v>
      </c>
      <c r="E825" s="18" t="s">
        <v>77</v>
      </c>
      <c r="F825" s="15" t="s">
        <v>70</v>
      </c>
      <c r="G825" s="17">
        <v>6</v>
      </c>
      <c r="H825" s="15" t="s">
        <v>72</v>
      </c>
      <c r="I825" s="15" t="s">
        <v>73</v>
      </c>
      <c r="J825" s="18" t="s">
        <v>73</v>
      </c>
      <c r="K825" s="18" t="s">
        <v>74</v>
      </c>
      <c r="L825" s="18" t="s">
        <v>71</v>
      </c>
      <c r="M825" s="18" t="s">
        <v>78</v>
      </c>
      <c r="N825" s="18" t="s">
        <v>78</v>
      </c>
      <c r="O825" s="18" t="s">
        <v>82</v>
      </c>
      <c r="P825" s="18" t="s">
        <v>71</v>
      </c>
      <c r="Q825" s="18" t="s">
        <v>78</v>
      </c>
      <c r="R825" s="19">
        <v>1.78</v>
      </c>
      <c r="S825" s="19">
        <v>11.5</v>
      </c>
      <c r="T825" s="19">
        <v>20.5</v>
      </c>
      <c r="U825" s="19">
        <v>23.6</v>
      </c>
      <c r="V825" s="19">
        <v>235.75</v>
      </c>
      <c r="W825" s="19">
        <v>1080</v>
      </c>
      <c r="X825" s="19">
        <v>1920</v>
      </c>
      <c r="Y825" s="18" t="s">
        <v>147</v>
      </c>
      <c r="Z825" s="69">
        <v>8796</v>
      </c>
      <c r="AA825" s="19">
        <v>2.0739999999999998</v>
      </c>
      <c r="AB825" s="21">
        <v>351</v>
      </c>
      <c r="AC825" s="19">
        <v>15.5</v>
      </c>
      <c r="AD825" s="19">
        <v>351</v>
      </c>
      <c r="AE825" s="19">
        <v>351</v>
      </c>
      <c r="AF825" s="19">
        <v>316</v>
      </c>
      <c r="AG825" s="8">
        <f>AF825/AD825</f>
        <v>0.90028490028490027</v>
      </c>
      <c r="AH825" s="19">
        <v>200</v>
      </c>
      <c r="AI825" s="85">
        <f>(AF825*V825)/1000000</f>
        <v>7.4496999999999994E-2</v>
      </c>
      <c r="AJ825" s="18" t="s">
        <v>78</v>
      </c>
      <c r="AK825" s="18" t="s">
        <v>175</v>
      </c>
      <c r="AL825" s="18" t="s">
        <v>115</v>
      </c>
      <c r="AM825" s="18" t="s">
        <v>71</v>
      </c>
      <c r="AN825" s="18" t="s">
        <v>81</v>
      </c>
      <c r="AO825" s="18" t="s">
        <v>71</v>
      </c>
      <c r="AP825" s="18" t="s">
        <v>81</v>
      </c>
      <c r="AQ825" s="18" t="s">
        <v>71</v>
      </c>
      <c r="AR825" s="19">
        <v>0</v>
      </c>
      <c r="AS825" s="18"/>
      <c r="AT825" s="72">
        <v>60</v>
      </c>
      <c r="AU825" s="19">
        <v>170</v>
      </c>
      <c r="AV825" s="19">
        <v>160</v>
      </c>
      <c r="AW825" s="18" t="s">
        <v>77</v>
      </c>
      <c r="AX825" s="18" t="s">
        <v>98</v>
      </c>
      <c r="AY825" s="18" t="s">
        <v>71</v>
      </c>
      <c r="AZ825" s="18" t="s">
        <v>71</v>
      </c>
      <c r="BA825" s="19">
        <v>0</v>
      </c>
      <c r="BB825" s="20" t="s">
        <v>81</v>
      </c>
      <c r="BC825" s="18" t="s">
        <v>144</v>
      </c>
      <c r="BD825" s="18" t="s">
        <v>71</v>
      </c>
      <c r="BE825" s="18" t="s">
        <v>84</v>
      </c>
      <c r="BF825" s="18" t="s">
        <v>71</v>
      </c>
      <c r="BG825" s="18"/>
      <c r="BH825" s="21">
        <v>0</v>
      </c>
      <c r="BI825" s="19">
        <v>0.27</v>
      </c>
      <c r="BJ825" s="18"/>
      <c r="BK825" s="19">
        <v>0.19</v>
      </c>
      <c r="BL825" s="18"/>
      <c r="BM825" s="18"/>
      <c r="BN825" s="19">
        <v>15.7</v>
      </c>
      <c r="BO825" s="21">
        <v>0.5</v>
      </c>
      <c r="BP825" s="20"/>
      <c r="BQ825" s="21">
        <v>0.33</v>
      </c>
      <c r="BR825" s="20"/>
      <c r="BS825" s="21">
        <v>0.23</v>
      </c>
      <c r="BT825" s="20"/>
      <c r="BU825" s="20"/>
      <c r="BV825" s="21">
        <v>16</v>
      </c>
      <c r="BW825" s="9">
        <f>IF(BA825=1,BN825-(Monitors!$B$17*Data!BZ825),Data!BN825)</f>
        <v>15.7</v>
      </c>
      <c r="BX825" s="32">
        <f>IF($AR825=1,$BW825-(Monitors!$C$17*BZ825),Data!$BW825)</f>
        <v>15.7</v>
      </c>
      <c r="BY825" s="32">
        <f>BX825-(AA825*Monitors!$C$13)</f>
        <v>11.552</v>
      </c>
      <c r="BZ825" s="86">
        <f>(Monitors!$C$13*Data!AA825)+(Monitors!$C$6*TANH(Monitors!$C$7*(Data!V825+Monitors!$C$8)+Monitors!$C$9)+Monitors!$C$10)</f>
        <v>16.787563085035888</v>
      </c>
      <c r="CA825" s="9">
        <f>BN825-(Signage!$C$13*AI825)</f>
        <v>10.112725000000001</v>
      </c>
      <c r="CB825" s="86">
        <f>(Signage!$C$13*Data!AI825)+(Signage!$C$6*TANH(Signage!$C$7*(Data!V825+Signage!$C$8)+Signage!$C$9)+Signage!$C$10)</f>
        <v>22.650897967105571</v>
      </c>
    </row>
    <row r="826" spans="1:80" s="4" customFormat="1" ht="12" customHeight="1">
      <c r="A826" s="82">
        <v>825</v>
      </c>
      <c r="B826" s="15" t="s">
        <v>2100</v>
      </c>
      <c r="C826" s="82" t="s">
        <v>1756</v>
      </c>
      <c r="D826" s="16">
        <v>41390</v>
      </c>
      <c r="E826" s="18" t="s">
        <v>77</v>
      </c>
      <c r="F826" s="15" t="s">
        <v>70</v>
      </c>
      <c r="G826" s="17">
        <v>6</v>
      </c>
      <c r="H826" s="15" t="s">
        <v>72</v>
      </c>
      <c r="I826" s="15" t="s">
        <v>73</v>
      </c>
      <c r="J826" s="18" t="s">
        <v>73</v>
      </c>
      <c r="K826" s="18" t="s">
        <v>74</v>
      </c>
      <c r="L826" s="18" t="s">
        <v>71</v>
      </c>
      <c r="M826" s="18" t="s">
        <v>78</v>
      </c>
      <c r="N826" s="18" t="s">
        <v>78</v>
      </c>
      <c r="O826" s="18" t="s">
        <v>82</v>
      </c>
      <c r="P826" s="18" t="s">
        <v>71</v>
      </c>
      <c r="Q826" s="18" t="s">
        <v>78</v>
      </c>
      <c r="R826" s="19">
        <v>1.78</v>
      </c>
      <c r="S826" s="19">
        <v>11.5</v>
      </c>
      <c r="T826" s="19">
        <v>20.5</v>
      </c>
      <c r="U826" s="19">
        <v>23.8</v>
      </c>
      <c r="V826" s="19">
        <v>241.98</v>
      </c>
      <c r="W826" s="19">
        <v>1080</v>
      </c>
      <c r="X826" s="19">
        <v>1920</v>
      </c>
      <c r="Y826" s="18" t="s">
        <v>147</v>
      </c>
      <c r="Z826" s="69">
        <v>8569</v>
      </c>
      <c r="AA826" s="19">
        <v>2.0739999999999998</v>
      </c>
      <c r="AB826" s="21">
        <v>351</v>
      </c>
      <c r="AC826" s="19">
        <v>15.5</v>
      </c>
      <c r="AD826" s="19">
        <v>351</v>
      </c>
      <c r="AE826" s="19">
        <v>351</v>
      </c>
      <c r="AF826" s="19">
        <v>316</v>
      </c>
      <c r="AG826" s="8">
        <f>AF826/AD826</f>
        <v>0.90028490028490027</v>
      </c>
      <c r="AH826" s="19">
        <v>200</v>
      </c>
      <c r="AI826" s="85">
        <f>(AF826*V826)/1000000</f>
        <v>7.6465679999999994E-2</v>
      </c>
      <c r="AJ826" s="18" t="s">
        <v>78</v>
      </c>
      <c r="AK826" s="18" t="s">
        <v>178</v>
      </c>
      <c r="AL826" s="18" t="s">
        <v>115</v>
      </c>
      <c r="AM826" s="18" t="s">
        <v>71</v>
      </c>
      <c r="AN826" s="18" t="s">
        <v>81</v>
      </c>
      <c r="AO826" s="18" t="s">
        <v>71</v>
      </c>
      <c r="AP826" s="18" t="s">
        <v>81</v>
      </c>
      <c r="AQ826" s="18" t="s">
        <v>71</v>
      </c>
      <c r="AR826" s="19">
        <v>0</v>
      </c>
      <c r="AS826" s="18"/>
      <c r="AT826" s="72">
        <v>60</v>
      </c>
      <c r="AU826" s="19">
        <v>170</v>
      </c>
      <c r="AV826" s="19">
        <v>160</v>
      </c>
      <c r="AW826" s="18" t="s">
        <v>77</v>
      </c>
      <c r="AX826" s="18" t="s">
        <v>98</v>
      </c>
      <c r="AY826" s="18" t="s">
        <v>71</v>
      </c>
      <c r="AZ826" s="18" t="s">
        <v>71</v>
      </c>
      <c r="BA826" s="19">
        <v>0</v>
      </c>
      <c r="BB826" s="20" t="s">
        <v>81</v>
      </c>
      <c r="BC826" s="18" t="s">
        <v>81</v>
      </c>
      <c r="BD826" s="18" t="s">
        <v>71</v>
      </c>
      <c r="BE826" s="18" t="s">
        <v>84</v>
      </c>
      <c r="BF826" s="18" t="s">
        <v>71</v>
      </c>
      <c r="BG826" s="18"/>
      <c r="BH826" s="21">
        <v>0</v>
      </c>
      <c r="BI826" s="19">
        <v>0.21</v>
      </c>
      <c r="BJ826" s="18"/>
      <c r="BK826" s="19">
        <v>0.12</v>
      </c>
      <c r="BL826" s="18"/>
      <c r="BM826" s="18"/>
      <c r="BN826" s="19">
        <v>16.88</v>
      </c>
      <c r="BO826" s="21">
        <v>0.5</v>
      </c>
      <c r="BP826" s="20"/>
      <c r="BQ826" s="21">
        <v>0.22</v>
      </c>
      <c r="BR826" s="20"/>
      <c r="BS826" s="21">
        <v>0.15</v>
      </c>
      <c r="BT826" s="20"/>
      <c r="BU826" s="20"/>
      <c r="BV826" s="21">
        <v>16.95</v>
      </c>
      <c r="BW826" s="9">
        <f>IF(BA826=1,BN826-(Monitors!$B$17*Data!BZ826),Data!BN826)</f>
        <v>16.88</v>
      </c>
      <c r="BX826" s="32">
        <f>IF($AR826=1,$BW826-(Monitors!$C$17*BZ826),Data!$BW826)</f>
        <v>16.88</v>
      </c>
      <c r="BY826" s="32">
        <f>BX826-(AA826*Monitors!$C$13)</f>
        <v>12.731999999999999</v>
      </c>
      <c r="BZ826" s="86">
        <f>(Monitors!$C$13*Data!AA826)+(Monitors!$C$6*TANH(Monitors!$C$7*(Data!V826+Monitors!$C$8)+Monitors!$C$9)+Monitors!$C$10)</f>
        <v>16.988149474811905</v>
      </c>
      <c r="CA826" s="9">
        <f>BN826-(Signage!$C$13*AI826)</f>
        <v>11.145073999999999</v>
      </c>
      <c r="CB826" s="86">
        <f>(Signage!$C$13*Data!AI826)+(Signage!$C$6*TANH(Signage!$C$7*(Data!V826+Signage!$C$8)+Signage!$C$9)+Signage!$C$10)</f>
        <v>23.29968154911024</v>
      </c>
    </row>
    <row r="827" spans="1:80" s="4" customFormat="1" ht="12" customHeight="1">
      <c r="A827" s="83">
        <v>826</v>
      </c>
      <c r="B827" s="15" t="s">
        <v>2100</v>
      </c>
      <c r="C827" s="83" t="s">
        <v>1757</v>
      </c>
      <c r="D827" s="16">
        <v>41724</v>
      </c>
      <c r="E827" s="18" t="s">
        <v>77</v>
      </c>
      <c r="F827" s="15" t="s">
        <v>70</v>
      </c>
      <c r="G827" s="17">
        <v>6</v>
      </c>
      <c r="H827" s="15" t="s">
        <v>72</v>
      </c>
      <c r="I827" s="15" t="s">
        <v>73</v>
      </c>
      <c r="J827" s="18" t="s">
        <v>73</v>
      </c>
      <c r="K827" s="18" t="s">
        <v>74</v>
      </c>
      <c r="L827" s="18" t="s">
        <v>71</v>
      </c>
      <c r="M827" s="18" t="s">
        <v>78</v>
      </c>
      <c r="N827" s="18" t="s">
        <v>78</v>
      </c>
      <c r="O827" s="18" t="s">
        <v>82</v>
      </c>
      <c r="P827" s="18" t="s">
        <v>81</v>
      </c>
      <c r="Q827" s="18" t="s">
        <v>78</v>
      </c>
      <c r="R827" s="19">
        <v>1.78</v>
      </c>
      <c r="S827" s="19">
        <v>11.5</v>
      </c>
      <c r="T827" s="19">
        <v>20.5</v>
      </c>
      <c r="U827" s="19">
        <v>21.5</v>
      </c>
      <c r="V827" s="19">
        <v>236.8</v>
      </c>
      <c r="W827" s="19">
        <v>1080</v>
      </c>
      <c r="X827" s="19">
        <v>1920</v>
      </c>
      <c r="Y827" s="18" t="s">
        <v>147</v>
      </c>
      <c r="Z827" s="69">
        <v>8757</v>
      </c>
      <c r="AA827" s="19">
        <v>2.0739999999999998</v>
      </c>
      <c r="AB827" s="21">
        <v>351</v>
      </c>
      <c r="AC827" s="19">
        <v>15.5</v>
      </c>
      <c r="AD827" s="19">
        <v>351</v>
      </c>
      <c r="AE827" s="19">
        <v>351</v>
      </c>
      <c r="AF827" s="19">
        <v>316</v>
      </c>
      <c r="AG827" s="8">
        <f>AF827/AD827</f>
        <v>0.90028490028490027</v>
      </c>
      <c r="AH827" s="19">
        <v>200</v>
      </c>
      <c r="AI827" s="85">
        <f>(AF827*V827)/1000000</f>
        <v>7.4828800000000001E-2</v>
      </c>
      <c r="AJ827" s="18" t="s">
        <v>78</v>
      </c>
      <c r="AK827" s="18" t="s">
        <v>388</v>
      </c>
      <c r="AL827" s="18" t="s">
        <v>181</v>
      </c>
      <c r="AM827" s="18" t="s">
        <v>81</v>
      </c>
      <c r="AN827" s="18" t="s">
        <v>81</v>
      </c>
      <c r="AO827" s="18" t="s">
        <v>81</v>
      </c>
      <c r="AP827" s="18" t="s">
        <v>81</v>
      </c>
      <c r="AQ827" s="18" t="s">
        <v>81</v>
      </c>
      <c r="AR827" s="19">
        <v>0</v>
      </c>
      <c r="AS827" s="18"/>
      <c r="AT827" s="72">
        <v>60</v>
      </c>
      <c r="AU827" s="19">
        <v>178</v>
      </c>
      <c r="AV827" s="19">
        <v>178</v>
      </c>
      <c r="AW827" s="18" t="s">
        <v>77</v>
      </c>
      <c r="AX827" s="18" t="s">
        <v>98</v>
      </c>
      <c r="AY827" s="18" t="s">
        <v>71</v>
      </c>
      <c r="AZ827" s="18" t="s">
        <v>71</v>
      </c>
      <c r="BA827" s="19">
        <v>0</v>
      </c>
      <c r="BB827" s="20" t="s">
        <v>81</v>
      </c>
      <c r="BC827" s="18" t="s">
        <v>81</v>
      </c>
      <c r="BD827" s="18" t="s">
        <v>81</v>
      </c>
      <c r="BE827" s="18" t="s">
        <v>84</v>
      </c>
      <c r="BF827" s="18" t="s">
        <v>81</v>
      </c>
      <c r="BG827" s="18"/>
      <c r="BH827" s="21">
        <v>0</v>
      </c>
      <c r="BI827" s="19">
        <v>0.22</v>
      </c>
      <c r="BJ827" s="18"/>
      <c r="BK827" s="19">
        <v>0.18</v>
      </c>
      <c r="BL827" s="18"/>
      <c r="BM827" s="18"/>
      <c r="BN827" s="19">
        <v>18.559999999999999</v>
      </c>
      <c r="BO827" s="21">
        <v>0.53</v>
      </c>
      <c r="BP827" s="20"/>
      <c r="BQ827" s="21">
        <v>0.27</v>
      </c>
      <c r="BR827" s="20"/>
      <c r="BS827" s="21">
        <v>0.22</v>
      </c>
      <c r="BT827" s="20"/>
      <c r="BU827" s="20"/>
      <c r="BV827" s="21">
        <v>18.850000000000001</v>
      </c>
      <c r="BW827" s="9">
        <f>IF(BA827=1,BN827-(Monitors!$B$17*Data!BZ827),Data!BN827)</f>
        <v>18.559999999999999</v>
      </c>
      <c r="BX827" s="32">
        <f>IF($AR827=1,$BW827-(Monitors!$C$17*BZ827),Data!$BW827)</f>
        <v>18.559999999999999</v>
      </c>
      <c r="BY827" s="32">
        <f>BX827-(AA827*Monitors!$C$13)</f>
        <v>14.411999999999999</v>
      </c>
      <c r="BZ827" s="86">
        <f>(Monitors!$C$13*Data!AA827)+(Monitors!$C$6*TANH(Monitors!$C$7*(Data!V827+Monitors!$C$8)+Monitors!$C$9)+Monitors!$C$10)</f>
        <v>16.821880498928238</v>
      </c>
      <c r="CA827" s="9">
        <f>BN827-(Signage!$C$13*AI827)</f>
        <v>12.947839999999999</v>
      </c>
      <c r="CB827" s="86">
        <f>(Signage!$C$13*Data!AI827)+(Signage!$C$6*TANH(Signage!$C$7*(Data!V827+Signage!$C$8)+Signage!$C$9)+Signage!$C$10)</f>
        <v>22.760303597014765</v>
      </c>
    </row>
    <row r="828" spans="1:80" s="4" customFormat="1" ht="12" customHeight="1">
      <c r="A828" s="82">
        <v>827</v>
      </c>
      <c r="B828" s="15" t="s">
        <v>2088</v>
      </c>
      <c r="C828" s="82" t="s">
        <v>1758</v>
      </c>
      <c r="D828" s="16">
        <v>41315</v>
      </c>
      <c r="E828" s="18" t="s">
        <v>77</v>
      </c>
      <c r="F828" s="15"/>
      <c r="G828" s="17">
        <v>6</v>
      </c>
      <c r="H828" s="15" t="s">
        <v>72</v>
      </c>
      <c r="I828" s="15" t="s">
        <v>90</v>
      </c>
      <c r="J828" s="18"/>
      <c r="K828" s="18" t="s">
        <v>74</v>
      </c>
      <c r="L828" s="18"/>
      <c r="M828" s="18" t="s">
        <v>78</v>
      </c>
      <c r="N828" s="18" t="s">
        <v>78</v>
      </c>
      <c r="O828" s="18" t="s">
        <v>82</v>
      </c>
      <c r="P828" s="18"/>
      <c r="Q828" s="18" t="s">
        <v>77</v>
      </c>
      <c r="R828" s="19">
        <v>1.78</v>
      </c>
      <c r="S828" s="19">
        <v>11.6</v>
      </c>
      <c r="T828" s="19">
        <v>20.6</v>
      </c>
      <c r="U828" s="19">
        <v>23.6</v>
      </c>
      <c r="V828" s="19">
        <v>237.8</v>
      </c>
      <c r="W828" s="19">
        <v>1080</v>
      </c>
      <c r="X828" s="19">
        <v>1920</v>
      </c>
      <c r="Y828" s="18" t="s">
        <v>147</v>
      </c>
      <c r="Z828" s="69">
        <v>8720</v>
      </c>
      <c r="AA828" s="19">
        <v>2.0739999999999998</v>
      </c>
      <c r="AB828" s="21">
        <v>300</v>
      </c>
      <c r="AC828" s="19">
        <v>24.9</v>
      </c>
      <c r="AD828" s="19">
        <v>324.7</v>
      </c>
      <c r="AE828" s="19">
        <v>300</v>
      </c>
      <c r="AF828" s="19">
        <v>320.39999999999998</v>
      </c>
      <c r="AG828" s="8">
        <f>AF828/AD828</f>
        <v>0.98675700646750841</v>
      </c>
      <c r="AH828" s="19">
        <v>200</v>
      </c>
      <c r="AI828" s="85">
        <f>(AF828*V828)/1000000</f>
        <v>7.6191120000000001E-2</v>
      </c>
      <c r="AJ828" s="18" t="s">
        <v>78</v>
      </c>
      <c r="AK828" s="18" t="s">
        <v>185</v>
      </c>
      <c r="AL828" s="18" t="s">
        <v>159</v>
      </c>
      <c r="AM828" s="18"/>
      <c r="AN828" s="18" t="s">
        <v>81</v>
      </c>
      <c r="AO828" s="18"/>
      <c r="AP828" s="18" t="s">
        <v>81</v>
      </c>
      <c r="AQ828" s="18"/>
      <c r="AR828" s="19">
        <v>0</v>
      </c>
      <c r="AS828" s="18"/>
      <c r="AT828" s="72">
        <v>60</v>
      </c>
      <c r="AU828" s="19">
        <v>170</v>
      </c>
      <c r="AV828" s="19">
        <v>160</v>
      </c>
      <c r="AW828" s="18" t="s">
        <v>78</v>
      </c>
      <c r="AX828" s="18" t="s">
        <v>109</v>
      </c>
      <c r="AY828" s="18"/>
      <c r="AZ828" s="18"/>
      <c r="BA828" s="19">
        <v>0</v>
      </c>
      <c r="BB828" s="20" t="s">
        <v>81</v>
      </c>
      <c r="BC828" s="18" t="s">
        <v>81</v>
      </c>
      <c r="BD828" s="18"/>
      <c r="BE828" s="18" t="s">
        <v>84</v>
      </c>
      <c r="BF828" s="18"/>
      <c r="BG828" s="19">
        <v>5</v>
      </c>
      <c r="BH828" s="21">
        <v>0</v>
      </c>
      <c r="BI828" s="19">
        <v>0.19</v>
      </c>
      <c r="BJ828" s="18"/>
      <c r="BK828" s="19">
        <v>0.17</v>
      </c>
      <c r="BL828" s="18"/>
      <c r="BM828" s="18"/>
      <c r="BN828" s="19">
        <v>18.54</v>
      </c>
      <c r="BO828" s="21">
        <v>0.42</v>
      </c>
      <c r="BP828" s="20"/>
      <c r="BQ828" s="21">
        <v>0.23</v>
      </c>
      <c r="BR828" s="20"/>
      <c r="BS828" s="21">
        <v>0.21</v>
      </c>
      <c r="BT828" s="20"/>
      <c r="BU828" s="20"/>
      <c r="BV828" s="21">
        <v>18.75</v>
      </c>
      <c r="BW828" s="9">
        <f>IF(BA828=1,BN828-(Monitors!$B$17*Data!BZ828),Data!BN828)</f>
        <v>18.54</v>
      </c>
      <c r="BX828" s="32">
        <f>IF($AR828=1,$BW828-(Monitors!$C$17*BZ828),Data!$BW828)</f>
        <v>18.54</v>
      </c>
      <c r="BY828" s="32">
        <f>BX828-(AA828*Monitors!$C$13)</f>
        <v>14.391999999999999</v>
      </c>
      <c r="BZ828" s="86">
        <f>(Monitors!$C$13*Data!AA828)+(Monitors!$C$6*TANH(Monitors!$C$7*(Data!V828+Monitors!$C$8)+Monitors!$C$9)+Monitors!$C$10)</f>
        <v>16.854370397059807</v>
      </c>
      <c r="CA828" s="9">
        <f>BN828-(Signage!$C$13*AI828)</f>
        <v>12.825665999999998</v>
      </c>
      <c r="CB828" s="86">
        <f>(Signage!$C$13*Data!AI828)+(Signage!$C$6*TANH(Signage!$C$7*(Data!V828+Signage!$C$8)+Signage!$C$9)+Signage!$C$10)</f>
        <v>22.942951006351485</v>
      </c>
    </row>
    <row r="829" spans="1:80" s="4" customFormat="1" ht="12" customHeight="1">
      <c r="A829" s="83">
        <v>828</v>
      </c>
      <c r="B829" s="15" t="s">
        <v>2071</v>
      </c>
      <c r="C829" s="83" t="s">
        <v>1759</v>
      </c>
      <c r="D829" s="16">
        <v>41334</v>
      </c>
      <c r="E829" s="18" t="s">
        <v>78</v>
      </c>
      <c r="F829" s="15" t="s">
        <v>70</v>
      </c>
      <c r="G829" s="17">
        <v>6</v>
      </c>
      <c r="H829" s="15" t="s">
        <v>72</v>
      </c>
      <c r="I829" s="15" t="s">
        <v>142</v>
      </c>
      <c r="J829" s="18"/>
      <c r="K829" s="18" t="s">
        <v>74</v>
      </c>
      <c r="L829" s="18"/>
      <c r="M829" s="18" t="s">
        <v>78</v>
      </c>
      <c r="N829" s="18" t="s">
        <v>78</v>
      </c>
      <c r="O829" s="18" t="s">
        <v>82</v>
      </c>
      <c r="P829" s="18"/>
      <c r="Q829" s="18" t="s">
        <v>78</v>
      </c>
      <c r="R829" s="19">
        <v>1.78</v>
      </c>
      <c r="S829" s="19">
        <v>13.2</v>
      </c>
      <c r="T829" s="19">
        <v>23.5</v>
      </c>
      <c r="U829" s="19">
        <v>27</v>
      </c>
      <c r="V829" s="19">
        <v>311.67</v>
      </c>
      <c r="W829" s="19">
        <v>1080</v>
      </c>
      <c r="X829" s="19">
        <v>1920</v>
      </c>
      <c r="Y829" s="18" t="s">
        <v>147</v>
      </c>
      <c r="Z829" s="69">
        <v>6655</v>
      </c>
      <c r="AA829" s="19">
        <v>2.0739999999999998</v>
      </c>
      <c r="AB829" s="21">
        <v>340</v>
      </c>
      <c r="AC829" s="19">
        <v>6.7</v>
      </c>
      <c r="AD829" s="19">
        <v>343.2</v>
      </c>
      <c r="AE829" s="19">
        <v>340</v>
      </c>
      <c r="AF829" s="19">
        <v>322.5</v>
      </c>
      <c r="AG829" s="8">
        <f>AF829/AD829</f>
        <v>0.93968531468531469</v>
      </c>
      <c r="AH829" s="19">
        <v>201.6</v>
      </c>
      <c r="AI829" s="85">
        <f>(AF829*V829)/1000000</f>
        <v>0.10051357500000001</v>
      </c>
      <c r="AJ829" s="18" t="s">
        <v>78</v>
      </c>
      <c r="AK829" s="18" t="s">
        <v>81</v>
      </c>
      <c r="AL829" s="18" t="s">
        <v>134</v>
      </c>
      <c r="AM829" s="18"/>
      <c r="AN829" s="18" t="s">
        <v>121</v>
      </c>
      <c r="AO829" s="18"/>
      <c r="AP829" s="18" t="s">
        <v>81</v>
      </c>
      <c r="AQ829" s="18"/>
      <c r="AR829" s="19">
        <v>0</v>
      </c>
      <c r="AS829" s="18"/>
      <c r="AT829" s="72">
        <v>60</v>
      </c>
      <c r="AU829" s="19">
        <v>178</v>
      </c>
      <c r="AV829" s="19">
        <v>178</v>
      </c>
      <c r="AW829" s="18" t="s">
        <v>78</v>
      </c>
      <c r="AX829" s="18" t="s">
        <v>268</v>
      </c>
      <c r="AY829" s="18"/>
      <c r="AZ829" s="18"/>
      <c r="BA829" s="19">
        <v>0</v>
      </c>
      <c r="BB829" s="20" t="s">
        <v>121</v>
      </c>
      <c r="BC829" s="18" t="s">
        <v>144</v>
      </c>
      <c r="BD829" s="18"/>
      <c r="BE829" s="18" t="s">
        <v>84</v>
      </c>
      <c r="BF829" s="18"/>
      <c r="BG829" s="19">
        <v>1</v>
      </c>
      <c r="BH829" s="21">
        <v>0</v>
      </c>
      <c r="BI829" s="19">
        <v>0.64</v>
      </c>
      <c r="BJ829" s="19">
        <v>0.31</v>
      </c>
      <c r="BK829" s="19">
        <v>0.23</v>
      </c>
      <c r="BL829" s="18"/>
      <c r="BM829" s="18"/>
      <c r="BN829" s="19">
        <v>19.899999999999999</v>
      </c>
      <c r="BO829" s="21">
        <v>0.45</v>
      </c>
      <c r="BP829" s="20"/>
      <c r="BQ829" s="21">
        <v>0.64</v>
      </c>
      <c r="BR829" s="21">
        <v>0.33</v>
      </c>
      <c r="BS829" s="21">
        <v>0.25</v>
      </c>
      <c r="BT829" s="20"/>
      <c r="BU829" s="20"/>
      <c r="BV829" s="21">
        <v>19.920000000000002</v>
      </c>
      <c r="BW829" s="9">
        <f>IF(BA829=1,BN829-(Monitors!$B$17*Data!BZ829),Data!BN829)</f>
        <v>19.899999999999999</v>
      </c>
      <c r="BX829" s="32">
        <f>IF($AR829=1,$BW829-(Monitors!$C$17*BZ829),Data!$BW829)</f>
        <v>19.899999999999999</v>
      </c>
      <c r="BY829" s="32">
        <f>BX829-(AA829*Monitors!$C$13)</f>
        <v>15.751999999999999</v>
      </c>
      <c r="BZ829" s="86">
        <f>(Monitors!$C$13*Data!AA829)+(Monitors!$C$6*TANH(Monitors!$C$7*(Data!V829+Monitors!$C$8)+Monitors!$C$9)+Monitors!$C$10)</f>
        <v>18.779131251115082</v>
      </c>
      <c r="CA829" s="9">
        <f>BN829-(Signage!$C$13*AI829)</f>
        <v>12.361481874999999</v>
      </c>
      <c r="CB829" s="86">
        <f>(Signage!$C$13*Data!AI829)+(Signage!$C$6*TANH(Signage!$C$7*(Data!V829+Signage!$C$8)+Signage!$C$9)+Signage!$C$10)</f>
        <v>30.640799850031794</v>
      </c>
    </row>
    <row r="830" spans="1:80" s="4" customFormat="1" ht="12" customHeight="1">
      <c r="A830" s="82">
        <v>829</v>
      </c>
      <c r="B830" s="15" t="s">
        <v>2071</v>
      </c>
      <c r="C830" s="82" t="s">
        <v>1760</v>
      </c>
      <c r="D830" s="16">
        <v>41334</v>
      </c>
      <c r="E830" s="18" t="s">
        <v>78</v>
      </c>
      <c r="F830" s="15" t="s">
        <v>70</v>
      </c>
      <c r="G830" s="17">
        <v>6</v>
      </c>
      <c r="H830" s="15" t="s">
        <v>72</v>
      </c>
      <c r="I830" s="15" t="s">
        <v>142</v>
      </c>
      <c r="J830" s="18"/>
      <c r="K830" s="18" t="s">
        <v>74</v>
      </c>
      <c r="L830" s="18"/>
      <c r="M830" s="18" t="s">
        <v>78</v>
      </c>
      <c r="N830" s="18" t="s">
        <v>78</v>
      </c>
      <c r="O830" s="18" t="s">
        <v>82</v>
      </c>
      <c r="P830" s="18"/>
      <c r="Q830" s="18" t="s">
        <v>78</v>
      </c>
      <c r="R830" s="19">
        <v>1.78</v>
      </c>
      <c r="S830" s="19">
        <v>13.2</v>
      </c>
      <c r="T830" s="19">
        <v>23.5</v>
      </c>
      <c r="U830" s="19">
        <v>27</v>
      </c>
      <c r="V830" s="19">
        <v>311.67</v>
      </c>
      <c r="W830" s="19">
        <v>1080</v>
      </c>
      <c r="X830" s="19">
        <v>1920</v>
      </c>
      <c r="Y830" s="18" t="s">
        <v>147</v>
      </c>
      <c r="Z830" s="69">
        <v>6655</v>
      </c>
      <c r="AA830" s="19">
        <v>2.0739999999999998</v>
      </c>
      <c r="AB830" s="21">
        <v>340</v>
      </c>
      <c r="AC830" s="19">
        <v>6.7</v>
      </c>
      <c r="AD830" s="19">
        <v>343.2</v>
      </c>
      <c r="AE830" s="19">
        <v>340</v>
      </c>
      <c r="AF830" s="19">
        <v>322.5</v>
      </c>
      <c r="AG830" s="8">
        <f>AF830/AD830</f>
        <v>0.93968531468531469</v>
      </c>
      <c r="AH830" s="19">
        <v>201.6</v>
      </c>
      <c r="AI830" s="85">
        <f>(AF830*V830)/1000000</f>
        <v>0.10051357500000001</v>
      </c>
      <c r="AJ830" s="18" t="s">
        <v>78</v>
      </c>
      <c r="AK830" s="18" t="s">
        <v>269</v>
      </c>
      <c r="AL830" s="18" t="s">
        <v>134</v>
      </c>
      <c r="AM830" s="18"/>
      <c r="AN830" s="18" t="s">
        <v>121</v>
      </c>
      <c r="AO830" s="18"/>
      <c r="AP830" s="18" t="s">
        <v>81</v>
      </c>
      <c r="AQ830" s="18"/>
      <c r="AR830" s="19">
        <v>0</v>
      </c>
      <c r="AS830" s="18"/>
      <c r="AT830" s="72">
        <v>60</v>
      </c>
      <c r="AU830" s="19">
        <v>178</v>
      </c>
      <c r="AV830" s="19">
        <v>178</v>
      </c>
      <c r="AW830" s="18" t="s">
        <v>78</v>
      </c>
      <c r="AX830" s="18" t="s">
        <v>268</v>
      </c>
      <c r="AY830" s="18"/>
      <c r="AZ830" s="18"/>
      <c r="BA830" s="19">
        <v>0</v>
      </c>
      <c r="BB830" s="20" t="s">
        <v>121</v>
      </c>
      <c r="BC830" s="18" t="s">
        <v>144</v>
      </c>
      <c r="BD830" s="18"/>
      <c r="BE830" s="18" t="s">
        <v>84</v>
      </c>
      <c r="BF830" s="18"/>
      <c r="BG830" s="19">
        <v>1</v>
      </c>
      <c r="BH830" s="21">
        <v>0</v>
      </c>
      <c r="BI830" s="19">
        <v>0.64</v>
      </c>
      <c r="BJ830" s="19">
        <v>0.31</v>
      </c>
      <c r="BK830" s="19">
        <v>0.23</v>
      </c>
      <c r="BL830" s="18"/>
      <c r="BM830" s="18"/>
      <c r="BN830" s="19">
        <v>19.899999999999999</v>
      </c>
      <c r="BO830" s="21">
        <v>0.45</v>
      </c>
      <c r="BP830" s="20"/>
      <c r="BQ830" s="21">
        <v>0.64</v>
      </c>
      <c r="BR830" s="21">
        <v>0.33</v>
      </c>
      <c r="BS830" s="21">
        <v>0.25</v>
      </c>
      <c r="BT830" s="20"/>
      <c r="BU830" s="20"/>
      <c r="BV830" s="21">
        <v>19.920000000000002</v>
      </c>
      <c r="BW830" s="9">
        <f>IF(BA830=1,BN830-(Monitors!$B$17*Data!BZ830),Data!BN830)</f>
        <v>19.899999999999999</v>
      </c>
      <c r="BX830" s="32">
        <f>IF($AR830=1,$BW830-(Monitors!$C$17*BZ830),Data!$BW830)</f>
        <v>19.899999999999999</v>
      </c>
      <c r="BY830" s="32">
        <f>BX830-(AA830*Monitors!$C$13)</f>
        <v>15.751999999999999</v>
      </c>
      <c r="BZ830" s="86">
        <f>(Monitors!$C$13*Data!AA830)+(Monitors!$C$6*TANH(Monitors!$C$7*(Data!V830+Monitors!$C$8)+Monitors!$C$9)+Monitors!$C$10)</f>
        <v>18.779131251115082</v>
      </c>
      <c r="CA830" s="9">
        <f>BN830-(Signage!$C$13*AI830)</f>
        <v>12.361481874999999</v>
      </c>
      <c r="CB830" s="86">
        <f>(Signage!$C$13*Data!AI830)+(Signage!$C$6*TANH(Signage!$C$7*(Data!V830+Signage!$C$8)+Signage!$C$9)+Signage!$C$10)</f>
        <v>30.640799850031794</v>
      </c>
    </row>
    <row r="831" spans="1:80" s="4" customFormat="1" ht="12" customHeight="1">
      <c r="A831" s="83">
        <v>830</v>
      </c>
      <c r="B831" s="15" t="s">
        <v>2088</v>
      </c>
      <c r="C831" s="83" t="s">
        <v>1761</v>
      </c>
      <c r="D831" s="16">
        <v>41456</v>
      </c>
      <c r="E831" s="18" t="s">
        <v>77</v>
      </c>
      <c r="F831" s="15" t="s">
        <v>70</v>
      </c>
      <c r="G831" s="17">
        <v>6</v>
      </c>
      <c r="H831" s="15" t="s">
        <v>72</v>
      </c>
      <c r="I831" s="15" t="s">
        <v>90</v>
      </c>
      <c r="J831" s="18"/>
      <c r="K831" s="18" t="s">
        <v>74</v>
      </c>
      <c r="L831" s="18"/>
      <c r="M831" s="18" t="s">
        <v>78</v>
      </c>
      <c r="N831" s="18" t="s">
        <v>78</v>
      </c>
      <c r="O831" s="18" t="s">
        <v>82</v>
      </c>
      <c r="P831" s="18"/>
      <c r="Q831" s="18" t="s">
        <v>77</v>
      </c>
      <c r="R831" s="19">
        <v>1.78</v>
      </c>
      <c r="S831" s="19">
        <v>13.2</v>
      </c>
      <c r="T831" s="19">
        <v>23.5</v>
      </c>
      <c r="U831" s="19">
        <v>27</v>
      </c>
      <c r="V831" s="19">
        <v>311.39999999999998</v>
      </c>
      <c r="W831" s="19">
        <v>1080</v>
      </c>
      <c r="X831" s="19">
        <v>1920</v>
      </c>
      <c r="Y831" s="18" t="s">
        <v>147</v>
      </c>
      <c r="Z831" s="69">
        <v>6660</v>
      </c>
      <c r="AA831" s="19">
        <v>2.0739999999999998</v>
      </c>
      <c r="AB831" s="21">
        <v>300</v>
      </c>
      <c r="AC831" s="19">
        <v>9</v>
      </c>
      <c r="AD831" s="19">
        <v>327.60000000000002</v>
      </c>
      <c r="AE831" s="19">
        <v>300</v>
      </c>
      <c r="AF831" s="19">
        <v>323.8</v>
      </c>
      <c r="AG831" s="8">
        <f>AF831/AD831</f>
        <v>0.98840048840048833</v>
      </c>
      <c r="AH831" s="19">
        <v>200.9</v>
      </c>
      <c r="AI831" s="85">
        <f>(AF831*V831)/1000000</f>
        <v>0.10083131999999999</v>
      </c>
      <c r="AJ831" s="18" t="s">
        <v>78</v>
      </c>
      <c r="AK831" s="18" t="s">
        <v>198</v>
      </c>
      <c r="AL831" s="18" t="s">
        <v>159</v>
      </c>
      <c r="AM831" s="18"/>
      <c r="AN831" s="18" t="s">
        <v>81</v>
      </c>
      <c r="AO831" s="18"/>
      <c r="AP831" s="18" t="s">
        <v>81</v>
      </c>
      <c r="AQ831" s="18"/>
      <c r="AR831" s="19">
        <v>0</v>
      </c>
      <c r="AS831" s="18"/>
      <c r="AT831" s="72">
        <v>60</v>
      </c>
      <c r="AU831" s="19">
        <v>170</v>
      </c>
      <c r="AV831" s="19">
        <v>160</v>
      </c>
      <c r="AW831" s="18" t="s">
        <v>78</v>
      </c>
      <c r="AX831" s="18" t="s">
        <v>109</v>
      </c>
      <c r="AY831" s="18"/>
      <c r="AZ831" s="18"/>
      <c r="BA831" s="19">
        <v>0</v>
      </c>
      <c r="BB831" s="20" t="s">
        <v>81</v>
      </c>
      <c r="BC831" s="18" t="s">
        <v>81</v>
      </c>
      <c r="BD831" s="18"/>
      <c r="BE831" s="18" t="s">
        <v>84</v>
      </c>
      <c r="BF831" s="18"/>
      <c r="BG831" s="19">
        <v>5</v>
      </c>
      <c r="BH831" s="21">
        <v>0</v>
      </c>
      <c r="BI831" s="19">
        <v>0.25</v>
      </c>
      <c r="BJ831" s="18"/>
      <c r="BK831" s="19">
        <v>0.16</v>
      </c>
      <c r="BL831" s="18"/>
      <c r="BM831" s="18"/>
      <c r="BN831" s="19">
        <v>24.12</v>
      </c>
      <c r="BO831" s="21">
        <v>0.51</v>
      </c>
      <c r="BP831" s="20"/>
      <c r="BQ831" s="21">
        <v>0.23</v>
      </c>
      <c r="BR831" s="20"/>
      <c r="BS831" s="21">
        <v>0.18</v>
      </c>
      <c r="BT831" s="20"/>
      <c r="BU831" s="20"/>
      <c r="BV831" s="21">
        <v>24.07</v>
      </c>
      <c r="BW831" s="9">
        <f>IF(BA831=1,BN831-(Monitors!$B$17*Data!BZ831),Data!BN831)</f>
        <v>24.12</v>
      </c>
      <c r="BX831" s="32">
        <f>IF($AR831=1,$BW831-(Monitors!$C$17*BZ831),Data!$BW831)</f>
        <v>24.12</v>
      </c>
      <c r="BY831" s="32">
        <f>BX831-(AA831*Monitors!$C$13)</f>
        <v>19.972000000000001</v>
      </c>
      <c r="BZ831" s="86">
        <f>(Monitors!$C$13*Data!AA831)+(Monitors!$C$6*TANH(Monitors!$C$7*(Data!V831+Monitors!$C$8)+Monitors!$C$9)+Monitors!$C$10)</f>
        <v>18.77362972566587</v>
      </c>
      <c r="CA831" s="9">
        <f>BN831-(Signage!$C$13*AI831)</f>
        <v>16.557651</v>
      </c>
      <c r="CB831" s="86">
        <f>(Signage!$C$13*Data!AI831)+(Signage!$C$6*TANH(Signage!$C$7*(Data!V831+Signage!$C$8)+Signage!$C$9)+Signage!$C$10)</f>
        <v>30.64345260333203</v>
      </c>
    </row>
    <row r="832" spans="1:80" s="4" customFormat="1" ht="12" customHeight="1">
      <c r="A832" s="82">
        <v>831</v>
      </c>
      <c r="B832" s="15" t="s">
        <v>2088</v>
      </c>
      <c r="C832" s="82" t="s">
        <v>1762</v>
      </c>
      <c r="D832" s="16">
        <v>41308</v>
      </c>
      <c r="E832" s="18" t="s">
        <v>77</v>
      </c>
      <c r="F832" s="15" t="s">
        <v>70</v>
      </c>
      <c r="G832" s="17">
        <v>6</v>
      </c>
      <c r="H832" s="15" t="s">
        <v>72</v>
      </c>
      <c r="I832" s="15" t="s">
        <v>90</v>
      </c>
      <c r="J832" s="18"/>
      <c r="K832" s="18" t="s">
        <v>74</v>
      </c>
      <c r="L832" s="18"/>
      <c r="M832" s="18" t="s">
        <v>78</v>
      </c>
      <c r="N832" s="18" t="s">
        <v>78</v>
      </c>
      <c r="O832" s="18" t="s">
        <v>82</v>
      </c>
      <c r="P832" s="18"/>
      <c r="Q832" s="18" t="s">
        <v>77</v>
      </c>
      <c r="R832" s="19">
        <v>1.78</v>
      </c>
      <c r="S832" s="19">
        <v>13.2</v>
      </c>
      <c r="T832" s="19">
        <v>23.5</v>
      </c>
      <c r="U832" s="19">
        <v>27</v>
      </c>
      <c r="V832" s="19">
        <v>310.89999999999998</v>
      </c>
      <c r="W832" s="19">
        <v>1080</v>
      </c>
      <c r="X832" s="19">
        <v>1920</v>
      </c>
      <c r="Y832" s="18" t="s">
        <v>147</v>
      </c>
      <c r="Z832" s="69">
        <v>6670</v>
      </c>
      <c r="AA832" s="19">
        <v>2.0739999999999998</v>
      </c>
      <c r="AB832" s="21">
        <v>300</v>
      </c>
      <c r="AC832" s="19">
        <v>19.600000000000001</v>
      </c>
      <c r="AD832" s="19">
        <v>324.89999999999998</v>
      </c>
      <c r="AE832" s="19">
        <v>300</v>
      </c>
      <c r="AF832" s="19">
        <v>323.89999999999998</v>
      </c>
      <c r="AG832" s="8">
        <f>AF832/AD832</f>
        <v>0.99692212988611884</v>
      </c>
      <c r="AH832" s="19">
        <v>200</v>
      </c>
      <c r="AI832" s="85">
        <f>(AF832*V832)/1000000</f>
        <v>0.10070050999999998</v>
      </c>
      <c r="AJ832" s="18" t="s">
        <v>78</v>
      </c>
      <c r="AK832" s="18" t="s">
        <v>191</v>
      </c>
      <c r="AL832" s="18" t="s">
        <v>127</v>
      </c>
      <c r="AM832" s="18"/>
      <c r="AN832" s="18" t="s">
        <v>81</v>
      </c>
      <c r="AO832" s="18"/>
      <c r="AP832" s="18" t="s">
        <v>81</v>
      </c>
      <c r="AQ832" s="18"/>
      <c r="AR832" s="19">
        <v>0</v>
      </c>
      <c r="AS832" s="18"/>
      <c r="AT832" s="72">
        <v>60</v>
      </c>
      <c r="AU832" s="19">
        <v>170</v>
      </c>
      <c r="AV832" s="19">
        <v>160</v>
      </c>
      <c r="AW832" s="18" t="s">
        <v>78</v>
      </c>
      <c r="AX832" s="18" t="s">
        <v>109</v>
      </c>
      <c r="AY832" s="18"/>
      <c r="AZ832" s="18"/>
      <c r="BA832" s="19">
        <v>0</v>
      </c>
      <c r="BB832" s="20" t="s">
        <v>81</v>
      </c>
      <c r="BC832" s="18" t="s">
        <v>81</v>
      </c>
      <c r="BD832" s="18"/>
      <c r="BE832" s="18" t="s">
        <v>84</v>
      </c>
      <c r="BF832" s="18"/>
      <c r="BG832" s="19">
        <v>5</v>
      </c>
      <c r="BH832" s="21">
        <v>0</v>
      </c>
      <c r="BI832" s="19">
        <v>0.22</v>
      </c>
      <c r="BJ832" s="18"/>
      <c r="BK832" s="19">
        <v>0.18</v>
      </c>
      <c r="BL832" s="18"/>
      <c r="BM832" s="18"/>
      <c r="BN832" s="19">
        <v>20.32</v>
      </c>
      <c r="BO832" s="21">
        <v>0.42</v>
      </c>
      <c r="BP832" s="20"/>
      <c r="BQ832" s="21">
        <v>0.26</v>
      </c>
      <c r="BR832" s="20"/>
      <c r="BS832" s="21">
        <v>0.23</v>
      </c>
      <c r="BT832" s="20"/>
      <c r="BU832" s="20"/>
      <c r="BV832" s="21">
        <v>20.420000000000002</v>
      </c>
      <c r="BW832" s="9">
        <f>IF(BA832=1,BN832-(Monitors!$B$17*Data!BZ832),Data!BN832)</f>
        <v>20.32</v>
      </c>
      <c r="BX832" s="32">
        <f>IF($AR832=1,$BW832-(Monitors!$C$17*BZ832),Data!$BW832)</f>
        <v>20.32</v>
      </c>
      <c r="BY832" s="32">
        <f>BX832-(AA832*Monitors!$C$13)</f>
        <v>16.172000000000001</v>
      </c>
      <c r="BZ832" s="86">
        <f>(Monitors!$C$13*Data!AA832)+(Monitors!$C$6*TANH(Monitors!$C$7*(Data!V832+Monitors!$C$8)+Monitors!$C$9)+Monitors!$C$10)</f>
        <v>18.763415393120173</v>
      </c>
      <c r="CA832" s="9">
        <f>BN832-(Signage!$C$13*AI832)</f>
        <v>12.767461750000002</v>
      </c>
      <c r="CB832" s="86">
        <f>(Signage!$C$13*Data!AI832)+(Signage!$C$6*TANH(Signage!$C$7*(Data!V832+Signage!$C$8)+Signage!$C$9)+Signage!$C$10)</f>
        <v>30.594416820585288</v>
      </c>
    </row>
    <row r="833" spans="1:80" s="4" customFormat="1" ht="12" customHeight="1">
      <c r="A833" s="83">
        <v>832</v>
      </c>
      <c r="B833" s="15" t="s">
        <v>2088</v>
      </c>
      <c r="C833" s="83" t="s">
        <v>1763</v>
      </c>
      <c r="D833" s="16">
        <v>41647</v>
      </c>
      <c r="E833" s="18" t="s">
        <v>77</v>
      </c>
      <c r="F833" s="15" t="s">
        <v>70</v>
      </c>
      <c r="G833" s="17">
        <v>6</v>
      </c>
      <c r="H833" s="15" t="s">
        <v>72</v>
      </c>
      <c r="I833" s="15" t="s">
        <v>73</v>
      </c>
      <c r="J833" s="18" t="s">
        <v>73</v>
      </c>
      <c r="K833" s="18" t="s">
        <v>74</v>
      </c>
      <c r="L833" s="18" t="s">
        <v>71</v>
      </c>
      <c r="M833" s="18" t="s">
        <v>78</v>
      </c>
      <c r="N833" s="18" t="s">
        <v>78</v>
      </c>
      <c r="O833" s="18" t="s">
        <v>82</v>
      </c>
      <c r="P833" s="18" t="s">
        <v>81</v>
      </c>
      <c r="Q833" s="18" t="s">
        <v>77</v>
      </c>
      <c r="R833" s="19">
        <v>1.78</v>
      </c>
      <c r="S833" s="19">
        <v>13.2</v>
      </c>
      <c r="T833" s="19">
        <v>23.6</v>
      </c>
      <c r="U833" s="19">
        <v>27</v>
      </c>
      <c r="V833" s="19">
        <v>311.7</v>
      </c>
      <c r="W833" s="19">
        <v>1080</v>
      </c>
      <c r="X833" s="19">
        <v>1920</v>
      </c>
      <c r="Y833" s="18" t="s">
        <v>147</v>
      </c>
      <c r="Z833" s="69">
        <v>6654</v>
      </c>
      <c r="AA833" s="19">
        <v>2.0739999999999998</v>
      </c>
      <c r="AB833" s="21">
        <v>350</v>
      </c>
      <c r="AC833" s="19">
        <v>27.9</v>
      </c>
      <c r="AD833" s="19">
        <v>329.8</v>
      </c>
      <c r="AE833" s="19">
        <v>350</v>
      </c>
      <c r="AF833" s="19">
        <v>329.8</v>
      </c>
      <c r="AG833" s="8">
        <f>AF833/AD833</f>
        <v>1</v>
      </c>
      <c r="AH833" s="19">
        <v>200</v>
      </c>
      <c r="AI833" s="85">
        <f>(AF833*V833)/1000000</f>
        <v>0.10279866</v>
      </c>
      <c r="AJ833" s="18" t="s">
        <v>78</v>
      </c>
      <c r="AK833" s="18" t="s">
        <v>196</v>
      </c>
      <c r="AL833" s="18" t="s">
        <v>159</v>
      </c>
      <c r="AM833" s="18" t="s">
        <v>81</v>
      </c>
      <c r="AN833" s="18" t="s">
        <v>81</v>
      </c>
      <c r="AO833" s="18" t="s">
        <v>81</v>
      </c>
      <c r="AP833" s="18" t="s">
        <v>81</v>
      </c>
      <c r="AQ833" s="18" t="s">
        <v>81</v>
      </c>
      <c r="AR833" s="19">
        <v>0</v>
      </c>
      <c r="AS833" s="18"/>
      <c r="AT833" s="72">
        <v>60</v>
      </c>
      <c r="AU833" s="19">
        <v>178</v>
      </c>
      <c r="AV833" s="19">
        <v>178</v>
      </c>
      <c r="AW833" s="18" t="s">
        <v>78</v>
      </c>
      <c r="AX833" s="18" t="s">
        <v>98</v>
      </c>
      <c r="AY833" s="18" t="s">
        <v>71</v>
      </c>
      <c r="AZ833" s="18" t="s">
        <v>71</v>
      </c>
      <c r="BA833" s="19">
        <v>0</v>
      </c>
      <c r="BB833" s="20" t="s">
        <v>81</v>
      </c>
      <c r="BC833" s="18" t="s">
        <v>81</v>
      </c>
      <c r="BD833" s="18" t="s">
        <v>81</v>
      </c>
      <c r="BE833" s="18" t="s">
        <v>84</v>
      </c>
      <c r="BF833" s="18" t="s">
        <v>81</v>
      </c>
      <c r="BG833" s="18"/>
      <c r="BH833" s="21">
        <v>0</v>
      </c>
      <c r="BI833" s="19">
        <v>0.26</v>
      </c>
      <c r="BJ833" s="18"/>
      <c r="BK833" s="19">
        <v>0.26</v>
      </c>
      <c r="BL833" s="18"/>
      <c r="BM833" s="18"/>
      <c r="BN833" s="19">
        <v>18.170000000000002</v>
      </c>
      <c r="BO833" s="21">
        <v>0.5</v>
      </c>
      <c r="BP833" s="20"/>
      <c r="BQ833" s="21">
        <v>0.28999999999999998</v>
      </c>
      <c r="BR833" s="20"/>
      <c r="BS833" s="21">
        <v>0.28000000000000003</v>
      </c>
      <c r="BT833" s="20"/>
      <c r="BU833" s="20"/>
      <c r="BV833" s="21">
        <v>18.36</v>
      </c>
      <c r="BW833" s="9">
        <f>IF(BA833=1,BN833-(Monitors!$B$17*Data!BZ833),Data!BN833)</f>
        <v>18.170000000000002</v>
      </c>
      <c r="BX833" s="32">
        <f>IF($AR833=1,$BW833-(Monitors!$C$17*BZ833),Data!$BW833)</f>
        <v>18.170000000000002</v>
      </c>
      <c r="BY833" s="32">
        <f>BX833-(AA833*Monitors!$C$13)</f>
        <v>14.022000000000002</v>
      </c>
      <c r="BZ833" s="86">
        <f>(Monitors!$C$13*Data!AA833)+(Monitors!$C$6*TANH(Monitors!$C$7*(Data!V833+Monitors!$C$8)+Monitors!$C$9)+Monitors!$C$10)</f>
        <v>18.779741917256199</v>
      </c>
      <c r="CA833" s="9">
        <f>BN833-(Signage!$C$13*AI833)</f>
        <v>10.460100500000003</v>
      </c>
      <c r="CB833" s="86">
        <f>(Signage!$C$13*Data!AI833)+(Signage!$C$6*TANH(Signage!$C$7*(Data!V833+Signage!$C$8)+Signage!$C$9)+Signage!$C$10)</f>
        <v>30.814534202489082</v>
      </c>
    </row>
    <row r="834" spans="1:80" s="4" customFormat="1" ht="12" customHeight="1">
      <c r="A834" s="82">
        <v>833</v>
      </c>
      <c r="B834" s="15" t="s">
        <v>2088</v>
      </c>
      <c r="C834" s="82" t="s">
        <v>1764</v>
      </c>
      <c r="D834" s="16">
        <v>41337</v>
      </c>
      <c r="E834" s="18" t="s">
        <v>77</v>
      </c>
      <c r="F834" s="15" t="s">
        <v>70</v>
      </c>
      <c r="G834" s="17">
        <v>6</v>
      </c>
      <c r="H834" s="15" t="s">
        <v>72</v>
      </c>
      <c r="I834" s="15" t="s">
        <v>90</v>
      </c>
      <c r="J834" s="18"/>
      <c r="K834" s="18" t="s">
        <v>74</v>
      </c>
      <c r="L834" s="18"/>
      <c r="M834" s="18" t="s">
        <v>78</v>
      </c>
      <c r="N834" s="18" t="s">
        <v>78</v>
      </c>
      <c r="O834" s="18" t="s">
        <v>82</v>
      </c>
      <c r="P834" s="18"/>
      <c r="Q834" s="18" t="s">
        <v>77</v>
      </c>
      <c r="R834" s="19">
        <v>1.78</v>
      </c>
      <c r="S834" s="19">
        <v>13.2</v>
      </c>
      <c r="T834" s="19">
        <v>23.5</v>
      </c>
      <c r="U834" s="19">
        <v>27</v>
      </c>
      <c r="V834" s="19">
        <v>310.89999999999998</v>
      </c>
      <c r="W834" s="19">
        <v>1080</v>
      </c>
      <c r="X834" s="19">
        <v>1920</v>
      </c>
      <c r="Y834" s="18" t="s">
        <v>147</v>
      </c>
      <c r="Z834" s="69">
        <v>6670</v>
      </c>
      <c r="AA834" s="19">
        <v>2.0739999999999998</v>
      </c>
      <c r="AB834" s="21">
        <v>300</v>
      </c>
      <c r="AC834" s="19">
        <v>2.5</v>
      </c>
      <c r="AD834" s="19">
        <v>337.2</v>
      </c>
      <c r="AE834" s="19">
        <v>300</v>
      </c>
      <c r="AF834" s="19">
        <v>334.1</v>
      </c>
      <c r="AG834" s="8">
        <f>AF834/AD834</f>
        <v>0.99080664294187437</v>
      </c>
      <c r="AH834" s="19">
        <v>200</v>
      </c>
      <c r="AI834" s="85">
        <f>(AF834*V834)/1000000</f>
        <v>0.10387169</v>
      </c>
      <c r="AJ834" s="18" t="s">
        <v>78</v>
      </c>
      <c r="AK834" s="18" t="s">
        <v>191</v>
      </c>
      <c r="AL834" s="18" t="s">
        <v>127</v>
      </c>
      <c r="AM834" s="18"/>
      <c r="AN834" s="18" t="s">
        <v>81</v>
      </c>
      <c r="AO834" s="18"/>
      <c r="AP834" s="18" t="s">
        <v>81</v>
      </c>
      <c r="AQ834" s="18"/>
      <c r="AR834" s="19">
        <v>0</v>
      </c>
      <c r="AS834" s="18"/>
      <c r="AT834" s="72">
        <v>60</v>
      </c>
      <c r="AU834" s="19">
        <v>170</v>
      </c>
      <c r="AV834" s="19">
        <v>160</v>
      </c>
      <c r="AW834" s="18" t="s">
        <v>78</v>
      </c>
      <c r="AX834" s="18" t="s">
        <v>109</v>
      </c>
      <c r="AY834" s="18"/>
      <c r="AZ834" s="18"/>
      <c r="BA834" s="19">
        <v>0</v>
      </c>
      <c r="BB834" s="20" t="s">
        <v>81</v>
      </c>
      <c r="BC834" s="18" t="s">
        <v>81</v>
      </c>
      <c r="BD834" s="18"/>
      <c r="BE834" s="18" t="s">
        <v>84</v>
      </c>
      <c r="BF834" s="18"/>
      <c r="BG834" s="19">
        <v>5</v>
      </c>
      <c r="BH834" s="21">
        <v>0</v>
      </c>
      <c r="BI834" s="19">
        <v>0.16</v>
      </c>
      <c r="BJ834" s="18"/>
      <c r="BK834" s="19">
        <v>0.15</v>
      </c>
      <c r="BL834" s="18"/>
      <c r="BM834" s="18"/>
      <c r="BN834" s="19">
        <v>15.08</v>
      </c>
      <c r="BO834" s="21">
        <v>0.48</v>
      </c>
      <c r="BP834" s="20"/>
      <c r="BQ834" s="21">
        <v>0.21</v>
      </c>
      <c r="BR834" s="20"/>
      <c r="BS834" s="21">
        <v>0.17</v>
      </c>
      <c r="BT834" s="20"/>
      <c r="BU834" s="20"/>
      <c r="BV834" s="21">
        <v>15.61</v>
      </c>
      <c r="BW834" s="9">
        <f>IF(BA834=1,BN834-(Monitors!$B$17*Data!BZ834),Data!BN834)</f>
        <v>15.08</v>
      </c>
      <c r="BX834" s="32">
        <f>IF($AR834=1,$BW834-(Monitors!$C$17*BZ834),Data!$BW834)</f>
        <v>15.08</v>
      </c>
      <c r="BY834" s="32">
        <f>BX834-(AA834*Monitors!$C$13)</f>
        <v>10.932</v>
      </c>
      <c r="BZ834" s="86">
        <f>(Monitors!$C$13*Data!AA834)+(Monitors!$C$6*TANH(Monitors!$C$7*(Data!V834+Monitors!$C$8)+Monitors!$C$9)+Monitors!$C$10)</f>
        <v>18.763415393120173</v>
      </c>
      <c r="CA834" s="9">
        <f>BN834-(Signage!$C$13*AI834)</f>
        <v>7.28962325</v>
      </c>
      <c r="CB834" s="86">
        <f>(Signage!$C$13*Data!AI834)+(Signage!$C$6*TANH(Signage!$C$7*(Data!V834+Signage!$C$8)+Signage!$C$9)+Signage!$C$10)</f>
        <v>30.83225532058529</v>
      </c>
    </row>
    <row r="835" spans="1:80" s="4" customFormat="1" ht="12" customHeight="1">
      <c r="A835" s="83">
        <v>834</v>
      </c>
      <c r="B835" s="15" t="s">
        <v>2088</v>
      </c>
      <c r="C835" s="83" t="s">
        <v>1765</v>
      </c>
      <c r="D835" s="16">
        <v>41295</v>
      </c>
      <c r="E835" s="18" t="s">
        <v>77</v>
      </c>
      <c r="F835" s="15" t="s">
        <v>70</v>
      </c>
      <c r="G835" s="17">
        <v>6</v>
      </c>
      <c r="H835" s="15" t="s">
        <v>72</v>
      </c>
      <c r="I835" s="15" t="s">
        <v>90</v>
      </c>
      <c r="J835" s="18"/>
      <c r="K835" s="18" t="s">
        <v>74</v>
      </c>
      <c r="L835" s="18"/>
      <c r="M835" s="18" t="s">
        <v>78</v>
      </c>
      <c r="N835" s="18" t="s">
        <v>78</v>
      </c>
      <c r="O835" s="18" t="s">
        <v>82</v>
      </c>
      <c r="P835" s="18"/>
      <c r="Q835" s="18" t="s">
        <v>77</v>
      </c>
      <c r="R835" s="19">
        <v>1.78</v>
      </c>
      <c r="S835" s="19">
        <v>13.2</v>
      </c>
      <c r="T835" s="19">
        <v>23.5</v>
      </c>
      <c r="U835" s="19">
        <v>27</v>
      </c>
      <c r="V835" s="19">
        <v>310.89999999999998</v>
      </c>
      <c r="W835" s="19">
        <v>1920</v>
      </c>
      <c r="X835" s="19">
        <v>1080</v>
      </c>
      <c r="Y835" s="18" t="s">
        <v>167</v>
      </c>
      <c r="Z835" s="69">
        <v>6670</v>
      </c>
      <c r="AA835" s="19">
        <v>2.0739999999999998</v>
      </c>
      <c r="AB835" s="21">
        <v>300</v>
      </c>
      <c r="AC835" s="19">
        <v>11.5</v>
      </c>
      <c r="AD835" s="19">
        <v>364</v>
      </c>
      <c r="AE835" s="19">
        <v>300</v>
      </c>
      <c r="AF835" s="19">
        <v>338</v>
      </c>
      <c r="AG835" s="8">
        <f>AF835/AD835</f>
        <v>0.9285714285714286</v>
      </c>
      <c r="AH835" s="19">
        <v>200</v>
      </c>
      <c r="AI835" s="85">
        <f>(AF835*V835)/1000000</f>
        <v>0.1050842</v>
      </c>
      <c r="AJ835" s="18" t="s">
        <v>78</v>
      </c>
      <c r="AK835" s="18" t="s">
        <v>191</v>
      </c>
      <c r="AL835" s="18" t="s">
        <v>159</v>
      </c>
      <c r="AM835" s="18"/>
      <c r="AN835" s="18" t="s">
        <v>81</v>
      </c>
      <c r="AO835" s="18"/>
      <c r="AP835" s="18" t="s">
        <v>81</v>
      </c>
      <c r="AQ835" s="18"/>
      <c r="AR835" s="19">
        <v>0</v>
      </c>
      <c r="AS835" s="18"/>
      <c r="AT835" s="72">
        <v>60</v>
      </c>
      <c r="AU835" s="19">
        <v>170</v>
      </c>
      <c r="AV835" s="19">
        <v>160</v>
      </c>
      <c r="AW835" s="18" t="s">
        <v>78</v>
      </c>
      <c r="AX835" s="18" t="s">
        <v>109</v>
      </c>
      <c r="AY835" s="18"/>
      <c r="AZ835" s="18"/>
      <c r="BA835" s="19">
        <v>0</v>
      </c>
      <c r="BB835" s="20" t="s">
        <v>81</v>
      </c>
      <c r="BC835" s="18" t="s">
        <v>81</v>
      </c>
      <c r="BD835" s="18"/>
      <c r="BE835" s="18" t="s">
        <v>84</v>
      </c>
      <c r="BF835" s="18"/>
      <c r="BG835" s="19">
        <v>5</v>
      </c>
      <c r="BH835" s="21">
        <v>0</v>
      </c>
      <c r="BI835" s="19">
        <v>0.23</v>
      </c>
      <c r="BJ835" s="18"/>
      <c r="BK835" s="19">
        <v>0.21</v>
      </c>
      <c r="BL835" s="18"/>
      <c r="BM835" s="18"/>
      <c r="BN835" s="19">
        <v>23.46</v>
      </c>
      <c r="BO835" s="21">
        <v>0.53</v>
      </c>
      <c r="BP835" s="20"/>
      <c r="BQ835" s="21">
        <v>0.27</v>
      </c>
      <c r="BR835" s="20"/>
      <c r="BS835" s="21">
        <v>0.23</v>
      </c>
      <c r="BT835" s="20"/>
      <c r="BU835" s="20"/>
      <c r="BV835" s="21">
        <v>23.28</v>
      </c>
      <c r="BW835" s="9">
        <f>IF(BA835=1,BN835-(Monitors!$B$17*Data!BZ835),Data!BN835)</f>
        <v>23.46</v>
      </c>
      <c r="BX835" s="32">
        <f>IF($AR835=1,$BW835-(Monitors!$C$17*BZ835),Data!$BW835)</f>
        <v>23.46</v>
      </c>
      <c r="BY835" s="32">
        <f>BX835-(AA835*Monitors!$C$13)</f>
        <v>19.312000000000001</v>
      </c>
      <c r="BZ835" s="86">
        <f>(Monitors!$C$13*Data!AA835)+(Monitors!$C$6*TANH(Monitors!$C$7*(Data!V835+Monitors!$C$8)+Monitors!$C$9)+Monitors!$C$10)</f>
        <v>18.763415393120173</v>
      </c>
      <c r="CA835" s="9">
        <f>BN835-(Signage!$C$13*AI835)</f>
        <v>15.578685</v>
      </c>
      <c r="CB835" s="86">
        <f>(Signage!$C$13*Data!AI835)+(Signage!$C$6*TANH(Signage!$C$7*(Data!V835+Signage!$C$8)+Signage!$C$9)+Signage!$C$10)</f>
        <v>30.923193570585291</v>
      </c>
    </row>
    <row r="836" spans="1:80" s="4" customFormat="1" ht="12" customHeight="1">
      <c r="A836" s="82">
        <v>835</v>
      </c>
      <c r="B836" s="15" t="s">
        <v>2088</v>
      </c>
      <c r="C836" s="82" t="s">
        <v>1766</v>
      </c>
      <c r="D836" s="16">
        <v>41281</v>
      </c>
      <c r="E836" s="18" t="s">
        <v>77</v>
      </c>
      <c r="F836" s="15" t="s">
        <v>70</v>
      </c>
      <c r="G836" s="17">
        <v>6</v>
      </c>
      <c r="H836" s="15" t="s">
        <v>72</v>
      </c>
      <c r="I836" s="15" t="s">
        <v>90</v>
      </c>
      <c r="J836" s="18"/>
      <c r="K836" s="18" t="s">
        <v>74</v>
      </c>
      <c r="L836" s="18"/>
      <c r="M836" s="18" t="s">
        <v>78</v>
      </c>
      <c r="N836" s="18" t="s">
        <v>78</v>
      </c>
      <c r="O836" s="18" t="s">
        <v>82</v>
      </c>
      <c r="P836" s="18"/>
      <c r="Q836" s="18" t="s">
        <v>77</v>
      </c>
      <c r="R836" s="19">
        <v>1.78</v>
      </c>
      <c r="S836" s="19">
        <v>13.2</v>
      </c>
      <c r="T836" s="19">
        <v>23.5</v>
      </c>
      <c r="U836" s="19">
        <v>27</v>
      </c>
      <c r="V836" s="19">
        <v>310.89999999999998</v>
      </c>
      <c r="W836" s="19">
        <v>1920</v>
      </c>
      <c r="X836" s="19">
        <v>1080</v>
      </c>
      <c r="Y836" s="18" t="s">
        <v>167</v>
      </c>
      <c r="Z836" s="69">
        <v>6670</v>
      </c>
      <c r="AA836" s="19">
        <v>2.0739999999999998</v>
      </c>
      <c r="AB836" s="21">
        <v>350</v>
      </c>
      <c r="AC836" s="19">
        <v>19.5</v>
      </c>
      <c r="AD836" s="19">
        <v>363.6</v>
      </c>
      <c r="AE836" s="19">
        <v>350</v>
      </c>
      <c r="AF836" s="19">
        <v>338</v>
      </c>
      <c r="AG836" s="8">
        <f>AF836/AD836</f>
        <v>0.92959295929592956</v>
      </c>
      <c r="AH836" s="19">
        <v>200</v>
      </c>
      <c r="AI836" s="85">
        <f>(AF836*V836)/1000000</f>
        <v>0.1050842</v>
      </c>
      <c r="AJ836" s="18" t="s">
        <v>78</v>
      </c>
      <c r="AK836" s="18" t="s">
        <v>191</v>
      </c>
      <c r="AL836" s="18" t="s">
        <v>159</v>
      </c>
      <c r="AM836" s="18"/>
      <c r="AN836" s="18" t="s">
        <v>81</v>
      </c>
      <c r="AO836" s="18"/>
      <c r="AP836" s="18" t="s">
        <v>81</v>
      </c>
      <c r="AQ836" s="18"/>
      <c r="AR836" s="19">
        <v>0</v>
      </c>
      <c r="AS836" s="18"/>
      <c r="AT836" s="72">
        <v>60</v>
      </c>
      <c r="AU836" s="19">
        <v>178</v>
      </c>
      <c r="AV836" s="19">
        <v>178</v>
      </c>
      <c r="AW836" s="18" t="s">
        <v>78</v>
      </c>
      <c r="AX836" s="18" t="s">
        <v>109</v>
      </c>
      <c r="AY836" s="18"/>
      <c r="AZ836" s="18"/>
      <c r="BA836" s="19">
        <v>0</v>
      </c>
      <c r="BB836" s="20" t="s">
        <v>81</v>
      </c>
      <c r="BC836" s="18" t="s">
        <v>81</v>
      </c>
      <c r="BD836" s="18"/>
      <c r="BE836" s="18" t="s">
        <v>84</v>
      </c>
      <c r="BF836" s="18"/>
      <c r="BG836" s="19">
        <v>5</v>
      </c>
      <c r="BH836" s="21">
        <v>0</v>
      </c>
      <c r="BI836" s="19">
        <v>0.15</v>
      </c>
      <c r="BJ836" s="18"/>
      <c r="BK836" s="19">
        <v>0.14000000000000001</v>
      </c>
      <c r="BL836" s="18"/>
      <c r="BM836" s="18"/>
      <c r="BN836" s="19">
        <v>23.5</v>
      </c>
      <c r="BO836" s="21">
        <v>0.51</v>
      </c>
      <c r="BP836" s="20"/>
      <c r="BQ836" s="21">
        <v>0.19</v>
      </c>
      <c r="BR836" s="20"/>
      <c r="BS836" s="21">
        <v>0.18</v>
      </c>
      <c r="BT836" s="20"/>
      <c r="BU836" s="20"/>
      <c r="BV836" s="21">
        <v>23.44</v>
      </c>
      <c r="BW836" s="9">
        <f>IF(BA836=1,BN836-(Monitors!$B$17*Data!BZ836),Data!BN836)</f>
        <v>23.5</v>
      </c>
      <c r="BX836" s="32">
        <f>IF($AR836=1,$BW836-(Monitors!$C$17*BZ836),Data!$BW836)</f>
        <v>23.5</v>
      </c>
      <c r="BY836" s="32">
        <f>BX836-(AA836*Monitors!$C$13)</f>
        <v>19.352</v>
      </c>
      <c r="BZ836" s="86">
        <f>(Monitors!$C$13*Data!AA836)+(Monitors!$C$6*TANH(Monitors!$C$7*(Data!V836+Monitors!$C$8)+Monitors!$C$9)+Monitors!$C$10)</f>
        <v>18.763415393120173</v>
      </c>
      <c r="CA836" s="9">
        <f>BN836-(Signage!$C$13*AI836)</f>
        <v>15.618684999999999</v>
      </c>
      <c r="CB836" s="86">
        <f>(Signage!$C$13*Data!AI836)+(Signage!$C$6*TANH(Signage!$C$7*(Data!V836+Signage!$C$8)+Signage!$C$9)+Signage!$C$10)</f>
        <v>30.923193570585291</v>
      </c>
    </row>
    <row r="837" spans="1:80" s="4" customFormat="1" ht="12" customHeight="1">
      <c r="A837" s="83">
        <v>836</v>
      </c>
      <c r="B837" s="15" t="s">
        <v>2058</v>
      </c>
      <c r="C837" s="83" t="s">
        <v>1767</v>
      </c>
      <c r="D837" s="16">
        <v>41801</v>
      </c>
      <c r="E837" s="18" t="s">
        <v>78</v>
      </c>
      <c r="F837" s="15" t="s">
        <v>70</v>
      </c>
      <c r="G837" s="17">
        <v>6</v>
      </c>
      <c r="H837" s="15" t="s">
        <v>72</v>
      </c>
      <c r="I837" s="15" t="s">
        <v>90</v>
      </c>
      <c r="J837" s="18"/>
      <c r="K837" s="18" t="s">
        <v>74</v>
      </c>
      <c r="L837" s="18"/>
      <c r="M837" s="18" t="s">
        <v>78</v>
      </c>
      <c r="N837" s="18" t="s">
        <v>78</v>
      </c>
      <c r="O837" s="18" t="s">
        <v>82</v>
      </c>
      <c r="P837" s="18"/>
      <c r="Q837" s="18" t="s">
        <v>78</v>
      </c>
      <c r="R837" s="19">
        <v>1.78</v>
      </c>
      <c r="S837" s="19">
        <v>11.8</v>
      </c>
      <c r="T837" s="19">
        <v>20.9</v>
      </c>
      <c r="U837" s="19">
        <v>24</v>
      </c>
      <c r="V837" s="19">
        <v>246.17</v>
      </c>
      <c r="W837" s="19">
        <v>1080</v>
      </c>
      <c r="X837" s="19">
        <v>1920</v>
      </c>
      <c r="Y837" s="18" t="s">
        <v>147</v>
      </c>
      <c r="Z837" s="69">
        <v>8423</v>
      </c>
      <c r="AA837" s="19">
        <v>2.0739999999999998</v>
      </c>
      <c r="AB837" s="21">
        <v>350</v>
      </c>
      <c r="AC837" s="19">
        <v>9.1</v>
      </c>
      <c r="AD837" s="19">
        <v>383.5</v>
      </c>
      <c r="AE837" s="19">
        <v>350</v>
      </c>
      <c r="AF837" s="19">
        <v>338.7</v>
      </c>
      <c r="AG837" s="8">
        <f>AF837/AD837</f>
        <v>0.88318122555410683</v>
      </c>
      <c r="AH837" s="19">
        <v>200.6</v>
      </c>
      <c r="AI837" s="85">
        <f>(AF837*V837)/1000000</f>
        <v>8.3377778999999999E-2</v>
      </c>
      <c r="AJ837" s="18" t="s">
        <v>78</v>
      </c>
      <c r="AK837" s="18" t="s">
        <v>314</v>
      </c>
      <c r="AL837" s="18" t="s">
        <v>105</v>
      </c>
      <c r="AM837" s="18"/>
      <c r="AN837" s="18" t="s">
        <v>81</v>
      </c>
      <c r="AO837" s="18"/>
      <c r="AP837" s="18" t="s">
        <v>81</v>
      </c>
      <c r="AQ837" s="18"/>
      <c r="AR837" s="19">
        <v>0</v>
      </c>
      <c r="AS837" s="18"/>
      <c r="AT837" s="72">
        <v>60</v>
      </c>
      <c r="AU837" s="19">
        <v>170</v>
      </c>
      <c r="AV837" s="19">
        <v>160</v>
      </c>
      <c r="AW837" s="18" t="s">
        <v>78</v>
      </c>
      <c r="AX837" s="18" t="s">
        <v>168</v>
      </c>
      <c r="AY837" s="18"/>
      <c r="AZ837" s="18"/>
      <c r="BA837" s="19">
        <v>0</v>
      </c>
      <c r="BB837" s="20" t="s">
        <v>81</v>
      </c>
      <c r="BC837" s="18" t="s">
        <v>81</v>
      </c>
      <c r="BD837" s="18"/>
      <c r="BE837" s="18" t="s">
        <v>84</v>
      </c>
      <c r="BF837" s="18"/>
      <c r="BG837" s="18"/>
      <c r="BH837" s="21">
        <v>0</v>
      </c>
      <c r="BI837" s="19">
        <v>0.32</v>
      </c>
      <c r="BJ837" s="18"/>
      <c r="BK837" s="19">
        <v>0.18</v>
      </c>
      <c r="BL837" s="18"/>
      <c r="BM837" s="18"/>
      <c r="BN837" s="19">
        <v>17.79</v>
      </c>
      <c r="BO837" s="21">
        <v>0.48</v>
      </c>
      <c r="BP837" s="20"/>
      <c r="BQ837" s="21">
        <v>0.33</v>
      </c>
      <c r="BR837" s="20"/>
      <c r="BS837" s="21">
        <v>0.18</v>
      </c>
      <c r="BT837" s="20"/>
      <c r="BU837" s="20"/>
      <c r="BV837" s="21">
        <v>17.77</v>
      </c>
      <c r="BW837" s="9">
        <f>IF(BA837=1,BN837-(Monitors!$B$17*Data!BZ837),Data!BN837)</f>
        <v>17.79</v>
      </c>
      <c r="BX837" s="32">
        <f>IF($AR837=1,$BW837-(Monitors!$C$17*BZ837),Data!$BW837)</f>
        <v>17.79</v>
      </c>
      <c r="BY837" s="32">
        <f>BX837-(AA837*Monitors!$C$13)</f>
        <v>13.641999999999999</v>
      </c>
      <c r="BZ837" s="86">
        <f>(Monitors!$C$13*Data!AA837)+(Monitors!$C$6*TANH(Monitors!$C$7*(Data!V837+Monitors!$C$8)+Monitors!$C$9)+Monitors!$C$10)</f>
        <v>17.118996374405853</v>
      </c>
      <c r="CA837" s="9">
        <f>BN837-(Signage!$C$13*AI837)</f>
        <v>11.536666574999998</v>
      </c>
      <c r="CB837" s="86">
        <f>(Signage!$C$13*Data!AI837)+(Signage!$C$6*TANH(Signage!$C$7*(Data!V837+Signage!$C$8)+Signage!$C$9)+Signage!$C$10)</f>
        <v>24.154634159452968</v>
      </c>
    </row>
    <row r="838" spans="1:80" s="4" customFormat="1" ht="12" customHeight="1">
      <c r="A838" s="82">
        <v>837</v>
      </c>
      <c r="B838" s="15" t="s">
        <v>2056</v>
      </c>
      <c r="C838" s="82" t="s">
        <v>1768</v>
      </c>
      <c r="D838" s="16">
        <v>41330</v>
      </c>
      <c r="E838" s="18" t="s">
        <v>78</v>
      </c>
      <c r="F838" s="15" t="s">
        <v>70</v>
      </c>
      <c r="G838" s="17">
        <v>6</v>
      </c>
      <c r="H838" s="15" t="s">
        <v>72</v>
      </c>
      <c r="I838" s="15" t="s">
        <v>90</v>
      </c>
      <c r="J838" s="18"/>
      <c r="K838" s="18" t="s">
        <v>74</v>
      </c>
      <c r="L838" s="18"/>
      <c r="M838" s="18" t="s">
        <v>78</v>
      </c>
      <c r="N838" s="18" t="s">
        <v>78</v>
      </c>
      <c r="O838" s="18" t="s">
        <v>82</v>
      </c>
      <c r="P838" s="18"/>
      <c r="Q838" s="18" t="s">
        <v>78</v>
      </c>
      <c r="R838" s="19">
        <v>1.78</v>
      </c>
      <c r="S838" s="19">
        <v>132</v>
      </c>
      <c r="T838" s="19">
        <v>235</v>
      </c>
      <c r="U838" s="19">
        <v>27</v>
      </c>
      <c r="V838" s="19">
        <v>312</v>
      </c>
      <c r="W838" s="19">
        <v>1080</v>
      </c>
      <c r="X838" s="19">
        <v>1920</v>
      </c>
      <c r="Y838" s="18" t="s">
        <v>147</v>
      </c>
      <c r="Z838" s="69">
        <v>6653</v>
      </c>
      <c r="AA838" s="19">
        <v>2.0739999999999998</v>
      </c>
      <c r="AB838" s="21">
        <v>250</v>
      </c>
      <c r="AC838" s="19">
        <v>21.8</v>
      </c>
      <c r="AD838" s="19">
        <v>340.4</v>
      </c>
      <c r="AE838" s="19">
        <v>250</v>
      </c>
      <c r="AF838" s="19">
        <v>339.3</v>
      </c>
      <c r="AG838" s="8">
        <f>AF838/AD838</f>
        <v>0.99676850763807301</v>
      </c>
      <c r="AH838" s="19">
        <v>200.2</v>
      </c>
      <c r="AI838" s="85">
        <f>(AF838*V838)/1000000</f>
        <v>0.1058616</v>
      </c>
      <c r="AJ838" s="18" t="s">
        <v>78</v>
      </c>
      <c r="AK838" s="18" t="s">
        <v>198</v>
      </c>
      <c r="AL838" s="18" t="s">
        <v>105</v>
      </c>
      <c r="AM838" s="18"/>
      <c r="AN838" s="18" t="s">
        <v>81</v>
      </c>
      <c r="AO838" s="18"/>
      <c r="AP838" s="18" t="s">
        <v>81</v>
      </c>
      <c r="AQ838" s="18"/>
      <c r="AR838" s="19">
        <v>0</v>
      </c>
      <c r="AS838" s="18"/>
      <c r="AT838" s="72">
        <v>60</v>
      </c>
      <c r="AU838" s="19">
        <v>170</v>
      </c>
      <c r="AV838" s="19">
        <v>160</v>
      </c>
      <c r="AW838" s="18" t="s">
        <v>78</v>
      </c>
      <c r="AX838" s="18" t="s">
        <v>109</v>
      </c>
      <c r="AY838" s="18"/>
      <c r="AZ838" s="18"/>
      <c r="BA838" s="19">
        <v>0</v>
      </c>
      <c r="BB838" s="20" t="s">
        <v>81</v>
      </c>
      <c r="BC838" s="18" t="s">
        <v>81</v>
      </c>
      <c r="BD838" s="18"/>
      <c r="BE838" s="18" t="s">
        <v>84</v>
      </c>
      <c r="BF838" s="18"/>
      <c r="BG838" s="19">
        <v>0</v>
      </c>
      <c r="BH838" s="21">
        <v>0</v>
      </c>
      <c r="BI838" s="19">
        <v>0.22</v>
      </c>
      <c r="BJ838" s="18"/>
      <c r="BK838" s="19">
        <v>0.18</v>
      </c>
      <c r="BL838" s="18"/>
      <c r="BM838" s="18"/>
      <c r="BN838" s="19">
        <v>21.54</v>
      </c>
      <c r="BO838" s="21">
        <v>0.52</v>
      </c>
      <c r="BP838" s="20"/>
      <c r="BQ838" s="21">
        <v>0.28999999999999998</v>
      </c>
      <c r="BR838" s="20"/>
      <c r="BS838" s="21">
        <v>0.23</v>
      </c>
      <c r="BT838" s="20"/>
      <c r="BU838" s="20"/>
      <c r="BV838" s="21">
        <v>21.38</v>
      </c>
      <c r="BW838" s="9">
        <f>IF(BA838=1,BN838-(Monitors!$B$17*Data!BZ838),Data!BN838)</f>
        <v>21.54</v>
      </c>
      <c r="BX838" s="32">
        <f>IF($AR838=1,$BW838-(Monitors!$C$17*BZ838),Data!$BW838)</f>
        <v>21.54</v>
      </c>
      <c r="BY838" s="32">
        <f>BX838-(AA838*Monitors!$C$13)</f>
        <v>17.391999999999999</v>
      </c>
      <c r="BZ838" s="86">
        <f>(Monitors!$C$13*Data!AA838)+(Monitors!$C$6*TANH(Monitors!$C$7*(Data!V838+Monitors!$C$8)+Monitors!$C$9)+Monitors!$C$10)</f>
        <v>18.785841826699421</v>
      </c>
      <c r="CA838" s="9">
        <f>BN838-(Signage!$C$13*AI838)</f>
        <v>13.600379999999999</v>
      </c>
      <c r="CB838" s="86">
        <f>(Signage!$C$13*Data!AI838)+(Signage!$C$6*TANH(Signage!$C$7*(Data!V838+Signage!$C$8)+Signage!$C$9)+Signage!$C$10)</f>
        <v>31.067782856775473</v>
      </c>
    </row>
    <row r="839" spans="1:80" s="4" customFormat="1" ht="12" customHeight="1">
      <c r="A839" s="83">
        <v>838</v>
      </c>
      <c r="B839" s="15" t="s">
        <v>2056</v>
      </c>
      <c r="C839" s="83" t="s">
        <v>1769</v>
      </c>
      <c r="D839" s="16">
        <v>41052</v>
      </c>
      <c r="E839" s="18" t="s">
        <v>77</v>
      </c>
      <c r="F839" s="15" t="s">
        <v>70</v>
      </c>
      <c r="G839" s="17">
        <v>6</v>
      </c>
      <c r="H839" s="15" t="s">
        <v>72</v>
      </c>
      <c r="I839" s="15" t="s">
        <v>73</v>
      </c>
      <c r="J839" s="18" t="s">
        <v>73</v>
      </c>
      <c r="K839" s="18" t="s">
        <v>74</v>
      </c>
      <c r="L839" s="18" t="s">
        <v>71</v>
      </c>
      <c r="M839" s="18" t="s">
        <v>78</v>
      </c>
      <c r="N839" s="18" t="s">
        <v>78</v>
      </c>
      <c r="O839" s="18" t="s">
        <v>82</v>
      </c>
      <c r="P839" s="18" t="s">
        <v>71</v>
      </c>
      <c r="Q839" s="18" t="s">
        <v>77</v>
      </c>
      <c r="R839" s="19">
        <v>1.78</v>
      </c>
      <c r="S839" s="19">
        <v>13.2</v>
      </c>
      <c r="T839" s="19">
        <v>23.5</v>
      </c>
      <c r="U839" s="19">
        <v>27</v>
      </c>
      <c r="V839" s="19">
        <v>311.67</v>
      </c>
      <c r="W839" s="19">
        <v>1080</v>
      </c>
      <c r="X839" s="19">
        <v>1920</v>
      </c>
      <c r="Y839" s="18" t="s">
        <v>147</v>
      </c>
      <c r="Z839" s="69">
        <v>6653</v>
      </c>
      <c r="AA839" s="19">
        <v>2.0739999999999998</v>
      </c>
      <c r="AB839" s="21">
        <v>300</v>
      </c>
      <c r="AC839" s="19">
        <v>10</v>
      </c>
      <c r="AD839" s="19">
        <v>380</v>
      </c>
      <c r="AE839" s="19">
        <v>300</v>
      </c>
      <c r="AF839" s="19">
        <v>340</v>
      </c>
      <c r="AG839" s="8">
        <f>AF839/AD839</f>
        <v>0.89473684210526316</v>
      </c>
      <c r="AH839" s="19">
        <v>200</v>
      </c>
      <c r="AI839" s="85">
        <f>(AF839*V839)/1000000</f>
        <v>0.1059678</v>
      </c>
      <c r="AJ839" s="18" t="s">
        <v>78</v>
      </c>
      <c r="AK839" s="18" t="s">
        <v>194</v>
      </c>
      <c r="AL839" s="18" t="s">
        <v>181</v>
      </c>
      <c r="AM839" s="18" t="s">
        <v>193</v>
      </c>
      <c r="AN839" s="18" t="s">
        <v>81</v>
      </c>
      <c r="AO839" s="18" t="s">
        <v>81</v>
      </c>
      <c r="AP839" s="18" t="s">
        <v>94</v>
      </c>
      <c r="AQ839" s="18" t="s">
        <v>81</v>
      </c>
      <c r="AR839" s="19">
        <v>0</v>
      </c>
      <c r="AS839" s="18"/>
      <c r="AT839" s="72">
        <v>60</v>
      </c>
      <c r="AU839" s="19">
        <v>170</v>
      </c>
      <c r="AV839" s="19">
        <v>160</v>
      </c>
      <c r="AW839" s="18" t="s">
        <v>77</v>
      </c>
      <c r="AX839" s="18" t="s">
        <v>98</v>
      </c>
      <c r="AY839" s="18" t="s">
        <v>71</v>
      </c>
      <c r="AZ839" s="18" t="s">
        <v>71</v>
      </c>
      <c r="BA839" s="19">
        <v>0</v>
      </c>
      <c r="BB839" s="20" t="s">
        <v>81</v>
      </c>
      <c r="BC839" s="18" t="s">
        <v>81</v>
      </c>
      <c r="BD839" s="18" t="s">
        <v>71</v>
      </c>
      <c r="BE839" s="18" t="s">
        <v>84</v>
      </c>
      <c r="BF839" s="18" t="s">
        <v>81</v>
      </c>
      <c r="BG839" s="18"/>
      <c r="BH839" s="21">
        <v>0</v>
      </c>
      <c r="BI839" s="19">
        <v>0.12</v>
      </c>
      <c r="BJ839" s="18"/>
      <c r="BK839" s="19">
        <v>0.11</v>
      </c>
      <c r="BL839" s="18"/>
      <c r="BM839" s="18"/>
      <c r="BN839" s="19">
        <v>12.5</v>
      </c>
      <c r="BO839" s="21">
        <v>0.5</v>
      </c>
      <c r="BP839" s="20"/>
      <c r="BQ839" s="21">
        <v>0.14000000000000001</v>
      </c>
      <c r="BR839" s="20"/>
      <c r="BS839" s="21">
        <v>0.12</v>
      </c>
      <c r="BT839" s="20"/>
      <c r="BU839" s="20"/>
      <c r="BV839" s="21">
        <v>12.6</v>
      </c>
      <c r="BW839" s="9">
        <f>IF(BA839=1,BN839-(Monitors!$B$17*Data!BZ839),Data!BN839)</f>
        <v>12.5</v>
      </c>
      <c r="BX839" s="32">
        <f>IF($AR839=1,$BW839-(Monitors!$C$17*BZ839),Data!$BW839)</f>
        <v>12.5</v>
      </c>
      <c r="BY839" s="32">
        <f>BX839-(AA839*Monitors!$C$13)</f>
        <v>8.3520000000000003</v>
      </c>
      <c r="BZ839" s="86">
        <f>(Monitors!$C$13*Data!AA839)+(Monitors!$C$6*TANH(Monitors!$C$7*(Data!V839+Monitors!$C$8)+Monitors!$C$9)+Monitors!$C$10)</f>
        <v>18.779131251115082</v>
      </c>
      <c r="CA839" s="9">
        <f>BN839-(Signage!$C$13*AI839)</f>
        <v>4.5524149999999999</v>
      </c>
      <c r="CB839" s="86">
        <f>(Signage!$C$13*Data!AI839)+(Signage!$C$6*TANH(Signage!$C$7*(Data!V839+Signage!$C$8)+Signage!$C$9)+Signage!$C$10)</f>
        <v>31.049866725031794</v>
      </c>
    </row>
    <row r="840" spans="1:80" s="4" customFormat="1" ht="12" customHeight="1">
      <c r="A840" s="82">
        <v>839</v>
      </c>
      <c r="B840" s="15" t="s">
        <v>2088</v>
      </c>
      <c r="C840" s="82" t="s">
        <v>1770</v>
      </c>
      <c r="D840" s="16">
        <v>41340</v>
      </c>
      <c r="E840" s="18" t="s">
        <v>77</v>
      </c>
      <c r="F840" s="15"/>
      <c r="G840" s="17">
        <v>6</v>
      </c>
      <c r="H840" s="15" t="s">
        <v>72</v>
      </c>
      <c r="I840" s="15" t="s">
        <v>90</v>
      </c>
      <c r="J840" s="18"/>
      <c r="K840" s="18" t="s">
        <v>74</v>
      </c>
      <c r="L840" s="18"/>
      <c r="M840" s="18" t="s">
        <v>78</v>
      </c>
      <c r="N840" s="18" t="s">
        <v>78</v>
      </c>
      <c r="O840" s="18" t="s">
        <v>82</v>
      </c>
      <c r="P840" s="18"/>
      <c r="Q840" s="18" t="s">
        <v>77</v>
      </c>
      <c r="R840" s="19">
        <v>1.78</v>
      </c>
      <c r="S840" s="19">
        <v>13.2</v>
      </c>
      <c r="T840" s="19">
        <v>23.5</v>
      </c>
      <c r="U840" s="19">
        <v>27</v>
      </c>
      <c r="V840" s="19">
        <v>310.89999999999998</v>
      </c>
      <c r="W840" s="19">
        <v>1080</v>
      </c>
      <c r="X840" s="19">
        <v>1920</v>
      </c>
      <c r="Y840" s="18" t="s">
        <v>147</v>
      </c>
      <c r="Z840" s="69">
        <v>6670</v>
      </c>
      <c r="AA840" s="19">
        <v>2.0739999999999998</v>
      </c>
      <c r="AB840" s="21">
        <v>300</v>
      </c>
      <c r="AC840" s="19">
        <v>19.600000000000001</v>
      </c>
      <c r="AD840" s="19">
        <v>352</v>
      </c>
      <c r="AE840" s="19">
        <v>300</v>
      </c>
      <c r="AF840" s="19">
        <v>349</v>
      </c>
      <c r="AG840" s="8">
        <f>AF840/AD840</f>
        <v>0.99147727272727271</v>
      </c>
      <c r="AH840" s="19">
        <v>200</v>
      </c>
      <c r="AI840" s="85">
        <f>(AF840*V840)/1000000</f>
        <v>0.10850409999999999</v>
      </c>
      <c r="AJ840" s="18" t="s">
        <v>78</v>
      </c>
      <c r="AK840" s="18" t="s">
        <v>191</v>
      </c>
      <c r="AL840" s="18" t="s">
        <v>192</v>
      </c>
      <c r="AM840" s="18"/>
      <c r="AN840" s="18" t="s">
        <v>81</v>
      </c>
      <c r="AO840" s="18"/>
      <c r="AP840" s="18" t="s">
        <v>81</v>
      </c>
      <c r="AQ840" s="18"/>
      <c r="AR840" s="19">
        <v>0</v>
      </c>
      <c r="AS840" s="18"/>
      <c r="AT840" s="72">
        <v>60</v>
      </c>
      <c r="AU840" s="19">
        <v>170</v>
      </c>
      <c r="AV840" s="19">
        <v>160</v>
      </c>
      <c r="AW840" s="18" t="s">
        <v>78</v>
      </c>
      <c r="AX840" s="18" t="s">
        <v>109</v>
      </c>
      <c r="AY840" s="18"/>
      <c r="AZ840" s="18"/>
      <c r="BA840" s="19">
        <v>0</v>
      </c>
      <c r="BB840" s="20" t="s">
        <v>81</v>
      </c>
      <c r="BC840" s="18" t="s">
        <v>81</v>
      </c>
      <c r="BD840" s="18"/>
      <c r="BE840" s="18" t="s">
        <v>84</v>
      </c>
      <c r="BF840" s="18"/>
      <c r="BG840" s="19">
        <v>5</v>
      </c>
      <c r="BH840" s="21">
        <v>0</v>
      </c>
      <c r="BI840" s="19">
        <v>0.23</v>
      </c>
      <c r="BJ840" s="18"/>
      <c r="BK840" s="19">
        <v>0.22</v>
      </c>
      <c r="BL840" s="18"/>
      <c r="BM840" s="18"/>
      <c r="BN840" s="19">
        <v>18.46</v>
      </c>
      <c r="BO840" s="21">
        <v>0.52</v>
      </c>
      <c r="BP840" s="20"/>
      <c r="BQ840" s="21">
        <v>0.25</v>
      </c>
      <c r="BR840" s="20"/>
      <c r="BS840" s="21">
        <v>0.23</v>
      </c>
      <c r="BT840" s="20"/>
      <c r="BU840" s="20"/>
      <c r="BV840" s="21">
        <v>18.53</v>
      </c>
      <c r="BW840" s="9">
        <f>IF(BA840=1,BN840-(Monitors!$B$17*Data!BZ840),Data!BN840)</f>
        <v>18.46</v>
      </c>
      <c r="BX840" s="32">
        <f>IF($AR840=1,$BW840-(Monitors!$C$17*BZ840),Data!$BW840)</f>
        <v>18.46</v>
      </c>
      <c r="BY840" s="32">
        <f>BX840-(AA840*Monitors!$C$13)</f>
        <v>14.312000000000001</v>
      </c>
      <c r="BZ840" s="86">
        <f>(Monitors!$C$13*Data!AA840)+(Monitors!$C$6*TANH(Monitors!$C$7*(Data!V840+Monitors!$C$8)+Monitors!$C$9)+Monitors!$C$10)</f>
        <v>18.763415393120173</v>
      </c>
      <c r="CA840" s="9">
        <f>BN840-(Signage!$C$13*AI840)</f>
        <v>10.322192500000002</v>
      </c>
      <c r="CB840" s="86">
        <f>(Signage!$C$13*Data!AI840)+(Signage!$C$6*TANH(Signage!$C$7*(Data!V840+Signage!$C$8)+Signage!$C$9)+Signage!$C$10)</f>
        <v>31.179686070585291</v>
      </c>
    </row>
    <row r="841" spans="1:80" s="4" customFormat="1" ht="12" customHeight="1">
      <c r="A841" s="83">
        <v>840</v>
      </c>
      <c r="B841" s="15" t="s">
        <v>2096</v>
      </c>
      <c r="C841" s="83" t="s">
        <v>1771</v>
      </c>
      <c r="D841" s="16">
        <v>41590</v>
      </c>
      <c r="E841" s="18" t="s">
        <v>77</v>
      </c>
      <c r="F841" s="15" t="s">
        <v>70</v>
      </c>
      <c r="G841" s="17">
        <v>6</v>
      </c>
      <c r="H841" s="15" t="s">
        <v>72</v>
      </c>
      <c r="I841" s="15" t="s">
        <v>73</v>
      </c>
      <c r="J841" s="18" t="s">
        <v>73</v>
      </c>
      <c r="K841" s="18" t="s">
        <v>74</v>
      </c>
      <c r="L841" s="18" t="s">
        <v>71</v>
      </c>
      <c r="M841" s="18" t="s">
        <v>78</v>
      </c>
      <c r="N841" s="18" t="s">
        <v>78</v>
      </c>
      <c r="O841" s="18" t="s">
        <v>82</v>
      </c>
      <c r="P841" s="18" t="s">
        <v>81</v>
      </c>
      <c r="Q841" s="18" t="s">
        <v>78</v>
      </c>
      <c r="R841" s="19">
        <v>1.78</v>
      </c>
      <c r="S841" s="19">
        <v>14.5</v>
      </c>
      <c r="T841" s="19">
        <v>25.6</v>
      </c>
      <c r="U841" s="19">
        <v>28</v>
      </c>
      <c r="V841" s="19">
        <v>371.44</v>
      </c>
      <c r="W841" s="19">
        <v>1080</v>
      </c>
      <c r="X841" s="19">
        <v>1920</v>
      </c>
      <c r="Y841" s="18" t="s">
        <v>147</v>
      </c>
      <c r="Z841" s="69">
        <v>5582</v>
      </c>
      <c r="AA841" s="19">
        <v>2.0739999999999998</v>
      </c>
      <c r="AB841" s="21">
        <v>383</v>
      </c>
      <c r="AC841" s="19">
        <v>42.5</v>
      </c>
      <c r="AD841" s="19">
        <v>383</v>
      </c>
      <c r="AE841" s="19">
        <v>383</v>
      </c>
      <c r="AF841" s="19">
        <v>357</v>
      </c>
      <c r="AG841" s="8">
        <f>AF841/AD841</f>
        <v>0.93211488250652741</v>
      </c>
      <c r="AH841" s="19">
        <v>200</v>
      </c>
      <c r="AI841" s="85">
        <f>(AF841*V841)/1000000</f>
        <v>0.13260407999999999</v>
      </c>
      <c r="AJ841" s="18" t="s">
        <v>78</v>
      </c>
      <c r="AK841" s="18" t="s">
        <v>387</v>
      </c>
      <c r="AL841" s="18" t="s">
        <v>127</v>
      </c>
      <c r="AM841" s="18"/>
      <c r="AN841" s="18" t="s">
        <v>81</v>
      </c>
      <c r="AO841" s="18" t="s">
        <v>81</v>
      </c>
      <c r="AP841" s="18" t="s">
        <v>81</v>
      </c>
      <c r="AQ841" s="18" t="s">
        <v>81</v>
      </c>
      <c r="AR841" s="19">
        <v>0</v>
      </c>
      <c r="AS841" s="18"/>
      <c r="AT841" s="72">
        <v>60</v>
      </c>
      <c r="AU841" s="19">
        <v>170</v>
      </c>
      <c r="AV841" s="19">
        <v>160</v>
      </c>
      <c r="AW841" s="18" t="s">
        <v>77</v>
      </c>
      <c r="AX841" s="18" t="s">
        <v>126</v>
      </c>
      <c r="AY841" s="18"/>
      <c r="AZ841" s="18"/>
      <c r="BA841" s="19">
        <v>0</v>
      </c>
      <c r="BB841" s="20" t="s">
        <v>81</v>
      </c>
      <c r="BC841" s="18" t="s">
        <v>81</v>
      </c>
      <c r="BD841" s="18" t="s">
        <v>81</v>
      </c>
      <c r="BE841" s="18" t="s">
        <v>84</v>
      </c>
      <c r="BF841" s="18" t="s">
        <v>81</v>
      </c>
      <c r="BG841" s="18"/>
      <c r="BH841" s="21">
        <v>0</v>
      </c>
      <c r="BI841" s="19">
        <v>0.23</v>
      </c>
      <c r="BJ841" s="18"/>
      <c r="BK841" s="19">
        <v>0.16</v>
      </c>
      <c r="BL841" s="18"/>
      <c r="BM841" s="18"/>
      <c r="BN841" s="19">
        <v>27.02</v>
      </c>
      <c r="BO841" s="21">
        <v>0.5</v>
      </c>
      <c r="BP841" s="20"/>
      <c r="BQ841" s="21">
        <v>0.24</v>
      </c>
      <c r="BR841" s="20"/>
      <c r="BS841" s="21">
        <v>0.18</v>
      </c>
      <c r="BT841" s="20"/>
      <c r="BU841" s="20"/>
      <c r="BV841" s="21">
        <v>26.74</v>
      </c>
      <c r="BW841" s="9">
        <f>IF(BA841=1,BN841-(Monitors!$B$17*Data!BZ841),Data!BN841)</f>
        <v>27.02</v>
      </c>
      <c r="BX841" s="32">
        <f>IF($AR841=1,$BW841-(Monitors!$C$17*BZ841),Data!$BW841)</f>
        <v>27.02</v>
      </c>
      <c r="BY841" s="32">
        <f>BX841-(AA841*Monitors!$C$13)</f>
        <v>22.872</v>
      </c>
      <c r="BZ841" s="86">
        <f>(Monitors!$C$13*Data!AA841)+(Monitors!$C$6*TANH(Monitors!$C$7*(Data!V841+Monitors!$C$8)+Monitors!$C$9)+Monitors!$C$10)</f>
        <v>19.777018933245749</v>
      </c>
      <c r="CA841" s="9">
        <f>BN841-(Signage!$C$13*AI841)</f>
        <v>17.074694000000001</v>
      </c>
      <c r="CB841" s="86">
        <f>(Signage!$C$13*Data!AI841)+(Signage!$C$6*TANH(Signage!$C$7*(Data!V841+Signage!$C$8)+Signage!$C$9)+Signage!$C$10)</f>
        <v>37.672374408243314</v>
      </c>
    </row>
    <row r="842" spans="1:80" s="4" customFormat="1" ht="12" customHeight="1">
      <c r="A842" s="82">
        <v>841</v>
      </c>
      <c r="B842" s="15" t="s">
        <v>2079</v>
      </c>
      <c r="C842" s="82" t="s">
        <v>1772</v>
      </c>
      <c r="D842" s="16">
        <v>41114</v>
      </c>
      <c r="E842" s="18" t="s">
        <v>77</v>
      </c>
      <c r="F842" s="15" t="s">
        <v>70</v>
      </c>
      <c r="G842" s="17">
        <v>6</v>
      </c>
      <c r="H842" s="15" t="s">
        <v>72</v>
      </c>
      <c r="I842" s="15" t="s">
        <v>73</v>
      </c>
      <c r="J842" s="18" t="s">
        <v>73</v>
      </c>
      <c r="K842" s="18" t="s">
        <v>74</v>
      </c>
      <c r="L842" s="18" t="s">
        <v>71</v>
      </c>
      <c r="M842" s="18" t="s">
        <v>78</v>
      </c>
      <c r="N842" s="18" t="s">
        <v>78</v>
      </c>
      <c r="O842" s="18" t="s">
        <v>82</v>
      </c>
      <c r="P842" s="18" t="s">
        <v>81</v>
      </c>
      <c r="Q842" s="18" t="s">
        <v>78</v>
      </c>
      <c r="R842" s="19">
        <v>1.78</v>
      </c>
      <c r="S842" s="19">
        <v>13.2</v>
      </c>
      <c r="T842" s="19">
        <v>23.5</v>
      </c>
      <c r="U842" s="19">
        <v>27</v>
      </c>
      <c r="V842" s="19">
        <v>311.39999999999998</v>
      </c>
      <c r="W842" s="19">
        <v>1080</v>
      </c>
      <c r="X842" s="19">
        <v>1920</v>
      </c>
      <c r="Y842" s="18" t="s">
        <v>147</v>
      </c>
      <c r="Z842" s="69">
        <v>6685</v>
      </c>
      <c r="AA842" s="19">
        <v>2.0739999999999998</v>
      </c>
      <c r="AB842" s="21">
        <v>300</v>
      </c>
      <c r="AC842" s="19">
        <v>20</v>
      </c>
      <c r="AD842" s="19">
        <v>370</v>
      </c>
      <c r="AE842" s="19">
        <v>300</v>
      </c>
      <c r="AF842" s="19">
        <v>365</v>
      </c>
      <c r="AG842" s="8">
        <f>AF842/AD842</f>
        <v>0.98648648648648651</v>
      </c>
      <c r="AH842" s="19">
        <v>200</v>
      </c>
      <c r="AI842" s="85">
        <f>(AF842*V842)/1000000</f>
        <v>0.11366099999999998</v>
      </c>
      <c r="AJ842" s="18" t="s">
        <v>78</v>
      </c>
      <c r="AK842" s="18" t="s">
        <v>267</v>
      </c>
      <c r="AL842" s="18" t="s">
        <v>134</v>
      </c>
      <c r="AM842" s="18" t="s">
        <v>81</v>
      </c>
      <c r="AN842" s="18" t="s">
        <v>81</v>
      </c>
      <c r="AO842" s="18" t="s">
        <v>81</v>
      </c>
      <c r="AP842" s="18" t="s">
        <v>81</v>
      </c>
      <c r="AQ842" s="18" t="s">
        <v>81</v>
      </c>
      <c r="AR842" s="19">
        <v>0</v>
      </c>
      <c r="AS842" s="18"/>
      <c r="AT842" s="72">
        <v>60</v>
      </c>
      <c r="AU842" s="19">
        <v>170</v>
      </c>
      <c r="AV842" s="19">
        <v>160</v>
      </c>
      <c r="AW842" s="18" t="s">
        <v>77</v>
      </c>
      <c r="AX842" s="18" t="s">
        <v>126</v>
      </c>
      <c r="AY842" s="18" t="s">
        <v>71</v>
      </c>
      <c r="AZ842" s="18" t="s">
        <v>71</v>
      </c>
      <c r="BA842" s="19">
        <v>0</v>
      </c>
      <c r="BB842" s="20" t="s">
        <v>81</v>
      </c>
      <c r="BC842" s="18" t="s">
        <v>81</v>
      </c>
      <c r="BD842" s="18" t="s">
        <v>81</v>
      </c>
      <c r="BE842" s="18" t="s">
        <v>84</v>
      </c>
      <c r="BF842" s="18" t="s">
        <v>81</v>
      </c>
      <c r="BG842" s="18"/>
      <c r="BH842" s="21">
        <v>0</v>
      </c>
      <c r="BI842" s="19">
        <v>0.17</v>
      </c>
      <c r="BJ842" s="18"/>
      <c r="BK842" s="19">
        <v>0.1</v>
      </c>
      <c r="BL842" s="18"/>
      <c r="BM842" s="18"/>
      <c r="BN842" s="19">
        <v>23.7</v>
      </c>
      <c r="BO842" s="21">
        <v>0.5</v>
      </c>
      <c r="BP842" s="20"/>
      <c r="BQ842" s="21">
        <v>0.2</v>
      </c>
      <c r="BR842" s="20"/>
      <c r="BS842" s="21">
        <v>0.2</v>
      </c>
      <c r="BT842" s="20"/>
      <c r="BU842" s="20"/>
      <c r="BV842" s="21">
        <v>24</v>
      </c>
      <c r="BW842" s="9">
        <f>IF(BA842=1,BN842-(Monitors!$B$17*Data!BZ842),Data!BN842)</f>
        <v>23.7</v>
      </c>
      <c r="BX842" s="32">
        <f>IF($AR842=1,$BW842-(Monitors!$C$17*BZ842),Data!$BW842)</f>
        <v>23.7</v>
      </c>
      <c r="BY842" s="32">
        <f>BX842-(AA842*Monitors!$C$13)</f>
        <v>19.552</v>
      </c>
      <c r="BZ842" s="86">
        <f>(Monitors!$C$13*Data!AA842)+(Monitors!$C$6*TANH(Monitors!$C$7*(Data!V842+Monitors!$C$8)+Monitors!$C$9)+Monitors!$C$10)</f>
        <v>18.77362972566587</v>
      </c>
      <c r="CA842" s="9">
        <f>BN842-(Signage!$C$13*AI842)</f>
        <v>15.175425000000001</v>
      </c>
      <c r="CB842" s="86">
        <f>(Signage!$C$13*Data!AI842)+(Signage!$C$6*TANH(Signage!$C$7*(Data!V842+Signage!$C$8)+Signage!$C$9)+Signage!$C$10)</f>
        <v>31.605678603332027</v>
      </c>
    </row>
    <row r="843" spans="1:80" s="4" customFormat="1" ht="12" customHeight="1">
      <c r="A843" s="83">
        <v>842</v>
      </c>
      <c r="B843" s="15" t="s">
        <v>2052</v>
      </c>
      <c r="C843" s="83" t="s">
        <v>1773</v>
      </c>
      <c r="D843" s="16">
        <v>41363</v>
      </c>
      <c r="E843" s="18" t="s">
        <v>78</v>
      </c>
      <c r="F843" s="15" t="s">
        <v>70</v>
      </c>
      <c r="G843" s="17">
        <v>6</v>
      </c>
      <c r="H843" s="15" t="s">
        <v>72</v>
      </c>
      <c r="I843" s="15" t="s">
        <v>90</v>
      </c>
      <c r="J843" s="18"/>
      <c r="K843" s="18" t="s">
        <v>74</v>
      </c>
      <c r="L843" s="18"/>
      <c r="M843" s="18" t="s">
        <v>78</v>
      </c>
      <c r="N843" s="18" t="s">
        <v>78</v>
      </c>
      <c r="O843" s="18" t="s">
        <v>82</v>
      </c>
      <c r="P843" s="18"/>
      <c r="Q843" s="18" t="s">
        <v>77</v>
      </c>
      <c r="R843" s="19">
        <v>1.78</v>
      </c>
      <c r="S843" s="19">
        <v>118</v>
      </c>
      <c r="T843" s="19">
        <v>209</v>
      </c>
      <c r="U843" s="19">
        <v>24</v>
      </c>
      <c r="V843" s="19">
        <v>246</v>
      </c>
      <c r="W843" s="19">
        <v>1080</v>
      </c>
      <c r="X843" s="19">
        <v>1920</v>
      </c>
      <c r="Y843" s="18" t="s">
        <v>147</v>
      </c>
      <c r="Z843" s="69">
        <v>8424</v>
      </c>
      <c r="AA843" s="19">
        <v>2.0739999999999998</v>
      </c>
      <c r="AB843" s="21">
        <v>380</v>
      </c>
      <c r="AC843" s="19">
        <v>81.5</v>
      </c>
      <c r="AD843" s="19">
        <v>380.9</v>
      </c>
      <c r="AE843" s="19">
        <v>380</v>
      </c>
      <c r="AF843" s="19">
        <v>380.1</v>
      </c>
      <c r="AG843" s="8">
        <f>AF843/AD843</f>
        <v>0.99789971121029153</v>
      </c>
      <c r="AH843" s="19">
        <v>200.1</v>
      </c>
      <c r="AI843" s="85">
        <f>(AF843*V843)/1000000</f>
        <v>9.3504600000000007E-2</v>
      </c>
      <c r="AJ843" s="18" t="s">
        <v>78</v>
      </c>
      <c r="AK843" s="18" t="s">
        <v>686</v>
      </c>
      <c r="AL843" s="18" t="s">
        <v>88</v>
      </c>
      <c r="AM843" s="18"/>
      <c r="AN843" s="18" t="s">
        <v>81</v>
      </c>
      <c r="AO843" s="18"/>
      <c r="AP843" s="18" t="s">
        <v>81</v>
      </c>
      <c r="AQ843" s="18"/>
      <c r="AR843" s="19">
        <v>0</v>
      </c>
      <c r="AS843" s="18"/>
      <c r="AT843" s="72">
        <v>60</v>
      </c>
      <c r="AU843" s="19">
        <v>170</v>
      </c>
      <c r="AV843" s="19">
        <v>160</v>
      </c>
      <c r="AW843" s="18" t="s">
        <v>78</v>
      </c>
      <c r="AX843" s="18" t="s">
        <v>109</v>
      </c>
      <c r="AY843" s="18"/>
      <c r="AZ843" s="18"/>
      <c r="BA843" s="19">
        <v>0</v>
      </c>
      <c r="BB843" s="20" t="s">
        <v>81</v>
      </c>
      <c r="BC843" s="18" t="s">
        <v>81</v>
      </c>
      <c r="BD843" s="18"/>
      <c r="BE843" s="18" t="s">
        <v>84</v>
      </c>
      <c r="BF843" s="18"/>
      <c r="BG843" s="19">
        <v>1</v>
      </c>
      <c r="BH843" s="21">
        <v>0</v>
      </c>
      <c r="BI843" s="19">
        <v>0.42</v>
      </c>
      <c r="BJ843" s="18"/>
      <c r="BK843" s="19">
        <v>0.28000000000000003</v>
      </c>
      <c r="BL843" s="18"/>
      <c r="BM843" s="18"/>
      <c r="BN843" s="19">
        <v>22.6</v>
      </c>
      <c r="BO843" s="21">
        <v>0.52</v>
      </c>
      <c r="BP843" s="20"/>
      <c r="BQ843" s="21">
        <v>0.47</v>
      </c>
      <c r="BR843" s="20"/>
      <c r="BS843" s="21">
        <v>0.34</v>
      </c>
      <c r="BT843" s="20"/>
      <c r="BU843" s="20"/>
      <c r="BV843" s="21">
        <v>22.67</v>
      </c>
      <c r="BW843" s="9">
        <f>IF(BA843=1,BN843-(Monitors!$B$17*Data!BZ843),Data!BN843)</f>
        <v>22.6</v>
      </c>
      <c r="BX843" s="32">
        <f>IF($AR843=1,$BW843-(Monitors!$C$17*BZ843),Data!$BW843)</f>
        <v>22.6</v>
      </c>
      <c r="BY843" s="32">
        <f>BX843-(AA843*Monitors!$C$13)</f>
        <v>18.452000000000002</v>
      </c>
      <c r="BZ843" s="86">
        <f>(Monitors!$C$13*Data!AA843)+(Monitors!$C$6*TANH(Monitors!$C$7*(Data!V843+Monitors!$C$8)+Monitors!$C$9)+Monitors!$C$10)</f>
        <v>17.113750341303597</v>
      </c>
      <c r="CA843" s="9">
        <f>BN843-(Signage!$C$13*AI843)</f>
        <v>15.587155000000001</v>
      </c>
      <c r="CB843" s="86">
        <f>(Signage!$C$13*Data!AI843)+(Signage!$C$6*TANH(Signage!$C$7*(Data!V843+Signage!$C$8)+Signage!$C$9)+Signage!$C$10)</f>
        <v>24.900499043764754</v>
      </c>
    </row>
    <row r="844" spans="1:80" s="4" customFormat="1" ht="12" customHeight="1">
      <c r="A844" s="82">
        <v>843</v>
      </c>
      <c r="B844" s="15" t="s">
        <v>2096</v>
      </c>
      <c r="C844" s="82" t="s">
        <v>1774</v>
      </c>
      <c r="D844" s="16">
        <v>41333</v>
      </c>
      <c r="E844" s="18" t="s">
        <v>77</v>
      </c>
      <c r="F844" s="15" t="s">
        <v>70</v>
      </c>
      <c r="G844" s="17">
        <v>6</v>
      </c>
      <c r="H844" s="15" t="s">
        <v>72</v>
      </c>
      <c r="I844" s="15" t="s">
        <v>73</v>
      </c>
      <c r="J844" s="18" t="s">
        <v>73</v>
      </c>
      <c r="K844" s="18" t="s">
        <v>74</v>
      </c>
      <c r="L844" s="18" t="s">
        <v>71</v>
      </c>
      <c r="M844" s="18" t="s">
        <v>78</v>
      </c>
      <c r="N844" s="18" t="s">
        <v>78</v>
      </c>
      <c r="O844" s="18" t="s">
        <v>82</v>
      </c>
      <c r="P844" s="18" t="s">
        <v>81</v>
      </c>
      <c r="Q844" s="18" t="s">
        <v>77</v>
      </c>
      <c r="R844" s="19">
        <v>1.78</v>
      </c>
      <c r="S844" s="19">
        <v>11.8</v>
      </c>
      <c r="T844" s="19">
        <v>20.9</v>
      </c>
      <c r="U844" s="19">
        <v>24</v>
      </c>
      <c r="V844" s="19">
        <v>246.43</v>
      </c>
      <c r="W844" s="19">
        <v>1080</v>
      </c>
      <c r="X844" s="19">
        <v>1092</v>
      </c>
      <c r="Y844" s="18" t="s">
        <v>371</v>
      </c>
      <c r="Z844" s="69">
        <v>6679</v>
      </c>
      <c r="AA844" s="19">
        <v>2.0739999999999998</v>
      </c>
      <c r="AB844" s="21">
        <v>250</v>
      </c>
      <c r="AC844" s="19">
        <v>32.5</v>
      </c>
      <c r="AD844" s="19">
        <v>310.3</v>
      </c>
      <c r="AE844" s="19">
        <v>250</v>
      </c>
      <c r="AF844" s="18"/>
      <c r="AG844" s="8">
        <f>AF844/AD844</f>
        <v>0</v>
      </c>
      <c r="AH844" s="19">
        <v>200</v>
      </c>
      <c r="AI844" s="85">
        <f>(AF844*V844)/1000000</f>
        <v>0</v>
      </c>
      <c r="AJ844" s="18" t="s">
        <v>78</v>
      </c>
      <c r="AK844" s="18" t="s">
        <v>189</v>
      </c>
      <c r="AL844" s="18" t="s">
        <v>181</v>
      </c>
      <c r="AM844" s="18" t="s">
        <v>81</v>
      </c>
      <c r="AN844" s="18" t="s">
        <v>81</v>
      </c>
      <c r="AO844" s="18" t="s">
        <v>81</v>
      </c>
      <c r="AP844" s="18" t="s">
        <v>94</v>
      </c>
      <c r="AQ844" s="18" t="s">
        <v>81</v>
      </c>
      <c r="AR844" s="19">
        <v>0</v>
      </c>
      <c r="AS844" s="18"/>
      <c r="AT844" s="72">
        <v>60</v>
      </c>
      <c r="AU844" s="19">
        <v>170</v>
      </c>
      <c r="AV844" s="19">
        <v>160</v>
      </c>
      <c r="AW844" s="18" t="s">
        <v>77</v>
      </c>
      <c r="AX844" s="18" t="s">
        <v>87</v>
      </c>
      <c r="AY844" s="18" t="s">
        <v>71</v>
      </c>
      <c r="AZ844" s="18" t="s">
        <v>71</v>
      </c>
      <c r="BA844" s="19">
        <v>0</v>
      </c>
      <c r="BB844" s="20" t="s">
        <v>81</v>
      </c>
      <c r="BC844" s="18" t="s">
        <v>81</v>
      </c>
      <c r="BD844" s="18" t="s">
        <v>81</v>
      </c>
      <c r="BE844" s="18" t="s">
        <v>84</v>
      </c>
      <c r="BF844" s="18" t="s">
        <v>81</v>
      </c>
      <c r="BG844" s="18"/>
      <c r="BH844" s="21">
        <v>0</v>
      </c>
      <c r="BI844" s="19">
        <v>0.28999999999999998</v>
      </c>
      <c r="BJ844" s="18"/>
      <c r="BK844" s="19">
        <v>0.21</v>
      </c>
      <c r="BL844" s="18"/>
      <c r="BM844" s="18"/>
      <c r="BN844" s="19">
        <v>18.87</v>
      </c>
      <c r="BO844" s="21">
        <v>0.5</v>
      </c>
      <c r="BP844" s="20"/>
      <c r="BQ844" s="21">
        <v>0.31</v>
      </c>
      <c r="BR844" s="20"/>
      <c r="BS844" s="21">
        <v>0.23</v>
      </c>
      <c r="BT844" s="20"/>
      <c r="BU844" s="20"/>
      <c r="BV844" s="21">
        <v>18.809999999999999</v>
      </c>
      <c r="BW844" s="9">
        <f>IF(BA844=1,BN844-(Monitors!$B$17*Data!BZ844),Data!BN844)</f>
        <v>18.87</v>
      </c>
      <c r="BX844" s="32">
        <f>IF($AR844=1,$BW844-(Monitors!$C$17*BZ844),Data!$BW844)</f>
        <v>18.87</v>
      </c>
      <c r="BY844" s="32">
        <f>BX844-(AA844*Monitors!$C$13)</f>
        <v>14.722000000000001</v>
      </c>
      <c r="BZ844" s="86">
        <f>(Monitors!$C$13*Data!AA844)+(Monitors!$C$6*TANH(Monitors!$C$7*(Data!V844+Monitors!$C$8)+Monitors!$C$9)+Monitors!$C$10)</f>
        <v>17.127009499544002</v>
      </c>
      <c r="CA844" s="9">
        <f>BN844-(Signage!$C$13*AI844)</f>
        <v>18.87</v>
      </c>
      <c r="CB844" s="86">
        <f>(Signage!$C$13*Data!AI844)+(Signage!$C$6*TANH(Signage!$C$7*(Data!V844+Signage!$C$8)+Signage!$C$9)+Signage!$C$10)</f>
        <v>17.922170840951569</v>
      </c>
    </row>
    <row r="845" spans="1:80" s="4" customFormat="1" ht="12" customHeight="1">
      <c r="A845" s="83">
        <v>844</v>
      </c>
      <c r="B845" s="15" t="s">
        <v>2076</v>
      </c>
      <c r="C845" s="83" t="s">
        <v>1775</v>
      </c>
      <c r="D845" s="25">
        <v>41855</v>
      </c>
      <c r="E845" s="27" t="s">
        <v>77</v>
      </c>
      <c r="F845" s="24" t="s">
        <v>70</v>
      </c>
      <c r="G845" s="26">
        <v>6</v>
      </c>
      <c r="H845" s="24" t="s">
        <v>72</v>
      </c>
      <c r="I845" s="24" t="s">
        <v>90</v>
      </c>
      <c r="J845" s="27"/>
      <c r="K845" s="27" t="s">
        <v>74</v>
      </c>
      <c r="L845" s="27"/>
      <c r="M845" s="27" t="s">
        <v>78</v>
      </c>
      <c r="N845" s="27" t="s">
        <v>78</v>
      </c>
      <c r="O845" s="27" t="s">
        <v>82</v>
      </c>
      <c r="P845" s="27"/>
      <c r="Q845" s="27" t="s">
        <v>78</v>
      </c>
      <c r="R845" s="28">
        <v>1.78</v>
      </c>
      <c r="S845" s="28">
        <v>11.8</v>
      </c>
      <c r="T845" s="28">
        <v>20.9</v>
      </c>
      <c r="U845" s="28">
        <v>24</v>
      </c>
      <c r="V845" s="28">
        <v>246.17</v>
      </c>
      <c r="W845" s="28">
        <v>1080</v>
      </c>
      <c r="X845" s="28">
        <v>1920</v>
      </c>
      <c r="Y845" s="27" t="s">
        <v>147</v>
      </c>
      <c r="Z845" s="70">
        <v>8423</v>
      </c>
      <c r="AA845" s="28">
        <v>2.0739999999999998</v>
      </c>
      <c r="AB845" s="30">
        <v>350</v>
      </c>
      <c r="AC845" s="28">
        <v>0.1</v>
      </c>
      <c r="AD845" s="28">
        <v>412.7</v>
      </c>
      <c r="AE845" s="28">
        <v>350</v>
      </c>
      <c r="AF845" s="28">
        <v>320</v>
      </c>
      <c r="AG845" s="8">
        <f>AF845/AD845</f>
        <v>0.77538163314756481</v>
      </c>
      <c r="AH845" s="28">
        <v>200</v>
      </c>
      <c r="AI845" s="85">
        <f>(AF845*V845)/1000000</f>
        <v>7.8774399999999994E-2</v>
      </c>
      <c r="AJ845" s="27" t="s">
        <v>78</v>
      </c>
      <c r="AK845" s="27" t="s">
        <v>882</v>
      </c>
      <c r="AL845" s="27" t="s">
        <v>105</v>
      </c>
      <c r="AM845" s="27"/>
      <c r="AN845" s="27" t="s">
        <v>121</v>
      </c>
      <c r="AO845" s="27"/>
      <c r="AP845" s="27" t="s">
        <v>81</v>
      </c>
      <c r="AQ845" s="27"/>
      <c r="AR845" s="28">
        <v>0</v>
      </c>
      <c r="AS845" s="27"/>
      <c r="AT845" s="74">
        <v>60</v>
      </c>
      <c r="AU845" s="28">
        <v>170</v>
      </c>
      <c r="AV845" s="28">
        <v>160</v>
      </c>
      <c r="AW845" s="31"/>
      <c r="AX845" s="27" t="s">
        <v>868</v>
      </c>
      <c r="AY845" s="27"/>
      <c r="AZ845" s="27"/>
      <c r="BA845" s="28">
        <v>0</v>
      </c>
      <c r="BB845" s="29" t="s">
        <v>121</v>
      </c>
      <c r="BC845" s="29" t="s">
        <v>154</v>
      </c>
      <c r="BD845" s="27"/>
      <c r="BE845" s="27" t="s">
        <v>84</v>
      </c>
      <c r="BF845" s="27"/>
      <c r="BG845" s="27"/>
      <c r="BH845" s="30">
        <v>0</v>
      </c>
      <c r="BI845" s="28">
        <v>0.59</v>
      </c>
      <c r="BJ845" s="28">
        <v>0.53</v>
      </c>
      <c r="BK845" s="28">
        <v>0.23</v>
      </c>
      <c r="BL845" s="27"/>
      <c r="BM845" s="27"/>
      <c r="BN845" s="28">
        <v>23.08</v>
      </c>
      <c r="BO845" s="30">
        <v>0.6</v>
      </c>
      <c r="BP845" s="29"/>
      <c r="BQ845" s="30">
        <v>0.66</v>
      </c>
      <c r="BR845" s="30">
        <v>0.61</v>
      </c>
      <c r="BS845" s="30">
        <v>0.3</v>
      </c>
      <c r="BT845" s="29"/>
      <c r="BU845" s="29"/>
      <c r="BV845" s="30">
        <v>22.89</v>
      </c>
      <c r="BW845" s="9">
        <f>IF(BA845=1,BN845-(Monitors!$B$17*Data!BZ845),Data!BN845)</f>
        <v>23.08</v>
      </c>
      <c r="BX845" s="32">
        <f>IF($AR845=1,$BW845-(Monitors!$C$17*BZ845),Data!$BW845)</f>
        <v>23.08</v>
      </c>
      <c r="BY845" s="32">
        <f>BX845-(AA845*Monitors!$C$13)</f>
        <v>18.931999999999999</v>
      </c>
      <c r="BZ845" s="86">
        <f>(Monitors!$C$13*Data!AA845)+(Monitors!$C$6*TANH(Monitors!$C$7*(Data!V845+Monitors!$C$8)+Monitors!$C$9)+Monitors!$C$10)</f>
        <v>17.118996374405853</v>
      </c>
      <c r="CA845" s="9">
        <f>BN845-(Signage!$C$13*AI845)</f>
        <v>17.17192</v>
      </c>
      <c r="CB845" s="86">
        <f>(Signage!$C$13*Data!AI845)+(Signage!$C$6*TANH(Signage!$C$7*(Data!V845+Signage!$C$8)+Signage!$C$9)+Signage!$C$10)</f>
        <v>23.809380734452965</v>
      </c>
    </row>
    <row r="846" spans="1:80" s="4" customFormat="1" ht="12" customHeight="1">
      <c r="A846" s="82">
        <v>845</v>
      </c>
      <c r="B846" s="15" t="s">
        <v>2052</v>
      </c>
      <c r="C846" s="82" t="s">
        <v>1776</v>
      </c>
      <c r="D846" s="16">
        <v>41363</v>
      </c>
      <c r="E846" s="18" t="s">
        <v>78</v>
      </c>
      <c r="F846" s="15" t="s">
        <v>70</v>
      </c>
      <c r="G846" s="17">
        <v>6</v>
      </c>
      <c r="H846" s="15" t="s">
        <v>72</v>
      </c>
      <c r="I846" s="15" t="s">
        <v>90</v>
      </c>
      <c r="J846" s="18"/>
      <c r="K846" s="18" t="s">
        <v>74</v>
      </c>
      <c r="L846" s="18"/>
      <c r="M846" s="18" t="s">
        <v>78</v>
      </c>
      <c r="N846" s="18" t="s">
        <v>78</v>
      </c>
      <c r="O846" s="18" t="s">
        <v>82</v>
      </c>
      <c r="P846" s="18"/>
      <c r="Q846" s="18" t="s">
        <v>77</v>
      </c>
      <c r="R846" s="19">
        <v>1.78</v>
      </c>
      <c r="S846" s="19">
        <v>132</v>
      </c>
      <c r="T846" s="19">
        <v>235</v>
      </c>
      <c r="U846" s="19">
        <v>27</v>
      </c>
      <c r="V846" s="19">
        <v>312</v>
      </c>
      <c r="W846" s="19">
        <v>1080</v>
      </c>
      <c r="X846" s="19">
        <v>1920</v>
      </c>
      <c r="Y846" s="18" t="s">
        <v>147</v>
      </c>
      <c r="Z846" s="69">
        <v>6653</v>
      </c>
      <c r="AA846" s="19">
        <v>2.0739999999999998</v>
      </c>
      <c r="AB846" s="21">
        <v>400</v>
      </c>
      <c r="AC846" s="19">
        <v>72.400000000000006</v>
      </c>
      <c r="AD846" s="19">
        <v>402.2</v>
      </c>
      <c r="AE846" s="19">
        <v>400</v>
      </c>
      <c r="AF846" s="19">
        <v>390.5</v>
      </c>
      <c r="AG846" s="8">
        <f>AF846/AD846</f>
        <v>0.97090999502734965</v>
      </c>
      <c r="AH846" s="19">
        <v>201</v>
      </c>
      <c r="AI846" s="85">
        <f>(AF846*V846)/1000000</f>
        <v>0.121836</v>
      </c>
      <c r="AJ846" s="18" t="s">
        <v>78</v>
      </c>
      <c r="AK846" s="18" t="s">
        <v>198</v>
      </c>
      <c r="AL846" s="18" t="s">
        <v>88</v>
      </c>
      <c r="AM846" s="18"/>
      <c r="AN846" s="18" t="s">
        <v>81</v>
      </c>
      <c r="AO846" s="18"/>
      <c r="AP846" s="18" t="s">
        <v>81</v>
      </c>
      <c r="AQ846" s="18"/>
      <c r="AR846" s="19">
        <v>0</v>
      </c>
      <c r="AS846" s="18"/>
      <c r="AT846" s="72">
        <v>60</v>
      </c>
      <c r="AU846" s="19">
        <v>170</v>
      </c>
      <c r="AV846" s="19">
        <v>160</v>
      </c>
      <c r="AW846" s="18" t="s">
        <v>78</v>
      </c>
      <c r="AX846" s="18" t="s">
        <v>109</v>
      </c>
      <c r="AY846" s="18"/>
      <c r="AZ846" s="18"/>
      <c r="BA846" s="19">
        <v>0</v>
      </c>
      <c r="BB846" s="20" t="s">
        <v>81</v>
      </c>
      <c r="BC846" s="18" t="s">
        <v>81</v>
      </c>
      <c r="BD846" s="18"/>
      <c r="BE846" s="18" t="s">
        <v>84</v>
      </c>
      <c r="BF846" s="18"/>
      <c r="BG846" s="19">
        <v>1</v>
      </c>
      <c r="BH846" s="21">
        <v>0</v>
      </c>
      <c r="BI846" s="19">
        <v>0.37</v>
      </c>
      <c r="BJ846" s="18"/>
      <c r="BK846" s="19">
        <v>0.28000000000000003</v>
      </c>
      <c r="BL846" s="18"/>
      <c r="BM846" s="18"/>
      <c r="BN846" s="19">
        <v>24.08</v>
      </c>
      <c r="BO846" s="21">
        <v>0.56000000000000005</v>
      </c>
      <c r="BP846" s="20"/>
      <c r="BQ846" s="21">
        <v>0.46</v>
      </c>
      <c r="BR846" s="20"/>
      <c r="BS846" s="21">
        <v>0.38</v>
      </c>
      <c r="BT846" s="20"/>
      <c r="BU846" s="20"/>
      <c r="BV846" s="21">
        <v>24.08</v>
      </c>
      <c r="BW846" s="9">
        <f>IF(BA846=1,BN846-(Monitors!$B$17*Data!BZ846),Data!BN846)</f>
        <v>24.08</v>
      </c>
      <c r="BX846" s="32">
        <f>IF($AR846=1,$BW846-(Monitors!$C$17*BZ846),Data!$BW846)</f>
        <v>24.08</v>
      </c>
      <c r="BY846" s="32">
        <f>BX846-(AA846*Monitors!$C$13)</f>
        <v>19.931999999999999</v>
      </c>
      <c r="BZ846" s="86">
        <f>(Monitors!$C$13*Data!AA846)+(Monitors!$C$6*TANH(Monitors!$C$7*(Data!V846+Monitors!$C$8)+Monitors!$C$9)+Monitors!$C$10)</f>
        <v>18.785841826699421</v>
      </c>
      <c r="CA846" s="9">
        <f>BN846-(Signage!$C$13*AI846)</f>
        <v>14.942299999999998</v>
      </c>
      <c r="CB846" s="86">
        <f>(Signage!$C$13*Data!AI846)+(Signage!$C$6*TANH(Signage!$C$7*(Data!V846+Signage!$C$8)+Signage!$C$9)+Signage!$C$10)</f>
        <v>32.26586285677547</v>
      </c>
    </row>
    <row r="847" spans="1:80" s="4" customFormat="1" ht="12" customHeight="1">
      <c r="A847" s="83">
        <v>846</v>
      </c>
      <c r="B847" s="15" t="s">
        <v>2079</v>
      </c>
      <c r="C847" s="83" t="s">
        <v>1777</v>
      </c>
      <c r="D847" s="16">
        <v>41294</v>
      </c>
      <c r="E847" s="18" t="s">
        <v>78</v>
      </c>
      <c r="F847" s="15" t="s">
        <v>70</v>
      </c>
      <c r="G847" s="17">
        <v>6</v>
      </c>
      <c r="H847" s="15" t="s">
        <v>72</v>
      </c>
      <c r="I847" s="15" t="s">
        <v>73</v>
      </c>
      <c r="J847" s="18" t="s">
        <v>73</v>
      </c>
      <c r="K847" s="18" t="s">
        <v>74</v>
      </c>
      <c r="L847" s="18" t="s">
        <v>71</v>
      </c>
      <c r="M847" s="18" t="s">
        <v>78</v>
      </c>
      <c r="N847" s="18" t="s">
        <v>78</v>
      </c>
      <c r="O847" s="18" t="s">
        <v>82</v>
      </c>
      <c r="P847" s="18" t="s">
        <v>71</v>
      </c>
      <c r="Q847" s="18" t="s">
        <v>78</v>
      </c>
      <c r="R847" s="19">
        <v>1.78</v>
      </c>
      <c r="S847" s="19">
        <v>11.8</v>
      </c>
      <c r="T847" s="19">
        <v>20.9</v>
      </c>
      <c r="U847" s="19">
        <v>24</v>
      </c>
      <c r="V847" s="19">
        <v>246.35</v>
      </c>
      <c r="W847" s="19">
        <v>1080</v>
      </c>
      <c r="X847" s="19">
        <v>1920</v>
      </c>
      <c r="Y847" s="18" t="s">
        <v>147</v>
      </c>
      <c r="Z847" s="69">
        <v>8408</v>
      </c>
      <c r="AA847" s="19">
        <v>2.0739999999999998</v>
      </c>
      <c r="AB847" s="21">
        <v>250</v>
      </c>
      <c r="AC847" s="19">
        <v>30</v>
      </c>
      <c r="AD847" s="19">
        <v>456</v>
      </c>
      <c r="AE847" s="19">
        <v>250</v>
      </c>
      <c r="AF847" s="19">
        <v>449</v>
      </c>
      <c r="AG847" s="8">
        <f>AF847/AD847</f>
        <v>0.98464912280701755</v>
      </c>
      <c r="AH847" s="19">
        <v>200</v>
      </c>
      <c r="AI847" s="85">
        <f>(AF847*V847)/1000000</f>
        <v>0.11061114999999999</v>
      </c>
      <c r="AJ847" s="18" t="s">
        <v>78</v>
      </c>
      <c r="AK847" s="18" t="s">
        <v>377</v>
      </c>
      <c r="AL847" s="18" t="s">
        <v>105</v>
      </c>
      <c r="AM847" s="18" t="s">
        <v>376</v>
      </c>
      <c r="AN847" s="18" t="s">
        <v>121</v>
      </c>
      <c r="AO847" s="18" t="s">
        <v>71</v>
      </c>
      <c r="AP847" s="18" t="s">
        <v>81</v>
      </c>
      <c r="AQ847" s="18" t="s">
        <v>71</v>
      </c>
      <c r="AR847" s="19">
        <v>0</v>
      </c>
      <c r="AS847" s="18"/>
      <c r="AT847" s="72">
        <v>60</v>
      </c>
      <c r="AU847" s="19">
        <v>170</v>
      </c>
      <c r="AV847" s="19">
        <v>160</v>
      </c>
      <c r="AW847" s="18" t="s">
        <v>77</v>
      </c>
      <c r="AX847" s="18" t="s">
        <v>98</v>
      </c>
      <c r="AY847" s="18" t="s">
        <v>71</v>
      </c>
      <c r="AZ847" s="18" t="s">
        <v>71</v>
      </c>
      <c r="BA847" s="19">
        <v>0</v>
      </c>
      <c r="BB847" s="20" t="s">
        <v>121</v>
      </c>
      <c r="BC847" s="18" t="s">
        <v>144</v>
      </c>
      <c r="BD847" s="18" t="s">
        <v>71</v>
      </c>
      <c r="BE847" s="18" t="s">
        <v>84</v>
      </c>
      <c r="BF847" s="18" t="s">
        <v>71</v>
      </c>
      <c r="BG847" s="18"/>
      <c r="BH847" s="21">
        <v>0</v>
      </c>
      <c r="BI847" s="19">
        <v>0.39</v>
      </c>
      <c r="BJ847" s="18"/>
      <c r="BK847" s="19">
        <v>0.28999999999999998</v>
      </c>
      <c r="BL847" s="18"/>
      <c r="BM847" s="18"/>
      <c r="BN847" s="19">
        <v>18.55</v>
      </c>
      <c r="BO847" s="21">
        <v>0.5</v>
      </c>
      <c r="BP847" s="20"/>
      <c r="BQ847" s="21">
        <v>0.43</v>
      </c>
      <c r="BR847" s="20"/>
      <c r="BS847" s="21">
        <v>0.31</v>
      </c>
      <c r="BT847" s="20"/>
      <c r="BU847" s="20"/>
      <c r="BV847" s="21">
        <v>18.260000000000002</v>
      </c>
      <c r="BW847" s="9">
        <f>IF(BA847=1,BN847-(Monitors!$B$17*Data!BZ847),Data!BN847)</f>
        <v>18.55</v>
      </c>
      <c r="BX847" s="32">
        <f>IF($AR847=1,$BW847-(Monitors!$C$17*BZ847),Data!$BW847)</f>
        <v>18.55</v>
      </c>
      <c r="BY847" s="32">
        <f>BX847-(AA847*Monitors!$C$13)</f>
        <v>14.402000000000001</v>
      </c>
      <c r="BZ847" s="86">
        <f>(Monitors!$C$13*Data!AA847)+(Monitors!$C$6*TANH(Monitors!$C$7*(Data!V847+Monitors!$C$8)+Monitors!$C$9)+Monitors!$C$10)</f>
        <v>17.124545238341533</v>
      </c>
      <c r="CA847" s="9">
        <f>BN847-(Signage!$C$13*AI847)</f>
        <v>10.254163750000002</v>
      </c>
      <c r="CB847" s="86">
        <f>(Signage!$C$13*Data!AI847)+(Signage!$C$6*TANH(Signage!$C$7*(Data!V847+Signage!$C$8)+Signage!$C$9)+Signage!$C$10)</f>
        <v>26.211585687648679</v>
      </c>
    </row>
    <row r="848" spans="1:80" s="4" customFormat="1" ht="12" customHeight="1">
      <c r="A848" s="82">
        <v>847</v>
      </c>
      <c r="B848" s="15" t="s">
        <v>2062</v>
      </c>
      <c r="C848" s="82" t="s">
        <v>1778</v>
      </c>
      <c r="D848" s="25">
        <v>41883</v>
      </c>
      <c r="E848" s="27" t="s">
        <v>78</v>
      </c>
      <c r="F848" s="24" t="s">
        <v>876</v>
      </c>
      <c r="G848" s="26">
        <v>6</v>
      </c>
      <c r="H848" s="24" t="s">
        <v>72</v>
      </c>
      <c r="I848" s="24" t="s">
        <v>90</v>
      </c>
      <c r="J848" s="27"/>
      <c r="K848" s="27" t="s">
        <v>74</v>
      </c>
      <c r="L848" s="27"/>
      <c r="M848" s="27" t="s">
        <v>78</v>
      </c>
      <c r="N848" s="27" t="s">
        <v>78</v>
      </c>
      <c r="O848" s="27" t="s">
        <v>82</v>
      </c>
      <c r="P848" s="27"/>
      <c r="Q848" s="27" t="s">
        <v>78</v>
      </c>
      <c r="R848" s="28">
        <v>1.78</v>
      </c>
      <c r="S848" s="28">
        <v>18.7</v>
      </c>
      <c r="T848" s="28">
        <v>10.5</v>
      </c>
      <c r="U848" s="28">
        <v>21.5</v>
      </c>
      <c r="V848" s="28">
        <v>197.7</v>
      </c>
      <c r="W848" s="28">
        <v>1080</v>
      </c>
      <c r="X848" s="28">
        <v>1920</v>
      </c>
      <c r="Y848" s="27" t="s">
        <v>147</v>
      </c>
      <c r="Z848" s="70">
        <v>10468</v>
      </c>
      <c r="AA848" s="28">
        <v>2.1</v>
      </c>
      <c r="AB848" s="30">
        <v>302.89999999999998</v>
      </c>
      <c r="AC848" s="28">
        <v>64.3</v>
      </c>
      <c r="AD848" s="28">
        <v>302.89999999999998</v>
      </c>
      <c r="AE848" s="28">
        <v>302.89999999999998</v>
      </c>
      <c r="AF848" s="28">
        <v>275</v>
      </c>
      <c r="AG848" s="8">
        <f>AF848/AD848</f>
        <v>0.90789039286893369</v>
      </c>
      <c r="AH848" s="28">
        <v>201.6</v>
      </c>
      <c r="AI848" s="85">
        <f>(AF848*V848)/1000000</f>
        <v>5.4367499999999999E-2</v>
      </c>
      <c r="AJ848" s="27" t="s">
        <v>78</v>
      </c>
      <c r="AK848" s="27" t="s">
        <v>814</v>
      </c>
      <c r="AL848" s="27" t="s">
        <v>152</v>
      </c>
      <c r="AM848" s="27"/>
      <c r="AN848" s="27" t="s">
        <v>81</v>
      </c>
      <c r="AO848" s="27"/>
      <c r="AP848" s="27" t="s">
        <v>94</v>
      </c>
      <c r="AQ848" s="27"/>
      <c r="AR848" s="28">
        <v>0</v>
      </c>
      <c r="AS848" s="27"/>
      <c r="AT848" s="74">
        <v>60</v>
      </c>
      <c r="AU848" s="28">
        <v>178</v>
      </c>
      <c r="AV848" s="28">
        <v>178</v>
      </c>
      <c r="AW848" s="31"/>
      <c r="AX848" s="27" t="s">
        <v>877</v>
      </c>
      <c r="AY848" s="27"/>
      <c r="AZ848" s="27"/>
      <c r="BA848" s="28">
        <v>0</v>
      </c>
      <c r="BB848" s="29" t="s">
        <v>81</v>
      </c>
      <c r="BC848" s="29" t="s">
        <v>81</v>
      </c>
      <c r="BD848" s="27"/>
      <c r="BE848" s="27" t="s">
        <v>84</v>
      </c>
      <c r="BF848" s="27"/>
      <c r="BG848" s="27" t="s">
        <v>119</v>
      </c>
      <c r="BH848" s="30">
        <v>0</v>
      </c>
      <c r="BI848" s="28">
        <v>0.25</v>
      </c>
      <c r="BJ848" s="27"/>
      <c r="BK848" s="28">
        <v>0.23</v>
      </c>
      <c r="BL848" s="27"/>
      <c r="BM848" s="27"/>
      <c r="BN848" s="28">
        <v>17.47</v>
      </c>
      <c r="BO848" s="30">
        <v>0.53</v>
      </c>
      <c r="BP848" s="29"/>
      <c r="BQ848" s="30">
        <v>0.28999999999999998</v>
      </c>
      <c r="BR848" s="29"/>
      <c r="BS848" s="30">
        <v>0.25</v>
      </c>
      <c r="BT848" s="29"/>
      <c r="BU848" s="29"/>
      <c r="BV848" s="30">
        <v>17.29</v>
      </c>
      <c r="BW848" s="9">
        <f>IF(BA848=1,BN848-(Monitors!$B$17*Data!BZ848),Data!BN848)</f>
        <v>17.47</v>
      </c>
      <c r="BX848" s="32">
        <f>IF($AR848=1,$BW848-(Monitors!$C$17*BZ848),Data!$BW848)</f>
        <v>17.47</v>
      </c>
      <c r="BY848" s="32">
        <f>BX848-(AA848*Monitors!$C$13)</f>
        <v>13.27</v>
      </c>
      <c r="BZ848" s="86">
        <f>(Monitors!$C$13*Data!AA848)+(Monitors!$C$6*TANH(Monitors!$C$7*(Data!V848+Monitors!$C$8)+Monitors!$C$9)+Monitors!$C$10)</f>
        <v>15.450320039549457</v>
      </c>
      <c r="CA848" s="9">
        <f>BN848-(Signage!$C$13*AI848)</f>
        <v>13.3924375</v>
      </c>
      <c r="CB848" s="86">
        <f>(Signage!$C$13*Data!AI848)+(Signage!$C$6*TANH(Signage!$C$7*(Data!V848+Signage!$C$8)+Signage!$C$9)+Signage!$C$10)</f>
        <v>18.06356907188043</v>
      </c>
    </row>
    <row r="849" spans="1:80" s="4" customFormat="1" ht="12" customHeight="1">
      <c r="A849" s="83">
        <v>848</v>
      </c>
      <c r="B849" s="15" t="s">
        <v>2056</v>
      </c>
      <c r="C849" s="83" t="s">
        <v>1779</v>
      </c>
      <c r="D849" s="16">
        <v>41222</v>
      </c>
      <c r="E849" s="18" t="s">
        <v>77</v>
      </c>
      <c r="F849" s="15" t="s">
        <v>70</v>
      </c>
      <c r="G849" s="17">
        <v>6</v>
      </c>
      <c r="H849" s="15" t="s">
        <v>72</v>
      </c>
      <c r="I849" s="15" t="s">
        <v>73</v>
      </c>
      <c r="J849" s="18" t="s">
        <v>73</v>
      </c>
      <c r="K849" s="18" t="s">
        <v>74</v>
      </c>
      <c r="L849" s="18"/>
      <c r="M849" s="18" t="s">
        <v>78</v>
      </c>
      <c r="N849" s="18" t="s">
        <v>78</v>
      </c>
      <c r="O849" s="18" t="s">
        <v>82</v>
      </c>
      <c r="P849" s="18"/>
      <c r="Q849" s="18" t="s">
        <v>78</v>
      </c>
      <c r="R849" s="19">
        <v>1.78</v>
      </c>
      <c r="S849" s="19">
        <v>11.8</v>
      </c>
      <c r="T849" s="19">
        <v>20.9</v>
      </c>
      <c r="U849" s="19">
        <v>24</v>
      </c>
      <c r="V849" s="19">
        <v>246.2</v>
      </c>
      <c r="W849" s="19">
        <v>1080</v>
      </c>
      <c r="X849" s="19">
        <v>1920</v>
      </c>
      <c r="Y849" s="18" t="s">
        <v>147</v>
      </c>
      <c r="Z849" s="69">
        <v>8422</v>
      </c>
      <c r="AA849" s="19">
        <v>2.1</v>
      </c>
      <c r="AB849" s="21">
        <v>400</v>
      </c>
      <c r="AC849" s="19">
        <v>29.7</v>
      </c>
      <c r="AD849" s="19">
        <v>405.4</v>
      </c>
      <c r="AE849" s="19">
        <v>400</v>
      </c>
      <c r="AF849" s="19">
        <v>371.3</v>
      </c>
      <c r="AG849" s="8">
        <f>AF849/AD849</f>
        <v>0.91588554514060194</v>
      </c>
      <c r="AH849" s="19">
        <v>202.1</v>
      </c>
      <c r="AI849" s="85">
        <f>(AF849*V849)/1000000</f>
        <v>9.1414059999999991E-2</v>
      </c>
      <c r="AJ849" s="18" t="s">
        <v>78</v>
      </c>
      <c r="AK849" s="18" t="s">
        <v>383</v>
      </c>
      <c r="AL849" s="18" t="s">
        <v>382</v>
      </c>
      <c r="AM849" s="18"/>
      <c r="AN849" s="18" t="s">
        <v>135</v>
      </c>
      <c r="AO849" s="18"/>
      <c r="AP849" s="18" t="s">
        <v>94</v>
      </c>
      <c r="AQ849" s="18"/>
      <c r="AR849" s="19">
        <v>0</v>
      </c>
      <c r="AS849" s="18"/>
      <c r="AT849" s="72">
        <v>60</v>
      </c>
      <c r="AU849" s="19">
        <v>170</v>
      </c>
      <c r="AV849" s="19">
        <v>160</v>
      </c>
      <c r="AW849" s="18" t="s">
        <v>78</v>
      </c>
      <c r="AX849" s="18" t="s">
        <v>109</v>
      </c>
      <c r="AY849" s="18"/>
      <c r="AZ849" s="18"/>
      <c r="BA849" s="19">
        <v>0</v>
      </c>
      <c r="BB849" s="20" t="s">
        <v>135</v>
      </c>
      <c r="BC849" s="18" t="s">
        <v>135</v>
      </c>
      <c r="BD849" s="18"/>
      <c r="BE849" s="18" t="s">
        <v>84</v>
      </c>
      <c r="BF849" s="18"/>
      <c r="BG849" s="19">
        <v>0</v>
      </c>
      <c r="BH849" s="21">
        <v>0</v>
      </c>
      <c r="BI849" s="19">
        <v>0.42</v>
      </c>
      <c r="BJ849" s="18"/>
      <c r="BK849" s="19">
        <v>0.4</v>
      </c>
      <c r="BL849" s="18"/>
      <c r="BM849" s="18"/>
      <c r="BN849" s="19">
        <v>18.34</v>
      </c>
      <c r="BO849" s="21">
        <v>0.53</v>
      </c>
      <c r="BP849" s="20"/>
      <c r="BQ849" s="21">
        <v>0.46</v>
      </c>
      <c r="BR849" s="20"/>
      <c r="BS849" s="21">
        <v>0.44</v>
      </c>
      <c r="BT849" s="20"/>
      <c r="BU849" s="20"/>
      <c r="BV849" s="21">
        <v>18.43</v>
      </c>
      <c r="BW849" s="9">
        <f>IF(BA849=1,BN849-(Monitors!$B$17*Data!BZ849),Data!BN849)</f>
        <v>18.34</v>
      </c>
      <c r="BX849" s="32">
        <f>IF($AR849=1,$BW849-(Monitors!$C$17*BZ849),Data!$BW849)</f>
        <v>18.34</v>
      </c>
      <c r="BY849" s="32">
        <f>BX849-(AA849*Monitors!$C$13)</f>
        <v>14.14</v>
      </c>
      <c r="BZ849" s="86">
        <f>(Monitors!$C$13*Data!AA849)+(Monitors!$C$6*TANH(Monitors!$C$7*(Data!V849+Monitors!$C$8)+Monitors!$C$9)+Monitors!$C$10)</f>
        <v>17.171921596348049</v>
      </c>
      <c r="CA849" s="9">
        <f>BN849-(Signage!$C$13*AI849)</f>
        <v>11.483945500000001</v>
      </c>
      <c r="CB849" s="86">
        <f>(Signage!$C$13*Data!AI849)+(Signage!$C$6*TANH(Signage!$C$7*(Data!V849+Signage!$C$8)+Signage!$C$9)+Signage!$C$10)</f>
        <v>24.759763404103637</v>
      </c>
    </row>
    <row r="850" spans="1:80" s="4" customFormat="1" ht="12" customHeight="1">
      <c r="A850" s="82">
        <v>849</v>
      </c>
      <c r="B850" s="15" t="s">
        <v>2064</v>
      </c>
      <c r="C850" s="82" t="s">
        <v>1780</v>
      </c>
      <c r="D850" s="16">
        <v>40744</v>
      </c>
      <c r="E850" s="18" t="s">
        <v>78</v>
      </c>
      <c r="F850" s="15" t="s">
        <v>158</v>
      </c>
      <c r="G850" s="17">
        <v>6</v>
      </c>
      <c r="H850" s="15" t="s">
        <v>72</v>
      </c>
      <c r="I850" s="15" t="s">
        <v>142</v>
      </c>
      <c r="J850" s="18"/>
      <c r="K850" s="18" t="s">
        <v>74</v>
      </c>
      <c r="L850" s="18"/>
      <c r="M850" s="18" t="s">
        <v>78</v>
      </c>
      <c r="N850" s="18" t="s">
        <v>78</v>
      </c>
      <c r="O850" s="18" t="s">
        <v>82</v>
      </c>
      <c r="P850" s="18"/>
      <c r="Q850" s="18" t="s">
        <v>78</v>
      </c>
      <c r="R850" s="19">
        <v>1.6</v>
      </c>
      <c r="S850" s="19">
        <v>12.8</v>
      </c>
      <c r="T850" s="19">
        <v>20.399999999999999</v>
      </c>
      <c r="U850" s="19">
        <v>24.1</v>
      </c>
      <c r="V850" s="19">
        <v>260.3</v>
      </c>
      <c r="W850" s="19">
        <v>1200</v>
      </c>
      <c r="X850" s="19">
        <v>1920</v>
      </c>
      <c r="Y850" s="18" t="s">
        <v>200</v>
      </c>
      <c r="Z850" s="69">
        <v>8851</v>
      </c>
      <c r="AA850" s="19">
        <v>2.2999999999999998</v>
      </c>
      <c r="AB850" s="21">
        <v>300</v>
      </c>
      <c r="AC850" s="19">
        <v>15.7</v>
      </c>
      <c r="AD850" s="19">
        <v>232.3</v>
      </c>
      <c r="AE850" s="19">
        <v>300</v>
      </c>
      <c r="AF850" s="19">
        <v>175.6</v>
      </c>
      <c r="AG850" s="8">
        <f>AF850/AD850</f>
        <v>0.75591907016788629</v>
      </c>
      <c r="AH850" s="19">
        <v>200</v>
      </c>
      <c r="AI850" s="85">
        <f>(AF850*V850)/1000000</f>
        <v>4.5708680000000002E-2</v>
      </c>
      <c r="AJ850" s="18" t="s">
        <v>78</v>
      </c>
      <c r="AK850" s="18" t="s">
        <v>203</v>
      </c>
      <c r="AL850" s="18" t="s">
        <v>134</v>
      </c>
      <c r="AM850" s="18"/>
      <c r="AN850" s="18" t="s">
        <v>202</v>
      </c>
      <c r="AO850" s="18"/>
      <c r="AP850" s="18" t="s">
        <v>81</v>
      </c>
      <c r="AQ850" s="18"/>
      <c r="AR850" s="19">
        <v>0</v>
      </c>
      <c r="AS850" s="18"/>
      <c r="AT850" s="72">
        <v>60</v>
      </c>
      <c r="AU850" s="19">
        <v>178</v>
      </c>
      <c r="AV850" s="19">
        <v>178</v>
      </c>
      <c r="AW850" s="18" t="s">
        <v>78</v>
      </c>
      <c r="AX850" s="18" t="s">
        <v>109</v>
      </c>
      <c r="AY850" s="18"/>
      <c r="AZ850" s="18"/>
      <c r="BA850" s="19">
        <v>0</v>
      </c>
      <c r="BB850" s="20" t="s">
        <v>202</v>
      </c>
      <c r="BC850" s="18" t="s">
        <v>144</v>
      </c>
      <c r="BD850" s="18"/>
      <c r="BE850" s="18" t="s">
        <v>84</v>
      </c>
      <c r="BF850" s="18"/>
      <c r="BG850" s="19">
        <v>1</v>
      </c>
      <c r="BH850" s="21">
        <v>0</v>
      </c>
      <c r="BI850" s="19">
        <v>0.32</v>
      </c>
      <c r="BJ850" s="18"/>
      <c r="BK850" s="19">
        <v>0.25</v>
      </c>
      <c r="BL850" s="18"/>
      <c r="BM850" s="18"/>
      <c r="BN850" s="19">
        <v>23.51</v>
      </c>
      <c r="BO850" s="21">
        <v>0.47</v>
      </c>
      <c r="BP850" s="20"/>
      <c r="BQ850" s="21">
        <v>0.35</v>
      </c>
      <c r="BR850" s="20"/>
      <c r="BS850" s="21">
        <v>0.28000000000000003</v>
      </c>
      <c r="BT850" s="20"/>
      <c r="BU850" s="20"/>
      <c r="BV850" s="21">
        <v>24.06</v>
      </c>
      <c r="BW850" s="9">
        <f>IF(BA850=1,BN850-(Monitors!$B$17*Data!BZ850),Data!BN850)</f>
        <v>23.51</v>
      </c>
      <c r="BX850" s="32">
        <f>IF($AR850=1,$BW850-(Monitors!$C$17*BZ850),Data!$BW850)</f>
        <v>23.51</v>
      </c>
      <c r="BY850" s="32">
        <f>BX850-(AA850*Monitors!$C$13)</f>
        <v>18.910000000000004</v>
      </c>
      <c r="BZ850" s="86">
        <f>(Monitors!$C$13*Data!AA850)+(Monitors!$C$6*TANH(Monitors!$C$7*(Data!V850+Monitors!$C$8)+Monitors!$C$9)+Monitors!$C$10)</f>
        <v>17.988868880176341</v>
      </c>
      <c r="CA850" s="9">
        <f>BN850-(Signage!$C$13*AI850)</f>
        <v>20.081849000000002</v>
      </c>
      <c r="CB850" s="86">
        <f>(Signage!$C$13*Data!AI850)+(Signage!$C$6*TANH(Signage!$C$7*(Data!V850+Signage!$C$8)+Signage!$C$9)+Signage!$C$10)</f>
        <v>22.46130804441411</v>
      </c>
    </row>
    <row r="851" spans="1:80" s="4" customFormat="1" ht="12" customHeight="1">
      <c r="A851" s="83">
        <v>850</v>
      </c>
      <c r="B851" s="15" t="s">
        <v>2056</v>
      </c>
      <c r="C851" s="83" t="s">
        <v>1781</v>
      </c>
      <c r="D851" s="16">
        <v>41222</v>
      </c>
      <c r="E851" s="18" t="s">
        <v>77</v>
      </c>
      <c r="F851" s="15" t="s">
        <v>70</v>
      </c>
      <c r="G851" s="17">
        <v>6</v>
      </c>
      <c r="H851" s="15" t="s">
        <v>72</v>
      </c>
      <c r="I851" s="15" t="s">
        <v>73</v>
      </c>
      <c r="J851" s="18" t="s">
        <v>73</v>
      </c>
      <c r="K851" s="18" t="s">
        <v>74</v>
      </c>
      <c r="L851" s="18"/>
      <c r="M851" s="18" t="s">
        <v>78</v>
      </c>
      <c r="N851" s="18" t="s">
        <v>78</v>
      </c>
      <c r="O851" s="18" t="s">
        <v>82</v>
      </c>
      <c r="P851" s="18"/>
      <c r="Q851" s="18" t="s">
        <v>78</v>
      </c>
      <c r="R851" s="19">
        <v>1.6</v>
      </c>
      <c r="S851" s="19">
        <v>12.8</v>
      </c>
      <c r="T851" s="19">
        <v>20.399999999999999</v>
      </c>
      <c r="U851" s="19">
        <v>24.1</v>
      </c>
      <c r="V851" s="19">
        <v>260.3</v>
      </c>
      <c r="W851" s="19">
        <v>1200</v>
      </c>
      <c r="X851" s="19">
        <v>1920</v>
      </c>
      <c r="Y851" s="18" t="s">
        <v>200</v>
      </c>
      <c r="Z851" s="69">
        <v>8851</v>
      </c>
      <c r="AA851" s="19">
        <v>2.2999999999999998</v>
      </c>
      <c r="AB851" s="21">
        <v>300</v>
      </c>
      <c r="AC851" s="19">
        <v>13.1</v>
      </c>
      <c r="AD851" s="19">
        <v>289</v>
      </c>
      <c r="AE851" s="19">
        <v>300</v>
      </c>
      <c r="AF851" s="19">
        <v>270.8</v>
      </c>
      <c r="AG851" s="8">
        <f>AF851/AD851</f>
        <v>0.93702422145328723</v>
      </c>
      <c r="AH851" s="19">
        <v>200</v>
      </c>
      <c r="AI851" s="85">
        <f>(AF851*V851)/1000000</f>
        <v>7.0489240000000009E-2</v>
      </c>
      <c r="AJ851" s="18" t="s">
        <v>78</v>
      </c>
      <c r="AK851" s="18" t="s">
        <v>203</v>
      </c>
      <c r="AL851" s="18" t="s">
        <v>201</v>
      </c>
      <c r="AM851" s="18"/>
      <c r="AN851" s="18" t="s">
        <v>202</v>
      </c>
      <c r="AO851" s="18"/>
      <c r="AP851" s="18" t="s">
        <v>94</v>
      </c>
      <c r="AQ851" s="18"/>
      <c r="AR851" s="19">
        <v>0</v>
      </c>
      <c r="AS851" s="18"/>
      <c r="AT851" s="72">
        <v>60</v>
      </c>
      <c r="AU851" s="19">
        <v>178</v>
      </c>
      <c r="AV851" s="19">
        <v>178</v>
      </c>
      <c r="AW851" s="18" t="s">
        <v>78</v>
      </c>
      <c r="AX851" s="18" t="s">
        <v>109</v>
      </c>
      <c r="AY851" s="18"/>
      <c r="AZ851" s="18"/>
      <c r="BA851" s="19">
        <v>0</v>
      </c>
      <c r="BB851" s="20" t="s">
        <v>202</v>
      </c>
      <c r="BC851" s="18" t="s">
        <v>154</v>
      </c>
      <c r="BD851" s="18"/>
      <c r="BE851" s="18" t="s">
        <v>84</v>
      </c>
      <c r="BF851" s="18"/>
      <c r="BG851" s="19">
        <v>0</v>
      </c>
      <c r="BH851" s="21">
        <v>0</v>
      </c>
      <c r="BI851" s="19">
        <v>0.41</v>
      </c>
      <c r="BJ851" s="18"/>
      <c r="BK851" s="19">
        <v>0.01</v>
      </c>
      <c r="BL851" s="18"/>
      <c r="BM851" s="18"/>
      <c r="BN851" s="19">
        <v>16.72</v>
      </c>
      <c r="BO851" s="21">
        <v>0.53</v>
      </c>
      <c r="BP851" s="20"/>
      <c r="BQ851" s="21">
        <v>0.45</v>
      </c>
      <c r="BR851" s="20"/>
      <c r="BS851" s="21">
        <v>0.03</v>
      </c>
      <c r="BT851" s="20"/>
      <c r="BU851" s="20"/>
      <c r="BV851" s="21">
        <v>16.66</v>
      </c>
      <c r="BW851" s="9">
        <f>IF(BA851=1,BN851-(Monitors!$B$17*Data!BZ851),Data!BN851)</f>
        <v>16.72</v>
      </c>
      <c r="BX851" s="32">
        <f>IF($AR851=1,$BW851-(Monitors!$C$17*BZ851),Data!$BW851)</f>
        <v>16.72</v>
      </c>
      <c r="BY851" s="32">
        <f>BX851-(AA851*Monitors!$C$13)</f>
        <v>12.12</v>
      </c>
      <c r="BZ851" s="86">
        <f>(Monitors!$C$13*Data!AA851)+(Monitors!$C$6*TANH(Monitors!$C$7*(Data!V851+Monitors!$C$8)+Monitors!$C$9)+Monitors!$C$10)</f>
        <v>17.988868880176341</v>
      </c>
      <c r="CA851" s="9">
        <f>BN851-(Signage!$C$13*AI851)</f>
        <v>11.433306999999999</v>
      </c>
      <c r="CB851" s="86">
        <f>(Signage!$C$13*Data!AI851)+(Signage!$C$6*TANH(Signage!$C$7*(Data!V851+Signage!$C$8)+Signage!$C$9)+Signage!$C$10)</f>
        <v>24.31985004441411</v>
      </c>
    </row>
    <row r="852" spans="1:80" s="4" customFormat="1" ht="12" customHeight="1">
      <c r="A852" s="82">
        <v>851</v>
      </c>
      <c r="B852" s="15" t="s">
        <v>2080</v>
      </c>
      <c r="C852" s="82" t="s">
        <v>1782</v>
      </c>
      <c r="D852" s="16">
        <v>41278</v>
      </c>
      <c r="E852" s="18" t="s">
        <v>77</v>
      </c>
      <c r="F852" s="15" t="s">
        <v>70</v>
      </c>
      <c r="G852" s="17">
        <v>6</v>
      </c>
      <c r="H852" s="15" t="s">
        <v>72</v>
      </c>
      <c r="I852" s="15" t="s">
        <v>142</v>
      </c>
      <c r="J852" s="18"/>
      <c r="K852" s="18" t="s">
        <v>74</v>
      </c>
      <c r="L852" s="18"/>
      <c r="M852" s="18" t="s">
        <v>78</v>
      </c>
      <c r="N852" s="18" t="s">
        <v>78</v>
      </c>
      <c r="O852" s="18" t="s">
        <v>96</v>
      </c>
      <c r="P852" s="18" t="s">
        <v>325</v>
      </c>
      <c r="Q852" s="18" t="s">
        <v>78</v>
      </c>
      <c r="R852" s="19">
        <v>1.6</v>
      </c>
      <c r="S852" s="19">
        <v>12.8</v>
      </c>
      <c r="T852" s="19">
        <v>20.399999999999999</v>
      </c>
      <c r="U852" s="19">
        <v>24.1</v>
      </c>
      <c r="V852" s="19">
        <v>261.12</v>
      </c>
      <c r="W852" s="19">
        <v>1200</v>
      </c>
      <c r="X852" s="19">
        <v>1920</v>
      </c>
      <c r="Y852" s="18" t="s">
        <v>200</v>
      </c>
      <c r="Z852" s="69">
        <v>8808</v>
      </c>
      <c r="AA852" s="19">
        <v>2.2999999999999998</v>
      </c>
      <c r="AB852" s="21">
        <v>350</v>
      </c>
      <c r="AC852" s="19">
        <v>200</v>
      </c>
      <c r="AD852" s="19">
        <v>346.4</v>
      </c>
      <c r="AE852" s="19">
        <v>350</v>
      </c>
      <c r="AF852" s="19">
        <v>200</v>
      </c>
      <c r="AG852" s="8">
        <f>AF852/AD852</f>
        <v>0.57736720554272525</v>
      </c>
      <c r="AH852" s="19">
        <v>202.1</v>
      </c>
      <c r="AI852" s="85">
        <f>(AF852*V852)/1000000</f>
        <v>5.2224E-2</v>
      </c>
      <c r="AJ852" s="18" t="s">
        <v>78</v>
      </c>
      <c r="AK852" s="18" t="s">
        <v>270</v>
      </c>
      <c r="AL852" s="18" t="s">
        <v>105</v>
      </c>
      <c r="AM852" s="18"/>
      <c r="AN852" s="18" t="s">
        <v>81</v>
      </c>
      <c r="AO852" s="18"/>
      <c r="AP852" s="18" t="s">
        <v>96</v>
      </c>
      <c r="AQ852" s="18" t="s">
        <v>324</v>
      </c>
      <c r="AR852" s="19">
        <v>0</v>
      </c>
      <c r="AS852" s="18"/>
      <c r="AT852" s="72">
        <v>74000</v>
      </c>
      <c r="AU852" s="19">
        <v>178</v>
      </c>
      <c r="AV852" s="19">
        <v>178</v>
      </c>
      <c r="AW852" s="18" t="s">
        <v>77</v>
      </c>
      <c r="AX852" s="18" t="s">
        <v>151</v>
      </c>
      <c r="AY852" s="18"/>
      <c r="AZ852" s="18"/>
      <c r="BA852" s="19">
        <v>0</v>
      </c>
      <c r="BB852" s="20" t="s">
        <v>81</v>
      </c>
      <c r="BC852" s="18" t="s">
        <v>144</v>
      </c>
      <c r="BD852" s="18"/>
      <c r="BE852" s="18" t="s">
        <v>84</v>
      </c>
      <c r="BF852" s="18"/>
      <c r="BG852" s="18"/>
      <c r="BH852" s="21">
        <v>0</v>
      </c>
      <c r="BI852" s="19">
        <v>0.46</v>
      </c>
      <c r="BJ852" s="18"/>
      <c r="BK852" s="19">
        <v>0.1</v>
      </c>
      <c r="BL852" s="18"/>
      <c r="BM852" s="18"/>
      <c r="BN852" s="19">
        <v>19.2</v>
      </c>
      <c r="BO852" s="21">
        <v>0.56000000000000005</v>
      </c>
      <c r="BP852" s="20"/>
      <c r="BQ852" s="21">
        <v>0.5</v>
      </c>
      <c r="BR852" s="20"/>
      <c r="BS852" s="21">
        <v>0.1</v>
      </c>
      <c r="BT852" s="20"/>
      <c r="BU852" s="20"/>
      <c r="BV852" s="21">
        <v>19.7</v>
      </c>
      <c r="BW852" s="9">
        <f>IF(BA852=1,BN852-(Monitors!$B$17*Data!BZ852),Data!BN852)</f>
        <v>19.2</v>
      </c>
      <c r="BX852" s="32">
        <f>IF($AR852=1,$BW852-(Monitors!$C$17*BZ852),Data!$BW852)</f>
        <v>19.2</v>
      </c>
      <c r="BY852" s="32">
        <f>BX852-(AA852*Monitors!$C$13)</f>
        <v>14.6</v>
      </c>
      <c r="BZ852" s="86">
        <f>(Monitors!$C$13*Data!AA852)+(Monitors!$C$6*TANH(Monitors!$C$7*(Data!V852+Monitors!$C$8)+Monitors!$C$9)+Monitors!$C$10)</f>
        <v>18.012037539339488</v>
      </c>
      <c r="CA852" s="9">
        <f>BN852-(Signage!$C$13*AI852)</f>
        <v>15.283199999999999</v>
      </c>
      <c r="CB852" s="86">
        <f>(Signage!$C$13*Data!AI852)+(Signage!$C$6*TANH(Signage!$C$7*(Data!V852+Signage!$C$8)+Signage!$C$9)+Signage!$C$10)</f>
        <v>23.015489856906211</v>
      </c>
    </row>
    <row r="853" spans="1:80" s="4" customFormat="1" ht="12" customHeight="1">
      <c r="A853" s="83">
        <v>852</v>
      </c>
      <c r="B853" s="15" t="s">
        <v>2068</v>
      </c>
      <c r="C853" s="83" t="s">
        <v>1783</v>
      </c>
      <c r="D853" s="16">
        <v>41000</v>
      </c>
      <c r="E853" s="18" t="s">
        <v>77</v>
      </c>
      <c r="F853" s="15" t="s">
        <v>70</v>
      </c>
      <c r="G853" s="17">
        <v>6</v>
      </c>
      <c r="H853" s="15" t="s">
        <v>72</v>
      </c>
      <c r="I853" s="15" t="s">
        <v>73</v>
      </c>
      <c r="J853" s="18" t="s">
        <v>73</v>
      </c>
      <c r="K853" s="18" t="s">
        <v>74</v>
      </c>
      <c r="L853" s="18" t="s">
        <v>71</v>
      </c>
      <c r="M853" s="18" t="s">
        <v>78</v>
      </c>
      <c r="N853" s="18" t="s">
        <v>78</v>
      </c>
      <c r="O853" s="18" t="s">
        <v>82</v>
      </c>
      <c r="P853" s="18" t="s">
        <v>71</v>
      </c>
      <c r="Q853" s="18" t="s">
        <v>78</v>
      </c>
      <c r="R853" s="19">
        <v>1.6</v>
      </c>
      <c r="S853" s="19">
        <v>12.8</v>
      </c>
      <c r="T853" s="19">
        <v>20.399999999999999</v>
      </c>
      <c r="U853" s="19">
        <v>24</v>
      </c>
      <c r="V853" s="19">
        <v>260.10000000000002</v>
      </c>
      <c r="W853" s="19">
        <v>1200</v>
      </c>
      <c r="X853" s="19">
        <v>1920</v>
      </c>
      <c r="Y853" s="18" t="s">
        <v>200</v>
      </c>
      <c r="Z853" s="69">
        <v>8858</v>
      </c>
      <c r="AA853" s="19">
        <v>2.3039999999999998</v>
      </c>
      <c r="AB853" s="21">
        <v>250</v>
      </c>
      <c r="AC853" s="19">
        <v>9.1</v>
      </c>
      <c r="AD853" s="19">
        <v>233.9</v>
      </c>
      <c r="AE853" s="19">
        <v>250</v>
      </c>
      <c r="AF853" s="19">
        <v>161.30000000000001</v>
      </c>
      <c r="AG853" s="8">
        <f>AF853/AD853</f>
        <v>0.68961094484822572</v>
      </c>
      <c r="AH853" s="19">
        <v>200</v>
      </c>
      <c r="AI853" s="85">
        <f>(AF853*V853)/1000000</f>
        <v>4.1954130000000006E-2</v>
      </c>
      <c r="AJ853" s="18" t="s">
        <v>78</v>
      </c>
      <c r="AK853" s="18" t="s">
        <v>381</v>
      </c>
      <c r="AL853" s="18" t="s">
        <v>120</v>
      </c>
      <c r="AM853" s="18" t="s">
        <v>71</v>
      </c>
      <c r="AN853" s="18" t="s">
        <v>121</v>
      </c>
      <c r="AO853" s="18" t="s">
        <v>71</v>
      </c>
      <c r="AP853" s="18" t="s">
        <v>94</v>
      </c>
      <c r="AQ853" s="18" t="s">
        <v>71</v>
      </c>
      <c r="AR853" s="19">
        <v>0</v>
      </c>
      <c r="AS853" s="18"/>
      <c r="AT853" s="72">
        <v>60</v>
      </c>
      <c r="AU853" s="19">
        <v>170</v>
      </c>
      <c r="AV853" s="19">
        <v>160</v>
      </c>
      <c r="AW853" s="18" t="s">
        <v>77</v>
      </c>
      <c r="AX853" s="18" t="s">
        <v>98</v>
      </c>
      <c r="AY853" s="18" t="s">
        <v>71</v>
      </c>
      <c r="AZ853" s="18" t="s">
        <v>71</v>
      </c>
      <c r="BA853" s="19">
        <v>0</v>
      </c>
      <c r="BB853" s="20" t="s">
        <v>121</v>
      </c>
      <c r="BC853" s="18" t="s">
        <v>144</v>
      </c>
      <c r="BD853" s="18" t="s">
        <v>71</v>
      </c>
      <c r="BE853" s="18" t="s">
        <v>84</v>
      </c>
      <c r="BF853" s="18" t="s">
        <v>71</v>
      </c>
      <c r="BG853" s="18"/>
      <c r="BH853" s="21">
        <v>0</v>
      </c>
      <c r="BI853" s="19">
        <v>0.5</v>
      </c>
      <c r="BJ853" s="18"/>
      <c r="BK853" s="19">
        <v>0.41</v>
      </c>
      <c r="BL853" s="18"/>
      <c r="BM853" s="18"/>
      <c r="BN853" s="19">
        <v>21.83</v>
      </c>
      <c r="BO853" s="21">
        <v>0.5</v>
      </c>
      <c r="BP853" s="20"/>
      <c r="BQ853" s="21">
        <v>0.5</v>
      </c>
      <c r="BR853" s="20"/>
      <c r="BS853" s="21">
        <v>0.49</v>
      </c>
      <c r="BT853" s="20"/>
      <c r="BU853" s="20"/>
      <c r="BV853" s="21">
        <v>21.59</v>
      </c>
      <c r="BW853" s="9">
        <f>IF(BA853=1,BN853-(Monitors!$B$17*Data!BZ853),Data!BN853)</f>
        <v>21.83</v>
      </c>
      <c r="BX853" s="32">
        <f>IF($AR853=1,$BW853-(Monitors!$C$17*BZ853),Data!$BW853)</f>
        <v>21.83</v>
      </c>
      <c r="BY853" s="32">
        <f>BX853-(AA853*Monitors!$C$13)</f>
        <v>17.221999999999998</v>
      </c>
      <c r="BZ853" s="86">
        <f>(Monitors!$C$13*Data!AA853)+(Monitors!$C$6*TANH(Monitors!$C$7*(Data!V853+Monitors!$C$8)+Monitors!$C$9)+Monitors!$C$10)</f>
        <v>17.991200310316387</v>
      </c>
      <c r="CA853" s="9">
        <f>BN853-(Signage!$C$13*AI853)</f>
        <v>18.683440249999997</v>
      </c>
      <c r="CB853" s="86">
        <f>(Signage!$C$13*Data!AI853)+(Signage!$C$6*TANH(Signage!$C$7*(Data!V853+Signage!$C$8)+Signage!$C$9)+Signage!$C$10)</f>
        <v>22.163730586899923</v>
      </c>
    </row>
    <row r="854" spans="1:80" s="4" customFormat="1" ht="12" customHeight="1">
      <c r="A854" s="82">
        <v>853</v>
      </c>
      <c r="B854" s="15" t="s">
        <v>2068</v>
      </c>
      <c r="C854" s="82" t="s">
        <v>1784</v>
      </c>
      <c r="D854" s="16">
        <v>41000</v>
      </c>
      <c r="E854" s="18" t="s">
        <v>77</v>
      </c>
      <c r="F854" s="15" t="s">
        <v>70</v>
      </c>
      <c r="G854" s="17">
        <v>6</v>
      </c>
      <c r="H854" s="15" t="s">
        <v>72</v>
      </c>
      <c r="I854" s="15" t="s">
        <v>73</v>
      </c>
      <c r="J854" s="18" t="s">
        <v>73</v>
      </c>
      <c r="K854" s="18" t="s">
        <v>74</v>
      </c>
      <c r="L854" s="18" t="s">
        <v>71</v>
      </c>
      <c r="M854" s="18" t="s">
        <v>78</v>
      </c>
      <c r="N854" s="18" t="s">
        <v>78</v>
      </c>
      <c r="O854" s="18" t="s">
        <v>82</v>
      </c>
      <c r="P854" s="18" t="s">
        <v>71</v>
      </c>
      <c r="Q854" s="18" t="s">
        <v>78</v>
      </c>
      <c r="R854" s="19">
        <v>1.6</v>
      </c>
      <c r="S854" s="19">
        <v>12.8</v>
      </c>
      <c r="T854" s="19">
        <v>20.399999999999999</v>
      </c>
      <c r="U854" s="19">
        <v>24</v>
      </c>
      <c r="V854" s="19">
        <v>260.10000000000002</v>
      </c>
      <c r="W854" s="19">
        <v>1200</v>
      </c>
      <c r="X854" s="19">
        <v>1920</v>
      </c>
      <c r="Y854" s="18" t="s">
        <v>200</v>
      </c>
      <c r="Z854" s="69">
        <v>8858</v>
      </c>
      <c r="AA854" s="19">
        <v>2.3039999999999998</v>
      </c>
      <c r="AB854" s="21">
        <v>250</v>
      </c>
      <c r="AC854" s="19">
        <v>9.1</v>
      </c>
      <c r="AD854" s="19">
        <v>233.9</v>
      </c>
      <c r="AE854" s="19">
        <v>250</v>
      </c>
      <c r="AF854" s="19">
        <v>161.30000000000001</v>
      </c>
      <c r="AG854" s="8">
        <f>AF854/AD854</f>
        <v>0.68961094484822572</v>
      </c>
      <c r="AH854" s="19">
        <v>200</v>
      </c>
      <c r="AI854" s="85">
        <f>(AF854*V854)/1000000</f>
        <v>4.1954130000000006E-2</v>
      </c>
      <c r="AJ854" s="18" t="s">
        <v>78</v>
      </c>
      <c r="AK854" s="18" t="s">
        <v>381</v>
      </c>
      <c r="AL854" s="18" t="s">
        <v>120</v>
      </c>
      <c r="AM854" s="18" t="s">
        <v>71</v>
      </c>
      <c r="AN854" s="18" t="s">
        <v>121</v>
      </c>
      <c r="AO854" s="18" t="s">
        <v>71</v>
      </c>
      <c r="AP854" s="18" t="s">
        <v>94</v>
      </c>
      <c r="AQ854" s="18" t="s">
        <v>71</v>
      </c>
      <c r="AR854" s="19">
        <v>0</v>
      </c>
      <c r="AS854" s="18"/>
      <c r="AT854" s="72">
        <v>60</v>
      </c>
      <c r="AU854" s="19">
        <v>170</v>
      </c>
      <c r="AV854" s="19">
        <v>160</v>
      </c>
      <c r="AW854" s="18" t="s">
        <v>77</v>
      </c>
      <c r="AX854" s="18" t="s">
        <v>98</v>
      </c>
      <c r="AY854" s="18" t="s">
        <v>71</v>
      </c>
      <c r="AZ854" s="18" t="s">
        <v>71</v>
      </c>
      <c r="BA854" s="19">
        <v>0</v>
      </c>
      <c r="BB854" s="20" t="s">
        <v>121</v>
      </c>
      <c r="BC854" s="18" t="s">
        <v>144</v>
      </c>
      <c r="BD854" s="18" t="s">
        <v>71</v>
      </c>
      <c r="BE854" s="18" t="s">
        <v>84</v>
      </c>
      <c r="BF854" s="18" t="s">
        <v>71</v>
      </c>
      <c r="BG854" s="18"/>
      <c r="BH854" s="21">
        <v>0</v>
      </c>
      <c r="BI854" s="19">
        <v>0.46</v>
      </c>
      <c r="BJ854" s="18"/>
      <c r="BK854" s="19">
        <v>0.28999999999999998</v>
      </c>
      <c r="BL854" s="18"/>
      <c r="BM854" s="18"/>
      <c r="BN854" s="19">
        <v>22.16</v>
      </c>
      <c r="BO854" s="21">
        <v>0.5</v>
      </c>
      <c r="BP854" s="20"/>
      <c r="BQ854" s="21">
        <v>0.46</v>
      </c>
      <c r="BR854" s="20"/>
      <c r="BS854" s="21">
        <v>0.28999999999999998</v>
      </c>
      <c r="BT854" s="20"/>
      <c r="BU854" s="20"/>
      <c r="BV854" s="21">
        <v>22.14</v>
      </c>
      <c r="BW854" s="9">
        <f>IF(BA854=1,BN854-(Monitors!$B$17*Data!BZ854),Data!BN854)</f>
        <v>22.16</v>
      </c>
      <c r="BX854" s="32">
        <f>IF($AR854=1,$BW854-(Monitors!$C$17*BZ854),Data!$BW854)</f>
        <v>22.16</v>
      </c>
      <c r="BY854" s="32">
        <f>BX854-(AA854*Monitors!$C$13)</f>
        <v>17.552</v>
      </c>
      <c r="BZ854" s="86">
        <f>(Monitors!$C$13*Data!AA854)+(Monitors!$C$6*TANH(Monitors!$C$7*(Data!V854+Monitors!$C$8)+Monitors!$C$9)+Monitors!$C$10)</f>
        <v>17.991200310316387</v>
      </c>
      <c r="CA854" s="9">
        <f>BN854-(Signage!$C$13*AI854)</f>
        <v>19.013440249999999</v>
      </c>
      <c r="CB854" s="86">
        <f>(Signage!$C$13*Data!AI854)+(Signage!$C$6*TANH(Signage!$C$7*(Data!V854+Signage!$C$8)+Signage!$C$9)+Signage!$C$10)</f>
        <v>22.163730586899923</v>
      </c>
    </row>
    <row r="855" spans="1:80" s="4" customFormat="1" ht="12" customHeight="1">
      <c r="A855" s="83">
        <v>854</v>
      </c>
      <c r="B855" s="15" t="s">
        <v>2056</v>
      </c>
      <c r="C855" s="83" t="s">
        <v>1785</v>
      </c>
      <c r="D855" s="16">
        <v>41312</v>
      </c>
      <c r="E855" s="18" t="s">
        <v>78</v>
      </c>
      <c r="F855" s="15" t="s">
        <v>70</v>
      </c>
      <c r="G855" s="17">
        <v>6</v>
      </c>
      <c r="H855" s="15" t="s">
        <v>72</v>
      </c>
      <c r="I855" s="15" t="s">
        <v>90</v>
      </c>
      <c r="J855" s="18"/>
      <c r="K855" s="18" t="s">
        <v>74</v>
      </c>
      <c r="L855" s="18"/>
      <c r="M855" s="18" t="s">
        <v>78</v>
      </c>
      <c r="N855" s="18" t="s">
        <v>78</v>
      </c>
      <c r="O855" s="18" t="s">
        <v>82</v>
      </c>
      <c r="P855" s="18"/>
      <c r="Q855" s="18" t="s">
        <v>78</v>
      </c>
      <c r="R855" s="19">
        <v>1.78</v>
      </c>
      <c r="S855" s="19">
        <v>128</v>
      </c>
      <c r="T855" s="19">
        <v>204</v>
      </c>
      <c r="U855" s="19">
        <v>24</v>
      </c>
      <c r="V855" s="19">
        <v>260</v>
      </c>
      <c r="W855" s="19">
        <v>1200</v>
      </c>
      <c r="X855" s="19">
        <v>1920</v>
      </c>
      <c r="Y855" s="18" t="s">
        <v>200</v>
      </c>
      <c r="Z855" s="69">
        <v>8849</v>
      </c>
      <c r="AA855" s="19">
        <v>2.3039999999999998</v>
      </c>
      <c r="AB855" s="21">
        <v>300</v>
      </c>
      <c r="AC855" s="19">
        <v>20.100000000000001</v>
      </c>
      <c r="AD855" s="19">
        <v>299.8</v>
      </c>
      <c r="AE855" s="19">
        <v>300</v>
      </c>
      <c r="AF855" s="19">
        <v>184.1</v>
      </c>
      <c r="AG855" s="8">
        <f>AF855/AD855</f>
        <v>0.61407605070046689</v>
      </c>
      <c r="AH855" s="19">
        <v>200.9</v>
      </c>
      <c r="AI855" s="85">
        <f>(AF855*V855)/1000000</f>
        <v>4.7865999999999999E-2</v>
      </c>
      <c r="AJ855" s="18" t="s">
        <v>78</v>
      </c>
      <c r="AK855" s="18" t="s">
        <v>327</v>
      </c>
      <c r="AL855" s="18" t="s">
        <v>105</v>
      </c>
      <c r="AM855" s="18"/>
      <c r="AN855" s="18" t="s">
        <v>81</v>
      </c>
      <c r="AO855" s="18"/>
      <c r="AP855" s="18" t="s">
        <v>81</v>
      </c>
      <c r="AQ855" s="18"/>
      <c r="AR855" s="19">
        <v>0</v>
      </c>
      <c r="AS855" s="18"/>
      <c r="AT855" s="72">
        <v>60</v>
      </c>
      <c r="AU855" s="19">
        <v>178</v>
      </c>
      <c r="AV855" s="19">
        <v>178</v>
      </c>
      <c r="AW855" s="18" t="s">
        <v>77</v>
      </c>
      <c r="AX855" s="19">
        <v>1.093</v>
      </c>
      <c r="AY855" s="19">
        <v>89</v>
      </c>
      <c r="AZ855" s="19">
        <v>89</v>
      </c>
      <c r="BA855" s="19">
        <v>1</v>
      </c>
      <c r="BB855" s="20" t="s">
        <v>81</v>
      </c>
      <c r="BC855" s="18" t="s">
        <v>81</v>
      </c>
      <c r="BD855" s="18"/>
      <c r="BE855" s="18" t="s">
        <v>84</v>
      </c>
      <c r="BF855" s="18"/>
      <c r="BG855" s="18"/>
      <c r="BH855" s="21">
        <v>0</v>
      </c>
      <c r="BI855" s="19">
        <v>0.65</v>
      </c>
      <c r="BJ855" s="18"/>
      <c r="BK855" s="19">
        <v>0.32</v>
      </c>
      <c r="BL855" s="18"/>
      <c r="BM855" s="18"/>
      <c r="BN855" s="19">
        <v>20.010000000000002</v>
      </c>
      <c r="BO855" s="21">
        <v>0.53</v>
      </c>
      <c r="BP855" s="20"/>
      <c r="BQ855" s="21">
        <v>0.69</v>
      </c>
      <c r="BR855" s="20"/>
      <c r="BS855" s="21">
        <v>0.35</v>
      </c>
      <c r="BT855" s="20"/>
      <c r="BU855" s="20"/>
      <c r="BV855" s="21">
        <v>19.940000000000001</v>
      </c>
      <c r="BW855" s="9">
        <f>IF(BA855=1,BN855-(Monitors!$B$17*Data!BZ855),Data!BN855)</f>
        <v>14.613490973422639</v>
      </c>
      <c r="BX855" s="32">
        <f>IF($AR855=1,$BW855-(Monitors!$C$17*BZ855),Data!$BW855)</f>
        <v>14.613490973422639</v>
      </c>
      <c r="BY855" s="32">
        <f>BX855-(AA855*Monitors!$C$13)</f>
        <v>10.005490973422638</v>
      </c>
      <c r="BZ855" s="86">
        <f>(Monitors!$C$13*Data!AA855)+(Monitors!$C$6*TANH(Monitors!$C$7*(Data!V855+Monitors!$C$8)+Monitors!$C$9)+Monitors!$C$10)</f>
        <v>17.988363421924547</v>
      </c>
      <c r="CA855" s="9">
        <f>BN855-(Signage!$C$13*AI855)</f>
        <v>16.420050000000003</v>
      </c>
      <c r="CB855" s="86">
        <f>(Signage!$C$13*Data!AI855)+(Signage!$C$6*TANH(Signage!$C$7*(Data!V855+Signage!$C$8)+Signage!$C$9)+Signage!$C$10)</f>
        <v>22.599127352394916</v>
      </c>
    </row>
    <row r="856" spans="1:80" s="4" customFormat="1" ht="12" customHeight="1">
      <c r="A856" s="82">
        <v>855</v>
      </c>
      <c r="B856" s="15" t="s">
        <v>2071</v>
      </c>
      <c r="C856" s="82" t="s">
        <v>1786</v>
      </c>
      <c r="D856" s="16">
        <v>41406</v>
      </c>
      <c r="E856" s="18" t="s">
        <v>77</v>
      </c>
      <c r="F856" s="15" t="s">
        <v>70</v>
      </c>
      <c r="G856" s="17">
        <v>6</v>
      </c>
      <c r="H856" s="15" t="s">
        <v>72</v>
      </c>
      <c r="I856" s="15" t="s">
        <v>142</v>
      </c>
      <c r="J856" s="18"/>
      <c r="K856" s="18" t="s">
        <v>74</v>
      </c>
      <c r="L856" s="18"/>
      <c r="M856" s="18" t="s">
        <v>78</v>
      </c>
      <c r="N856" s="18" t="s">
        <v>78</v>
      </c>
      <c r="O856" s="18" t="s">
        <v>82</v>
      </c>
      <c r="P856" s="18"/>
      <c r="Q856" s="18" t="s">
        <v>78</v>
      </c>
      <c r="R856" s="19">
        <v>1.6</v>
      </c>
      <c r="S856" s="19">
        <v>12.8</v>
      </c>
      <c r="T856" s="19">
        <v>20.399999999999999</v>
      </c>
      <c r="U856" s="19">
        <v>24.1</v>
      </c>
      <c r="V856" s="19">
        <v>260.3</v>
      </c>
      <c r="W856" s="19">
        <v>1200</v>
      </c>
      <c r="X856" s="19">
        <v>1920</v>
      </c>
      <c r="Y856" s="18" t="s">
        <v>200</v>
      </c>
      <c r="Z856" s="69">
        <v>8850</v>
      </c>
      <c r="AA856" s="19">
        <v>2.3039999999999998</v>
      </c>
      <c r="AB856" s="21">
        <v>200</v>
      </c>
      <c r="AC856" s="19">
        <v>4.8</v>
      </c>
      <c r="AD856" s="19">
        <v>262.8</v>
      </c>
      <c r="AE856" s="19">
        <v>200</v>
      </c>
      <c r="AF856" s="19">
        <v>226.1</v>
      </c>
      <c r="AG856" s="8">
        <f>AF856/AD856</f>
        <v>0.86035007610350067</v>
      </c>
      <c r="AH856" s="19">
        <v>200.3</v>
      </c>
      <c r="AI856" s="85">
        <f>(AF856*V856)/1000000</f>
        <v>5.8853830000000003E-2</v>
      </c>
      <c r="AJ856" s="18" t="s">
        <v>78</v>
      </c>
      <c r="AK856" s="18" t="s">
        <v>327</v>
      </c>
      <c r="AL856" s="18" t="s">
        <v>134</v>
      </c>
      <c r="AM856" s="18"/>
      <c r="AN856" s="18" t="s">
        <v>121</v>
      </c>
      <c r="AO856" s="18"/>
      <c r="AP856" s="18" t="s">
        <v>81</v>
      </c>
      <c r="AQ856" s="18"/>
      <c r="AR856" s="19">
        <v>0</v>
      </c>
      <c r="AS856" s="18"/>
      <c r="AT856" s="72">
        <v>60</v>
      </c>
      <c r="AU856" s="19">
        <v>178</v>
      </c>
      <c r="AV856" s="19">
        <v>178</v>
      </c>
      <c r="AW856" s="18" t="s">
        <v>78</v>
      </c>
      <c r="AX856" s="18" t="s">
        <v>109</v>
      </c>
      <c r="AY856" s="18"/>
      <c r="AZ856" s="18"/>
      <c r="BA856" s="19">
        <v>0</v>
      </c>
      <c r="BB856" s="20" t="s">
        <v>121</v>
      </c>
      <c r="BC856" s="18" t="s">
        <v>144</v>
      </c>
      <c r="BD856" s="18"/>
      <c r="BE856" s="18" t="s">
        <v>84</v>
      </c>
      <c r="BF856" s="18"/>
      <c r="BG856" s="19">
        <v>1</v>
      </c>
      <c r="BH856" s="21">
        <v>0</v>
      </c>
      <c r="BI856" s="19">
        <v>0.23</v>
      </c>
      <c r="BJ856" s="19">
        <v>0.22</v>
      </c>
      <c r="BK856" s="19">
        <v>0.2</v>
      </c>
      <c r="BL856" s="18"/>
      <c r="BM856" s="18"/>
      <c r="BN856" s="19">
        <v>19.2</v>
      </c>
      <c r="BO856" s="21">
        <v>0.5</v>
      </c>
      <c r="BP856" s="20"/>
      <c r="BQ856" s="21">
        <v>0.28999999999999998</v>
      </c>
      <c r="BR856" s="21">
        <v>0.27</v>
      </c>
      <c r="BS856" s="21">
        <v>0.27</v>
      </c>
      <c r="BT856" s="20"/>
      <c r="BU856" s="20"/>
      <c r="BV856" s="21">
        <v>19.600000000000001</v>
      </c>
      <c r="BW856" s="9">
        <f>IF(BA856=1,BN856-(Monitors!$B$17*Data!BZ856),Data!BN856)</f>
        <v>19.2</v>
      </c>
      <c r="BX856" s="32">
        <f>IF($AR856=1,$BW856-(Monitors!$C$17*BZ856),Data!$BW856)</f>
        <v>19.2</v>
      </c>
      <c r="BY856" s="32">
        <f>BX856-(AA856*Monitors!$C$13)</f>
        <v>14.591999999999999</v>
      </c>
      <c r="BZ856" s="86">
        <f>(Monitors!$C$13*Data!AA856)+(Monitors!$C$6*TANH(Monitors!$C$7*(Data!V856+Monitors!$C$8)+Monitors!$C$9)+Monitors!$C$10)</f>
        <v>17.99686888017634</v>
      </c>
      <c r="CA856" s="9">
        <f>BN856-(Signage!$C$13*AI856)</f>
        <v>14.785962749999999</v>
      </c>
      <c r="CB856" s="86">
        <f>(Signage!$C$13*Data!AI856)+(Signage!$C$6*TANH(Signage!$C$7*(Data!V856+Signage!$C$8)+Signage!$C$9)+Signage!$C$10)</f>
        <v>23.447194294414111</v>
      </c>
    </row>
    <row r="857" spans="1:80" s="4" customFormat="1" ht="12" customHeight="1">
      <c r="A857" s="83">
        <v>856</v>
      </c>
      <c r="B857" s="15" t="s">
        <v>2079</v>
      </c>
      <c r="C857" s="83" t="s">
        <v>1787</v>
      </c>
      <c r="D857" s="16">
        <v>41772</v>
      </c>
      <c r="E857" s="18" t="s">
        <v>77</v>
      </c>
      <c r="F857" s="15" t="s">
        <v>70</v>
      </c>
      <c r="G857" s="17">
        <v>6</v>
      </c>
      <c r="H857" s="15" t="s">
        <v>72</v>
      </c>
      <c r="I857" s="15" t="s">
        <v>90</v>
      </c>
      <c r="J857" s="18" t="s">
        <v>71</v>
      </c>
      <c r="K857" s="18" t="s">
        <v>74</v>
      </c>
      <c r="L857" s="18" t="s">
        <v>71</v>
      </c>
      <c r="M857" s="18" t="s">
        <v>78</v>
      </c>
      <c r="N857" s="18" t="s">
        <v>78</v>
      </c>
      <c r="O857" s="18" t="s">
        <v>82</v>
      </c>
      <c r="P857" s="18" t="s">
        <v>71</v>
      </c>
      <c r="Q857" s="18" t="s">
        <v>78</v>
      </c>
      <c r="R857" s="19">
        <v>1.6</v>
      </c>
      <c r="S857" s="19">
        <v>12.8</v>
      </c>
      <c r="T857" s="19">
        <v>20.399999999999999</v>
      </c>
      <c r="U857" s="19">
        <v>24</v>
      </c>
      <c r="V857" s="19">
        <v>260.33999999999997</v>
      </c>
      <c r="W857" s="19">
        <v>1200</v>
      </c>
      <c r="X857" s="19">
        <v>1920</v>
      </c>
      <c r="Y857" s="18" t="s">
        <v>200</v>
      </c>
      <c r="Z857" s="69">
        <v>8850</v>
      </c>
      <c r="AA857" s="19">
        <v>2.3039999999999998</v>
      </c>
      <c r="AB857" s="21">
        <v>300</v>
      </c>
      <c r="AC857" s="19">
        <v>16</v>
      </c>
      <c r="AD857" s="19">
        <v>236</v>
      </c>
      <c r="AE857" s="19">
        <v>300</v>
      </c>
      <c r="AF857" s="19">
        <v>230</v>
      </c>
      <c r="AG857" s="8">
        <f>AF857/AD857</f>
        <v>0.97457627118644063</v>
      </c>
      <c r="AH857" s="19">
        <v>200</v>
      </c>
      <c r="AI857" s="85">
        <f>(AF857*V857)/1000000</f>
        <v>5.9878199999999999E-2</v>
      </c>
      <c r="AJ857" s="18" t="s">
        <v>78</v>
      </c>
      <c r="AK857" s="18" t="s">
        <v>270</v>
      </c>
      <c r="AL857" s="18" t="s">
        <v>134</v>
      </c>
      <c r="AM857" s="18" t="s">
        <v>81</v>
      </c>
      <c r="AN857" s="18" t="s">
        <v>81</v>
      </c>
      <c r="AO857" s="18" t="s">
        <v>81</v>
      </c>
      <c r="AP857" s="18" t="s">
        <v>94</v>
      </c>
      <c r="AQ857" s="18" t="s">
        <v>81</v>
      </c>
      <c r="AR857" s="19">
        <v>0</v>
      </c>
      <c r="AS857" s="18"/>
      <c r="AT857" s="72">
        <v>60</v>
      </c>
      <c r="AU857" s="19">
        <v>178</v>
      </c>
      <c r="AV857" s="19">
        <v>178</v>
      </c>
      <c r="AW857" s="18" t="s">
        <v>77</v>
      </c>
      <c r="AX857" s="18" t="s">
        <v>93</v>
      </c>
      <c r="AY857" s="18" t="s">
        <v>71</v>
      </c>
      <c r="AZ857" s="18" t="s">
        <v>71</v>
      </c>
      <c r="BA857" s="19">
        <v>0</v>
      </c>
      <c r="BB857" s="20" t="s">
        <v>81</v>
      </c>
      <c r="BC857" s="18" t="s">
        <v>144</v>
      </c>
      <c r="BD857" s="18" t="s">
        <v>81</v>
      </c>
      <c r="BE857" s="18" t="s">
        <v>84</v>
      </c>
      <c r="BF857" s="18" t="s">
        <v>81</v>
      </c>
      <c r="BG857" s="18"/>
      <c r="BH857" s="21">
        <v>0</v>
      </c>
      <c r="BI857" s="19">
        <v>0.27</v>
      </c>
      <c r="BJ857" s="18"/>
      <c r="BK857" s="19">
        <v>0.17</v>
      </c>
      <c r="BL857" s="18"/>
      <c r="BM857" s="18"/>
      <c r="BN857" s="19">
        <v>22.3</v>
      </c>
      <c r="BO857" s="21">
        <v>0.59</v>
      </c>
      <c r="BP857" s="20"/>
      <c r="BQ857" s="21">
        <v>0.28000000000000003</v>
      </c>
      <c r="BR857" s="20"/>
      <c r="BS857" s="21">
        <v>0.21</v>
      </c>
      <c r="BT857" s="20"/>
      <c r="BU857" s="20"/>
      <c r="BV857" s="21">
        <v>22.52</v>
      </c>
      <c r="BW857" s="9">
        <f>IF(BA857=1,BN857-(Monitors!$B$17*Data!BZ857),Data!BN857)</f>
        <v>22.3</v>
      </c>
      <c r="BX857" s="32">
        <f>IF($AR857=1,$BW857-(Monitors!$C$17*BZ857),Data!$BW857)</f>
        <v>22.3</v>
      </c>
      <c r="BY857" s="32">
        <f>BX857-(AA857*Monitors!$C$13)</f>
        <v>17.692</v>
      </c>
      <c r="BZ857" s="86">
        <f>(Monitors!$C$13*Data!AA857)+(Monitors!$C$6*TANH(Monitors!$C$7*(Data!V857+Monitors!$C$8)+Monitors!$C$9)+Monitors!$C$10)</f>
        <v>17.99800176141396</v>
      </c>
      <c r="CA857" s="9">
        <f>BN857-(Signage!$C$13*AI857)</f>
        <v>17.809135000000001</v>
      </c>
      <c r="CB857" s="86">
        <f>(Signage!$C$13*Data!AI857)+(Signage!$C$6*TANH(Signage!$C$7*(Data!V857+Signage!$C$8)+Signage!$C$9)+Signage!$C$10)</f>
        <v>23.527219163997231</v>
      </c>
    </row>
    <row r="858" spans="1:80" s="4" customFormat="1" ht="12" customHeight="1">
      <c r="A858" s="82">
        <v>857</v>
      </c>
      <c r="B858" s="15" t="s">
        <v>2100</v>
      </c>
      <c r="C858" s="82" t="s">
        <v>1788</v>
      </c>
      <c r="D858" s="25">
        <v>41913</v>
      </c>
      <c r="E858" s="27" t="s">
        <v>78</v>
      </c>
      <c r="F858" s="24" t="s">
        <v>70</v>
      </c>
      <c r="G858" s="26">
        <v>6</v>
      </c>
      <c r="H858" s="24" t="s">
        <v>72</v>
      </c>
      <c r="I858" s="24" t="s">
        <v>90</v>
      </c>
      <c r="J858" s="27"/>
      <c r="K858" s="27" t="s">
        <v>74</v>
      </c>
      <c r="L858" s="27"/>
      <c r="M858" s="27" t="s">
        <v>78</v>
      </c>
      <c r="N858" s="27" t="s">
        <v>78</v>
      </c>
      <c r="O858" s="27" t="s">
        <v>82</v>
      </c>
      <c r="P858" s="27"/>
      <c r="Q858" s="27" t="s">
        <v>78</v>
      </c>
      <c r="R858" s="28">
        <v>1.6</v>
      </c>
      <c r="S858" s="28">
        <v>12.8</v>
      </c>
      <c r="T858" s="28">
        <v>20.399999999999999</v>
      </c>
      <c r="U858" s="28">
        <v>24.1</v>
      </c>
      <c r="V858" s="28">
        <v>260.3</v>
      </c>
      <c r="W858" s="28">
        <v>1200</v>
      </c>
      <c r="X858" s="28">
        <v>1920</v>
      </c>
      <c r="Y858" s="27" t="s">
        <v>200</v>
      </c>
      <c r="Z858" s="70">
        <v>8850</v>
      </c>
      <c r="AA858" s="28">
        <v>2.3039999999999998</v>
      </c>
      <c r="AB858" s="30">
        <v>300</v>
      </c>
      <c r="AC858" s="28">
        <v>8.5</v>
      </c>
      <c r="AD858" s="28">
        <v>255.9</v>
      </c>
      <c r="AE858" s="28">
        <v>300</v>
      </c>
      <c r="AF858" s="28">
        <v>230.4</v>
      </c>
      <c r="AG858" s="8">
        <f>AF858/AD858</f>
        <v>0.90035169988276675</v>
      </c>
      <c r="AH858" s="28">
        <v>200.1</v>
      </c>
      <c r="AI858" s="85">
        <f>(AF858*V858)/1000000</f>
        <v>5.9973120000000005E-2</v>
      </c>
      <c r="AJ858" s="27" t="s">
        <v>78</v>
      </c>
      <c r="AK858" s="27" t="s">
        <v>700</v>
      </c>
      <c r="AL858" s="27" t="s">
        <v>127</v>
      </c>
      <c r="AM858" s="27"/>
      <c r="AN858" s="27" t="s">
        <v>81</v>
      </c>
      <c r="AO858" s="27"/>
      <c r="AP858" s="27" t="s">
        <v>94</v>
      </c>
      <c r="AQ858" s="27"/>
      <c r="AR858" s="28">
        <v>0</v>
      </c>
      <c r="AS858" s="27"/>
      <c r="AT858" s="74">
        <v>60</v>
      </c>
      <c r="AU858" s="28">
        <v>178</v>
      </c>
      <c r="AV858" s="28">
        <v>178</v>
      </c>
      <c r="AW858" s="31"/>
      <c r="AX858" s="27" t="s">
        <v>109</v>
      </c>
      <c r="AY858" s="27"/>
      <c r="AZ858" s="27"/>
      <c r="BA858" s="28">
        <v>0</v>
      </c>
      <c r="BB858" s="29" t="s">
        <v>81</v>
      </c>
      <c r="BC858" s="29" t="s">
        <v>81</v>
      </c>
      <c r="BD858" s="27"/>
      <c r="BE858" s="27" t="s">
        <v>84</v>
      </c>
      <c r="BF858" s="27"/>
      <c r="BG858" s="27" t="s">
        <v>188</v>
      </c>
      <c r="BH858" s="30">
        <v>0</v>
      </c>
      <c r="BI858" s="28">
        <v>0.33</v>
      </c>
      <c r="BJ858" s="27"/>
      <c r="BK858" s="28">
        <v>0.19</v>
      </c>
      <c r="BL858" s="27"/>
      <c r="BM858" s="27"/>
      <c r="BN858" s="28">
        <v>23.7</v>
      </c>
      <c r="BO858" s="30">
        <v>0.36</v>
      </c>
      <c r="BP858" s="29"/>
      <c r="BQ858" s="30">
        <v>0.46</v>
      </c>
      <c r="BR858" s="29"/>
      <c r="BS858" s="30">
        <v>0.33</v>
      </c>
      <c r="BT858" s="29"/>
      <c r="BU858" s="29"/>
      <c r="BV858" s="30">
        <v>23.5</v>
      </c>
      <c r="BW858" s="9">
        <f>IF(BA858=1,BN858-(Monitors!$B$17*Data!BZ858),Data!BN858)</f>
        <v>23.7</v>
      </c>
      <c r="BX858" s="32">
        <f>IF($AR858=1,$BW858-(Monitors!$C$17*BZ858),Data!$BW858)</f>
        <v>23.7</v>
      </c>
      <c r="BY858" s="32">
        <f>BX858-(AA858*Monitors!$C$13)</f>
        <v>19.091999999999999</v>
      </c>
      <c r="BZ858" s="86">
        <f>(Monitors!$C$13*Data!AA858)+(Monitors!$C$6*TANH(Monitors!$C$7*(Data!V858+Monitors!$C$8)+Monitors!$C$9)+Monitors!$C$10)</f>
        <v>17.99686888017634</v>
      </c>
      <c r="CA858" s="9">
        <f>BN858-(Signage!$C$13*AI858)</f>
        <v>19.202016</v>
      </c>
      <c r="CB858" s="86">
        <f>(Signage!$C$13*Data!AI858)+(Signage!$C$6*TANH(Signage!$C$7*(Data!V858+Signage!$C$8)+Signage!$C$9)+Signage!$C$10)</f>
        <v>23.531141044414113</v>
      </c>
    </row>
    <row r="859" spans="1:80" s="4" customFormat="1" ht="12" customHeight="1">
      <c r="A859" s="83">
        <v>858</v>
      </c>
      <c r="B859" s="15" t="s">
        <v>2088</v>
      </c>
      <c r="C859" s="83" t="s">
        <v>1789</v>
      </c>
      <c r="D859" s="16">
        <v>41593</v>
      </c>
      <c r="E859" s="18" t="s">
        <v>78</v>
      </c>
      <c r="F859" s="15" t="s">
        <v>187</v>
      </c>
      <c r="G859" s="17">
        <v>6</v>
      </c>
      <c r="H859" s="15" t="s">
        <v>72</v>
      </c>
      <c r="I859" s="15" t="s">
        <v>90</v>
      </c>
      <c r="J859" s="18"/>
      <c r="K859" s="18" t="s">
        <v>74</v>
      </c>
      <c r="L859" s="18"/>
      <c r="M859" s="18" t="s">
        <v>78</v>
      </c>
      <c r="N859" s="18" t="s">
        <v>78</v>
      </c>
      <c r="O859" s="18" t="s">
        <v>82</v>
      </c>
      <c r="P859" s="18"/>
      <c r="Q859" s="18" t="s">
        <v>78</v>
      </c>
      <c r="R859" s="19">
        <v>1.6</v>
      </c>
      <c r="S859" s="19">
        <v>12.8</v>
      </c>
      <c r="T859" s="19">
        <v>20.399999999999999</v>
      </c>
      <c r="U859" s="19">
        <v>24.1</v>
      </c>
      <c r="V859" s="19">
        <v>260.3</v>
      </c>
      <c r="W859" s="19">
        <v>1200</v>
      </c>
      <c r="X859" s="19">
        <v>1920</v>
      </c>
      <c r="Y859" s="18" t="s">
        <v>200</v>
      </c>
      <c r="Z859" s="69">
        <v>8850</v>
      </c>
      <c r="AA859" s="19">
        <v>2.3039999999999998</v>
      </c>
      <c r="AB859" s="21">
        <v>250</v>
      </c>
      <c r="AC859" s="19">
        <v>8.6</v>
      </c>
      <c r="AD859" s="19">
        <v>237.5</v>
      </c>
      <c r="AE859" s="19">
        <v>250</v>
      </c>
      <c r="AF859" s="19">
        <v>236.9</v>
      </c>
      <c r="AG859" s="8">
        <f>AF859/AD859</f>
        <v>0.99747368421052629</v>
      </c>
      <c r="AH859" s="19">
        <v>201</v>
      </c>
      <c r="AI859" s="85">
        <f>(AF859*V859)/1000000</f>
        <v>6.1665070000000009E-2</v>
      </c>
      <c r="AJ859" s="18" t="s">
        <v>78</v>
      </c>
      <c r="AK859" s="18" t="s">
        <v>700</v>
      </c>
      <c r="AL859" s="18" t="s">
        <v>120</v>
      </c>
      <c r="AM859" s="18"/>
      <c r="AN859" s="18" t="s">
        <v>81</v>
      </c>
      <c r="AO859" s="18"/>
      <c r="AP859" s="18" t="s">
        <v>81</v>
      </c>
      <c r="AQ859" s="18"/>
      <c r="AR859" s="19">
        <v>0</v>
      </c>
      <c r="AS859" s="18"/>
      <c r="AT859" s="72">
        <v>60</v>
      </c>
      <c r="AU859" s="19">
        <v>178</v>
      </c>
      <c r="AV859" s="19">
        <v>178</v>
      </c>
      <c r="AW859" s="18" t="s">
        <v>78</v>
      </c>
      <c r="AX859" s="18" t="s">
        <v>109</v>
      </c>
      <c r="AY859" s="18"/>
      <c r="AZ859" s="18"/>
      <c r="BA859" s="19">
        <v>0</v>
      </c>
      <c r="BB859" s="20" t="s">
        <v>81</v>
      </c>
      <c r="BC859" s="18" t="s">
        <v>81</v>
      </c>
      <c r="BD859" s="18"/>
      <c r="BE859" s="18" t="s">
        <v>84</v>
      </c>
      <c r="BF859" s="18"/>
      <c r="BG859" s="19">
        <v>1</v>
      </c>
      <c r="BH859" s="21">
        <v>0</v>
      </c>
      <c r="BI859" s="19">
        <v>0.15</v>
      </c>
      <c r="BJ859" s="18"/>
      <c r="BK859" s="19">
        <v>0.14000000000000001</v>
      </c>
      <c r="BL859" s="18"/>
      <c r="BM859" s="18"/>
      <c r="BN859" s="19">
        <v>23.2</v>
      </c>
      <c r="BO859" s="21">
        <v>0.57999999999999996</v>
      </c>
      <c r="BP859" s="20"/>
      <c r="BQ859" s="21">
        <v>0.18</v>
      </c>
      <c r="BR859" s="20"/>
      <c r="BS859" s="21">
        <v>0.17</v>
      </c>
      <c r="BT859" s="20"/>
      <c r="BU859" s="20"/>
      <c r="BV859" s="21">
        <v>23.29</v>
      </c>
      <c r="BW859" s="9">
        <f>IF(BA859=1,BN859-(Monitors!$B$17*Data!BZ859),Data!BN859)</f>
        <v>23.2</v>
      </c>
      <c r="BX859" s="32">
        <f>IF($AR859=1,$BW859-(Monitors!$C$17*BZ859),Data!$BW859)</f>
        <v>23.2</v>
      </c>
      <c r="BY859" s="32">
        <f>BX859-(AA859*Monitors!$C$13)</f>
        <v>18.591999999999999</v>
      </c>
      <c r="BZ859" s="86">
        <f>(Monitors!$C$13*Data!AA859)+(Monitors!$C$6*TANH(Monitors!$C$7*(Data!V859+Monitors!$C$8)+Monitors!$C$9)+Monitors!$C$10)</f>
        <v>17.99686888017634</v>
      </c>
      <c r="CA859" s="9">
        <f>BN859-(Signage!$C$13*AI859)</f>
        <v>18.575119749999999</v>
      </c>
      <c r="CB859" s="86">
        <f>(Signage!$C$13*Data!AI859)+(Signage!$C$6*TANH(Signage!$C$7*(Data!V859+Signage!$C$8)+Signage!$C$9)+Signage!$C$10)</f>
        <v>23.658037294414111</v>
      </c>
    </row>
    <row r="860" spans="1:80" s="4" customFormat="1" ht="12" customHeight="1">
      <c r="A860" s="82">
        <v>859</v>
      </c>
      <c r="B860" s="15" t="s">
        <v>2088</v>
      </c>
      <c r="C860" s="82" t="s">
        <v>1790</v>
      </c>
      <c r="D860" s="16">
        <v>41426</v>
      </c>
      <c r="E860" s="18" t="s">
        <v>77</v>
      </c>
      <c r="F860" s="15" t="s">
        <v>70</v>
      </c>
      <c r="G860" s="17">
        <v>6</v>
      </c>
      <c r="H860" s="15" t="s">
        <v>72</v>
      </c>
      <c r="I860" s="15" t="s">
        <v>90</v>
      </c>
      <c r="J860" s="18"/>
      <c r="K860" s="18" t="s">
        <v>74</v>
      </c>
      <c r="L860" s="18"/>
      <c r="M860" s="18" t="s">
        <v>78</v>
      </c>
      <c r="N860" s="18" t="s">
        <v>78</v>
      </c>
      <c r="O860" s="18" t="s">
        <v>82</v>
      </c>
      <c r="P860" s="18"/>
      <c r="Q860" s="18" t="s">
        <v>78</v>
      </c>
      <c r="R860" s="19">
        <v>1.6</v>
      </c>
      <c r="S860" s="19">
        <v>12.8</v>
      </c>
      <c r="T860" s="19">
        <v>20.399999999999999</v>
      </c>
      <c r="U860" s="19">
        <v>24.1</v>
      </c>
      <c r="V860" s="19">
        <v>260.3</v>
      </c>
      <c r="W860" s="19">
        <v>1200</v>
      </c>
      <c r="X860" s="19">
        <v>1920</v>
      </c>
      <c r="Y860" s="18" t="s">
        <v>200</v>
      </c>
      <c r="Z860" s="69">
        <v>8850</v>
      </c>
      <c r="AA860" s="19">
        <v>2.3039999999999998</v>
      </c>
      <c r="AB860" s="21">
        <v>250</v>
      </c>
      <c r="AC860" s="19">
        <v>7.8</v>
      </c>
      <c r="AD860" s="19">
        <v>240.1</v>
      </c>
      <c r="AE860" s="19">
        <v>250</v>
      </c>
      <c r="AF860" s="19">
        <v>239.2</v>
      </c>
      <c r="AG860" s="8">
        <f>AF860/AD860</f>
        <v>0.99625156184922947</v>
      </c>
      <c r="AH860" s="19">
        <v>201.6</v>
      </c>
      <c r="AI860" s="85">
        <f>(AF860*V860)/1000000</f>
        <v>6.2263760000000001E-2</v>
      </c>
      <c r="AJ860" s="18" t="s">
        <v>78</v>
      </c>
      <c r="AK860" s="18" t="s">
        <v>327</v>
      </c>
      <c r="AL860" s="18" t="s">
        <v>134</v>
      </c>
      <c r="AM860" s="18"/>
      <c r="AN860" s="18" t="s">
        <v>81</v>
      </c>
      <c r="AO860" s="18"/>
      <c r="AP860" s="18" t="s">
        <v>81</v>
      </c>
      <c r="AQ860" s="18"/>
      <c r="AR860" s="19">
        <v>0</v>
      </c>
      <c r="AS860" s="18"/>
      <c r="AT860" s="72">
        <v>60</v>
      </c>
      <c r="AU860" s="19">
        <v>170</v>
      </c>
      <c r="AV860" s="19">
        <v>160</v>
      </c>
      <c r="AW860" s="18" t="s">
        <v>78</v>
      </c>
      <c r="AX860" s="18" t="s">
        <v>109</v>
      </c>
      <c r="AY860" s="18"/>
      <c r="AZ860" s="18"/>
      <c r="BA860" s="19">
        <v>0</v>
      </c>
      <c r="BB860" s="20" t="s">
        <v>81</v>
      </c>
      <c r="BC860" s="18" t="s">
        <v>81</v>
      </c>
      <c r="BD860" s="18"/>
      <c r="BE860" s="18" t="s">
        <v>84</v>
      </c>
      <c r="BF860" s="18"/>
      <c r="BG860" s="19">
        <v>5</v>
      </c>
      <c r="BH860" s="21">
        <v>0</v>
      </c>
      <c r="BI860" s="19">
        <v>0.3</v>
      </c>
      <c r="BJ860" s="18"/>
      <c r="BK860" s="19">
        <v>0.28000000000000003</v>
      </c>
      <c r="BL860" s="18"/>
      <c r="BM860" s="18"/>
      <c r="BN860" s="19">
        <v>20.79</v>
      </c>
      <c r="BO860" s="21">
        <v>0.51</v>
      </c>
      <c r="BP860" s="20"/>
      <c r="BQ860" s="21">
        <v>0.32</v>
      </c>
      <c r="BR860" s="20"/>
      <c r="BS860" s="21">
        <v>0.28999999999999998</v>
      </c>
      <c r="BT860" s="20"/>
      <c r="BU860" s="20"/>
      <c r="BV860" s="21">
        <v>20.6</v>
      </c>
      <c r="BW860" s="9">
        <f>IF(BA860=1,BN860-(Monitors!$B$17*Data!BZ860),Data!BN860)</f>
        <v>20.79</v>
      </c>
      <c r="BX860" s="32">
        <f>IF($AR860=1,$BW860-(Monitors!$C$17*BZ860),Data!$BW860)</f>
        <v>20.79</v>
      </c>
      <c r="BY860" s="32">
        <f>BX860-(AA860*Monitors!$C$13)</f>
        <v>16.181999999999999</v>
      </c>
      <c r="BZ860" s="86">
        <f>(Monitors!$C$13*Data!AA860)+(Monitors!$C$6*TANH(Monitors!$C$7*(Data!V860+Monitors!$C$8)+Monitors!$C$9)+Monitors!$C$10)</f>
        <v>17.99686888017634</v>
      </c>
      <c r="CA860" s="9">
        <f>BN860-(Signage!$C$13*AI860)</f>
        <v>16.120218000000001</v>
      </c>
      <c r="CB860" s="86">
        <f>(Signage!$C$13*Data!AI860)+(Signage!$C$6*TANH(Signage!$C$7*(Data!V860+Signage!$C$8)+Signage!$C$9)+Signage!$C$10)</f>
        <v>23.702939044414109</v>
      </c>
    </row>
    <row r="861" spans="1:80" s="4" customFormat="1" ht="12" customHeight="1">
      <c r="A861" s="83">
        <v>860</v>
      </c>
      <c r="B861" s="15" t="s">
        <v>2096</v>
      </c>
      <c r="C861" s="83" t="s">
        <v>1791</v>
      </c>
      <c r="D861" s="16">
        <v>41628</v>
      </c>
      <c r="E861" s="18" t="s">
        <v>77</v>
      </c>
      <c r="F861" s="15" t="s">
        <v>70</v>
      </c>
      <c r="G861" s="17">
        <v>6</v>
      </c>
      <c r="H861" s="15" t="s">
        <v>72</v>
      </c>
      <c r="I861" s="15" t="s">
        <v>90</v>
      </c>
      <c r="J861" s="18" t="s">
        <v>71</v>
      </c>
      <c r="K861" s="18" t="s">
        <v>74</v>
      </c>
      <c r="L861" s="18" t="s">
        <v>71</v>
      </c>
      <c r="M861" s="18" t="s">
        <v>78</v>
      </c>
      <c r="N861" s="18" t="s">
        <v>78</v>
      </c>
      <c r="O861" s="18" t="s">
        <v>82</v>
      </c>
      <c r="P861" s="18" t="s">
        <v>81</v>
      </c>
      <c r="Q861" s="18" t="s">
        <v>78</v>
      </c>
      <c r="R861" s="19">
        <v>1.6</v>
      </c>
      <c r="S861" s="19">
        <v>12.8</v>
      </c>
      <c r="T861" s="19">
        <v>20.399999999999999</v>
      </c>
      <c r="U861" s="19">
        <v>24</v>
      </c>
      <c r="V861" s="19">
        <v>260.33999999999997</v>
      </c>
      <c r="W861" s="19">
        <v>1200</v>
      </c>
      <c r="X861" s="19">
        <v>1920</v>
      </c>
      <c r="Y861" s="18" t="s">
        <v>200</v>
      </c>
      <c r="Z861" s="69">
        <v>8824</v>
      </c>
      <c r="AA861" s="19">
        <v>2.3039999999999998</v>
      </c>
      <c r="AB861" s="21">
        <v>300</v>
      </c>
      <c r="AC861" s="19">
        <v>33.5</v>
      </c>
      <c r="AD861" s="19">
        <v>285</v>
      </c>
      <c r="AE861" s="19">
        <v>300</v>
      </c>
      <c r="AF861" s="19">
        <v>242</v>
      </c>
      <c r="AG861" s="8">
        <f>AF861/AD861</f>
        <v>0.84912280701754383</v>
      </c>
      <c r="AH861" s="19">
        <v>200</v>
      </c>
      <c r="AI861" s="85">
        <f>(AF861*V861)/1000000</f>
        <v>6.3002279999999994E-2</v>
      </c>
      <c r="AJ861" s="18" t="s">
        <v>78</v>
      </c>
      <c r="AK861" s="18" t="s">
        <v>270</v>
      </c>
      <c r="AL861" s="18" t="s">
        <v>326</v>
      </c>
      <c r="AM861" s="18"/>
      <c r="AN861" s="18" t="s">
        <v>81</v>
      </c>
      <c r="AO861" s="18" t="s">
        <v>81</v>
      </c>
      <c r="AP861" s="18" t="s">
        <v>81</v>
      </c>
      <c r="AQ861" s="18" t="s">
        <v>81</v>
      </c>
      <c r="AR861" s="19">
        <v>0</v>
      </c>
      <c r="AS861" s="18"/>
      <c r="AT861" s="72">
        <v>60</v>
      </c>
      <c r="AU861" s="19">
        <v>170</v>
      </c>
      <c r="AV861" s="19">
        <v>160</v>
      </c>
      <c r="AW861" s="18" t="s">
        <v>77</v>
      </c>
      <c r="AX861" s="18" t="s">
        <v>126</v>
      </c>
      <c r="AY861" s="18"/>
      <c r="AZ861" s="18"/>
      <c r="BA861" s="19">
        <v>0</v>
      </c>
      <c r="BB861" s="20" t="s">
        <v>81</v>
      </c>
      <c r="BC861" s="18" t="s">
        <v>144</v>
      </c>
      <c r="BD861" s="18" t="s">
        <v>81</v>
      </c>
      <c r="BE861" s="18" t="s">
        <v>84</v>
      </c>
      <c r="BF861" s="18" t="s">
        <v>81</v>
      </c>
      <c r="BG861" s="18"/>
      <c r="BH861" s="21">
        <v>0</v>
      </c>
      <c r="BI861" s="19">
        <v>0.24</v>
      </c>
      <c r="BJ861" s="18"/>
      <c r="BK861" s="19">
        <v>0.14000000000000001</v>
      </c>
      <c r="BL861" s="18"/>
      <c r="BM861" s="18"/>
      <c r="BN861" s="19">
        <v>19</v>
      </c>
      <c r="BO861" s="21">
        <v>0.5</v>
      </c>
      <c r="BP861" s="20"/>
      <c r="BQ861" s="21">
        <v>0.26</v>
      </c>
      <c r="BR861" s="20"/>
      <c r="BS861" s="21">
        <v>0.17</v>
      </c>
      <c r="BT861" s="20"/>
      <c r="BU861" s="20"/>
      <c r="BV861" s="21">
        <v>18.899999999999999</v>
      </c>
      <c r="BW861" s="9">
        <f>IF(BA861=1,BN861-(Monitors!$B$17*Data!BZ861),Data!BN861)</f>
        <v>19</v>
      </c>
      <c r="BX861" s="32">
        <f>IF($AR861=1,$BW861-(Monitors!$C$17*BZ861),Data!$BW861)</f>
        <v>19</v>
      </c>
      <c r="BY861" s="32">
        <f>BX861-(AA861*Monitors!$C$13)</f>
        <v>14.391999999999999</v>
      </c>
      <c r="BZ861" s="86">
        <f>(Monitors!$C$13*Data!AA861)+(Monitors!$C$6*TANH(Monitors!$C$7*(Data!V861+Monitors!$C$8)+Monitors!$C$9)+Monitors!$C$10)</f>
        <v>17.99800176141396</v>
      </c>
      <c r="CA861" s="9">
        <f>BN861-(Signage!$C$13*AI861)</f>
        <v>14.274829</v>
      </c>
      <c r="CB861" s="86">
        <f>(Signage!$C$13*Data!AI861)+(Signage!$C$6*TANH(Signage!$C$7*(Data!V861+Signage!$C$8)+Signage!$C$9)+Signage!$C$10)</f>
        <v>23.761525163997231</v>
      </c>
    </row>
    <row r="862" spans="1:80" s="4" customFormat="1" ht="12" customHeight="1">
      <c r="A862" s="82">
        <v>861</v>
      </c>
      <c r="B862" s="15" t="s">
        <v>2067</v>
      </c>
      <c r="C862" s="82" t="s">
        <v>1792</v>
      </c>
      <c r="D862" s="16">
        <v>41166</v>
      </c>
      <c r="E862" s="18" t="s">
        <v>77</v>
      </c>
      <c r="F862" s="15" t="s">
        <v>70</v>
      </c>
      <c r="G862" s="17">
        <v>6</v>
      </c>
      <c r="H862" s="15" t="s">
        <v>72</v>
      </c>
      <c r="I862" s="15" t="s">
        <v>90</v>
      </c>
      <c r="J862" s="18"/>
      <c r="K862" s="18" t="s">
        <v>74</v>
      </c>
      <c r="L862" s="18"/>
      <c r="M862" s="18" t="s">
        <v>78</v>
      </c>
      <c r="N862" s="18" t="s">
        <v>77</v>
      </c>
      <c r="O862" s="18" t="s">
        <v>82</v>
      </c>
      <c r="P862" s="18"/>
      <c r="Q862" s="18" t="s">
        <v>78</v>
      </c>
      <c r="R862" s="19">
        <v>1.61</v>
      </c>
      <c r="S862" s="19">
        <v>20.399999999999999</v>
      </c>
      <c r="T862" s="19">
        <v>12.7</v>
      </c>
      <c r="U862" s="19">
        <v>24.1</v>
      </c>
      <c r="V862" s="19">
        <v>259.10000000000002</v>
      </c>
      <c r="W862" s="19">
        <v>1200</v>
      </c>
      <c r="X862" s="19">
        <v>1920</v>
      </c>
      <c r="Y862" s="18" t="s">
        <v>200</v>
      </c>
      <c r="Z862" s="69">
        <v>8892</v>
      </c>
      <c r="AA862" s="19">
        <v>2.3039999999999998</v>
      </c>
      <c r="AB862" s="21">
        <v>250</v>
      </c>
      <c r="AC862" s="19">
        <v>2.5</v>
      </c>
      <c r="AD862" s="19">
        <v>243.3</v>
      </c>
      <c r="AE862" s="19">
        <v>250</v>
      </c>
      <c r="AF862" s="19">
        <v>243.3</v>
      </c>
      <c r="AG862" s="8">
        <f>AF862/AD862</f>
        <v>1</v>
      </c>
      <c r="AH862" s="19">
        <v>200</v>
      </c>
      <c r="AI862" s="85">
        <f>(AF862*V862)/1000000</f>
        <v>6.303903000000001E-2</v>
      </c>
      <c r="AJ862" s="18" t="s">
        <v>78</v>
      </c>
      <c r="AK862" s="18" t="s">
        <v>206</v>
      </c>
      <c r="AL862" s="18" t="s">
        <v>120</v>
      </c>
      <c r="AM862" s="18"/>
      <c r="AN862" s="18" t="s">
        <v>121</v>
      </c>
      <c r="AO862" s="18"/>
      <c r="AP862" s="18" t="s">
        <v>94</v>
      </c>
      <c r="AQ862" s="18"/>
      <c r="AR862" s="19">
        <v>1</v>
      </c>
      <c r="AS862" s="18" t="s">
        <v>117</v>
      </c>
      <c r="AT862" s="72">
        <v>60</v>
      </c>
      <c r="AU862" s="19">
        <v>170</v>
      </c>
      <c r="AV862" s="19">
        <v>160</v>
      </c>
      <c r="AW862" s="18" t="s">
        <v>77</v>
      </c>
      <c r="AX862" s="18" t="s">
        <v>114</v>
      </c>
      <c r="AY862" s="18"/>
      <c r="AZ862" s="18"/>
      <c r="BA862" s="19">
        <v>0</v>
      </c>
      <c r="BB862" s="20" t="s">
        <v>121</v>
      </c>
      <c r="BC862" s="18" t="s">
        <v>144</v>
      </c>
      <c r="BD862" s="18"/>
      <c r="BE862" s="18" t="s">
        <v>84</v>
      </c>
      <c r="BF862" s="18"/>
      <c r="BG862" s="18"/>
      <c r="BH862" s="21">
        <v>0</v>
      </c>
      <c r="BI862" s="19">
        <v>0.23</v>
      </c>
      <c r="BJ862" s="19">
        <v>0.15</v>
      </c>
      <c r="BK862" s="19">
        <v>0.14000000000000001</v>
      </c>
      <c r="BL862" s="19">
        <v>10.79</v>
      </c>
      <c r="BM862" s="19">
        <v>17.93</v>
      </c>
      <c r="BN862" s="19">
        <v>16</v>
      </c>
      <c r="BO862" s="21">
        <v>0.52</v>
      </c>
      <c r="BP862" s="20"/>
      <c r="BQ862" s="21">
        <v>0.27</v>
      </c>
      <c r="BR862" s="21">
        <v>0.21</v>
      </c>
      <c r="BS862" s="21">
        <v>0.19</v>
      </c>
      <c r="BT862" s="21">
        <v>11.43</v>
      </c>
      <c r="BU862" s="21">
        <v>17.989999999999998</v>
      </c>
      <c r="BV862" s="21">
        <v>16.12</v>
      </c>
      <c r="BW862" s="9">
        <f>IF(BA862=1,BN862-(Monitors!$B$17*Data!BZ862),Data!BN862)</f>
        <v>16</v>
      </c>
      <c r="BX862" s="32">
        <f>IF($AR862=1,$BW862-(Monitors!$C$17*BZ862),Data!$BW862)</f>
        <v>15.101862340043251</v>
      </c>
      <c r="BY862" s="32">
        <f>BX862-(AA862*Monitors!$C$13)</f>
        <v>10.49386234004325</v>
      </c>
      <c r="BZ862" s="86">
        <f>(Monitors!$C$13*Data!AA862)+(Monitors!$C$6*TANH(Monitors!$C$7*(Data!V862+Monitors!$C$8)+Monitors!$C$9)+Monitors!$C$10)</f>
        <v>17.962753199134976</v>
      </c>
      <c r="CA862" s="9">
        <f>BN862-(Signage!$C$13*AI862)</f>
        <v>11.27207275</v>
      </c>
      <c r="CB862" s="86">
        <f>(Signage!$C$13*Data!AI862)+(Signage!$C$6*TANH(Signage!$C$7*(Data!V862+Signage!$C$8)+Signage!$C$9)+Signage!$C$10)</f>
        <v>23.665151846020883</v>
      </c>
    </row>
    <row r="863" spans="1:80" s="4" customFormat="1" ht="12" customHeight="1">
      <c r="A863" s="83">
        <v>862</v>
      </c>
      <c r="B863" s="15" t="s">
        <v>2079</v>
      </c>
      <c r="C863" s="83" t="s">
        <v>1793</v>
      </c>
      <c r="D863" s="16">
        <v>41772</v>
      </c>
      <c r="E863" s="18" t="s">
        <v>77</v>
      </c>
      <c r="F863" s="15" t="s">
        <v>70</v>
      </c>
      <c r="G863" s="17">
        <v>6</v>
      </c>
      <c r="H863" s="15" t="s">
        <v>72</v>
      </c>
      <c r="I863" s="15" t="s">
        <v>90</v>
      </c>
      <c r="J863" s="18" t="s">
        <v>71</v>
      </c>
      <c r="K863" s="18" t="s">
        <v>74</v>
      </c>
      <c r="L863" s="18" t="s">
        <v>71</v>
      </c>
      <c r="M863" s="18" t="s">
        <v>78</v>
      </c>
      <c r="N863" s="18" t="s">
        <v>78</v>
      </c>
      <c r="O863" s="18" t="s">
        <v>82</v>
      </c>
      <c r="P863" s="18" t="s">
        <v>71</v>
      </c>
      <c r="Q863" s="18" t="s">
        <v>78</v>
      </c>
      <c r="R863" s="19">
        <v>1.6</v>
      </c>
      <c r="S863" s="19">
        <v>12.8</v>
      </c>
      <c r="T863" s="19">
        <v>20.399999999999999</v>
      </c>
      <c r="U863" s="19">
        <v>24</v>
      </c>
      <c r="V863" s="19">
        <v>260.33999999999997</v>
      </c>
      <c r="W863" s="19">
        <v>1200</v>
      </c>
      <c r="X863" s="19">
        <v>1920</v>
      </c>
      <c r="Y863" s="18" t="s">
        <v>200</v>
      </c>
      <c r="Z863" s="69">
        <v>8850</v>
      </c>
      <c r="AA863" s="19">
        <v>2.3039999999999998</v>
      </c>
      <c r="AB863" s="21">
        <v>300</v>
      </c>
      <c r="AC863" s="19">
        <v>17</v>
      </c>
      <c r="AD863" s="19">
        <v>277</v>
      </c>
      <c r="AE863" s="19">
        <v>300</v>
      </c>
      <c r="AF863" s="19">
        <v>246</v>
      </c>
      <c r="AG863" s="8">
        <f>AF863/AD863</f>
        <v>0.88808664259927794</v>
      </c>
      <c r="AH863" s="19">
        <v>200</v>
      </c>
      <c r="AI863" s="85">
        <f>(AF863*V863)/1000000</f>
        <v>6.4043639999999999E-2</v>
      </c>
      <c r="AJ863" s="18" t="s">
        <v>78</v>
      </c>
      <c r="AK863" s="18" t="s">
        <v>270</v>
      </c>
      <c r="AL863" s="18" t="s">
        <v>127</v>
      </c>
      <c r="AM863" s="18" t="s">
        <v>81</v>
      </c>
      <c r="AN863" s="18" t="s">
        <v>81</v>
      </c>
      <c r="AO863" s="18" t="s">
        <v>81</v>
      </c>
      <c r="AP863" s="18" t="s">
        <v>94</v>
      </c>
      <c r="AQ863" s="18" t="s">
        <v>81</v>
      </c>
      <c r="AR863" s="19">
        <v>0</v>
      </c>
      <c r="AS863" s="18"/>
      <c r="AT863" s="72">
        <v>60</v>
      </c>
      <c r="AU863" s="19">
        <v>178</v>
      </c>
      <c r="AV863" s="19">
        <v>178</v>
      </c>
      <c r="AW863" s="18" t="s">
        <v>77</v>
      </c>
      <c r="AX863" s="18" t="s">
        <v>93</v>
      </c>
      <c r="AY863" s="18" t="s">
        <v>71</v>
      </c>
      <c r="AZ863" s="18" t="s">
        <v>71</v>
      </c>
      <c r="BA863" s="19">
        <v>0</v>
      </c>
      <c r="BB863" s="20" t="s">
        <v>81</v>
      </c>
      <c r="BC863" s="18" t="s">
        <v>81</v>
      </c>
      <c r="BD863" s="18" t="s">
        <v>81</v>
      </c>
      <c r="BE863" s="18" t="s">
        <v>84</v>
      </c>
      <c r="BF863" s="18" t="s">
        <v>81</v>
      </c>
      <c r="BG863" s="18"/>
      <c r="BH863" s="21">
        <v>0</v>
      </c>
      <c r="BI863" s="19">
        <v>0.17</v>
      </c>
      <c r="BJ863" s="18"/>
      <c r="BK863" s="19">
        <v>0.13</v>
      </c>
      <c r="BL863" s="18"/>
      <c r="BM863" s="18"/>
      <c r="BN863" s="19">
        <v>23.59</v>
      </c>
      <c r="BO863" s="21">
        <v>0.56000000000000005</v>
      </c>
      <c r="BP863" s="20"/>
      <c r="BQ863" s="21">
        <v>0.21</v>
      </c>
      <c r="BR863" s="20"/>
      <c r="BS863" s="21">
        <v>0.16</v>
      </c>
      <c r="BT863" s="20"/>
      <c r="BU863" s="20"/>
      <c r="BV863" s="21">
        <v>23.67</v>
      </c>
      <c r="BW863" s="9">
        <f>IF(BA863=1,BN863-(Monitors!$B$17*Data!BZ863),Data!BN863)</f>
        <v>23.59</v>
      </c>
      <c r="BX863" s="32">
        <f>IF($AR863=1,$BW863-(Monitors!$C$17*BZ863),Data!$BW863)</f>
        <v>23.59</v>
      </c>
      <c r="BY863" s="32">
        <f>BX863-(AA863*Monitors!$C$13)</f>
        <v>18.981999999999999</v>
      </c>
      <c r="BZ863" s="86">
        <f>(Monitors!$C$13*Data!AA863)+(Monitors!$C$6*TANH(Monitors!$C$7*(Data!V863+Monitors!$C$8)+Monitors!$C$9)+Monitors!$C$10)</f>
        <v>17.99800176141396</v>
      </c>
      <c r="CA863" s="9">
        <f>BN863-(Signage!$C$13*AI863)</f>
        <v>18.786726999999999</v>
      </c>
      <c r="CB863" s="86">
        <f>(Signage!$C$13*Data!AI863)+(Signage!$C$6*TANH(Signage!$C$7*(Data!V863+Signage!$C$8)+Signage!$C$9)+Signage!$C$10)</f>
        <v>23.839627163997232</v>
      </c>
    </row>
    <row r="864" spans="1:80" s="4" customFormat="1" ht="12" customHeight="1">
      <c r="A864" s="82">
        <v>863</v>
      </c>
      <c r="B864" s="15" t="s">
        <v>2079</v>
      </c>
      <c r="C864" s="82" t="s">
        <v>1794</v>
      </c>
      <c r="D864" s="16">
        <v>41263</v>
      </c>
      <c r="E864" s="18" t="s">
        <v>77</v>
      </c>
      <c r="F864" s="15" t="s">
        <v>70</v>
      </c>
      <c r="G864" s="17">
        <v>6</v>
      </c>
      <c r="H864" s="15" t="s">
        <v>72</v>
      </c>
      <c r="I864" s="15" t="s">
        <v>73</v>
      </c>
      <c r="J864" s="18" t="s">
        <v>73</v>
      </c>
      <c r="K864" s="18" t="s">
        <v>74</v>
      </c>
      <c r="L864" s="18" t="s">
        <v>71</v>
      </c>
      <c r="M864" s="18" t="s">
        <v>78</v>
      </c>
      <c r="N864" s="18" t="s">
        <v>78</v>
      </c>
      <c r="O864" s="18" t="s">
        <v>82</v>
      </c>
      <c r="P864" s="18" t="s">
        <v>71</v>
      </c>
      <c r="Q864" s="18" t="s">
        <v>78</v>
      </c>
      <c r="R864" s="19">
        <v>1.6</v>
      </c>
      <c r="S864" s="19">
        <v>12.8</v>
      </c>
      <c r="T864" s="19">
        <v>20.399999999999999</v>
      </c>
      <c r="U864" s="19">
        <v>24</v>
      </c>
      <c r="V864" s="19">
        <v>260.10000000000002</v>
      </c>
      <c r="W864" s="19">
        <v>1200</v>
      </c>
      <c r="X864" s="19">
        <v>1920</v>
      </c>
      <c r="Y864" s="18" t="s">
        <v>200</v>
      </c>
      <c r="Z864" s="69">
        <v>8858</v>
      </c>
      <c r="AA864" s="19">
        <v>2.3039999999999998</v>
      </c>
      <c r="AB864" s="21">
        <v>300</v>
      </c>
      <c r="AC864" s="19">
        <v>45</v>
      </c>
      <c r="AD864" s="19">
        <v>267</v>
      </c>
      <c r="AE864" s="19">
        <v>300</v>
      </c>
      <c r="AF864" s="19">
        <v>265</v>
      </c>
      <c r="AG864" s="8">
        <f>AF864/AD864</f>
        <v>0.99250936329588013</v>
      </c>
      <c r="AH864" s="19">
        <v>200</v>
      </c>
      <c r="AI864" s="85">
        <f>(AF864*V864)/1000000</f>
        <v>6.8926500000000002E-2</v>
      </c>
      <c r="AJ864" s="18" t="s">
        <v>78</v>
      </c>
      <c r="AK864" s="18" t="s">
        <v>381</v>
      </c>
      <c r="AL864" s="18" t="s">
        <v>115</v>
      </c>
      <c r="AM864" s="18" t="s">
        <v>193</v>
      </c>
      <c r="AN864" s="18" t="s">
        <v>81</v>
      </c>
      <c r="AO864" s="18" t="s">
        <v>71</v>
      </c>
      <c r="AP864" s="18" t="s">
        <v>94</v>
      </c>
      <c r="AQ864" s="18" t="s">
        <v>71</v>
      </c>
      <c r="AR864" s="19">
        <v>0</v>
      </c>
      <c r="AS864" s="18"/>
      <c r="AT864" s="72">
        <v>60</v>
      </c>
      <c r="AU864" s="19">
        <v>160</v>
      </c>
      <c r="AV864" s="19">
        <v>160</v>
      </c>
      <c r="AW864" s="18" t="s">
        <v>77</v>
      </c>
      <c r="AX864" s="18" t="s">
        <v>98</v>
      </c>
      <c r="AY864" s="18" t="s">
        <v>71</v>
      </c>
      <c r="AZ864" s="18" t="s">
        <v>71</v>
      </c>
      <c r="BA864" s="19">
        <v>0</v>
      </c>
      <c r="BB864" s="20" t="s">
        <v>81</v>
      </c>
      <c r="BC864" s="18" t="s">
        <v>81</v>
      </c>
      <c r="BD864" s="18" t="s">
        <v>71</v>
      </c>
      <c r="BE864" s="18" t="s">
        <v>84</v>
      </c>
      <c r="BF864" s="18" t="s">
        <v>71</v>
      </c>
      <c r="BG864" s="18"/>
      <c r="BH864" s="21">
        <v>0</v>
      </c>
      <c r="BI864" s="19">
        <v>0.13</v>
      </c>
      <c r="BJ864" s="18"/>
      <c r="BK864" s="19">
        <v>0.1</v>
      </c>
      <c r="BL864" s="18"/>
      <c r="BM864" s="18"/>
      <c r="BN864" s="19">
        <v>19.88</v>
      </c>
      <c r="BO864" s="21">
        <v>0.4</v>
      </c>
      <c r="BP864" s="20"/>
      <c r="BQ864" s="21">
        <v>0.14000000000000001</v>
      </c>
      <c r="BR864" s="20"/>
      <c r="BS864" s="21">
        <v>0.12</v>
      </c>
      <c r="BT864" s="20"/>
      <c r="BU864" s="20"/>
      <c r="BV864" s="21">
        <v>19.71</v>
      </c>
      <c r="BW864" s="9">
        <f>IF(BA864=1,BN864-(Monitors!$B$17*Data!BZ864),Data!BN864)</f>
        <v>19.88</v>
      </c>
      <c r="BX864" s="32">
        <f>IF($AR864=1,$BW864-(Monitors!$C$17*BZ864),Data!$BW864)</f>
        <v>19.88</v>
      </c>
      <c r="BY864" s="32">
        <f>BX864-(AA864*Monitors!$C$13)</f>
        <v>15.271999999999998</v>
      </c>
      <c r="BZ864" s="86">
        <f>(Monitors!$C$13*Data!AA864)+(Monitors!$C$6*TANH(Monitors!$C$7*(Data!V864+Monitors!$C$8)+Monitors!$C$9)+Monitors!$C$10)</f>
        <v>17.991200310316387</v>
      </c>
      <c r="CA864" s="9">
        <f>BN864-(Signage!$C$13*AI864)</f>
        <v>14.7105125</v>
      </c>
      <c r="CB864" s="86">
        <f>(Signage!$C$13*Data!AI864)+(Signage!$C$6*TANH(Signage!$C$7*(Data!V864+Signage!$C$8)+Signage!$C$9)+Signage!$C$10)</f>
        <v>24.186658336899921</v>
      </c>
    </row>
    <row r="865" spans="1:80" s="4" customFormat="1" ht="12" customHeight="1">
      <c r="A865" s="83">
        <v>864</v>
      </c>
      <c r="B865" s="15" t="s">
        <v>2079</v>
      </c>
      <c r="C865" s="83" t="s">
        <v>1795</v>
      </c>
      <c r="D865" s="16">
        <v>41263</v>
      </c>
      <c r="E865" s="18" t="s">
        <v>77</v>
      </c>
      <c r="F865" s="15" t="s">
        <v>70</v>
      </c>
      <c r="G865" s="17">
        <v>6</v>
      </c>
      <c r="H865" s="15" t="s">
        <v>72</v>
      </c>
      <c r="I865" s="15" t="s">
        <v>73</v>
      </c>
      <c r="J865" s="18" t="s">
        <v>73</v>
      </c>
      <c r="K865" s="18" t="s">
        <v>74</v>
      </c>
      <c r="L865" s="18" t="s">
        <v>71</v>
      </c>
      <c r="M865" s="18" t="s">
        <v>78</v>
      </c>
      <c r="N865" s="18" t="s">
        <v>78</v>
      </c>
      <c r="O865" s="18" t="s">
        <v>82</v>
      </c>
      <c r="P865" s="18" t="s">
        <v>71</v>
      </c>
      <c r="Q865" s="18" t="s">
        <v>78</v>
      </c>
      <c r="R865" s="19">
        <v>1.6</v>
      </c>
      <c r="S865" s="19">
        <v>12.8</v>
      </c>
      <c r="T865" s="19">
        <v>20.399999999999999</v>
      </c>
      <c r="U865" s="19">
        <v>24</v>
      </c>
      <c r="V865" s="19">
        <v>260.10000000000002</v>
      </c>
      <c r="W865" s="19">
        <v>1200</v>
      </c>
      <c r="X865" s="19">
        <v>1920</v>
      </c>
      <c r="Y865" s="18" t="s">
        <v>200</v>
      </c>
      <c r="Z865" s="69">
        <v>8858</v>
      </c>
      <c r="AA865" s="19">
        <v>2.3039999999999998</v>
      </c>
      <c r="AB865" s="21">
        <v>300</v>
      </c>
      <c r="AC865" s="19">
        <v>45</v>
      </c>
      <c r="AD865" s="19">
        <v>267</v>
      </c>
      <c r="AE865" s="19">
        <v>300</v>
      </c>
      <c r="AF865" s="19">
        <v>265</v>
      </c>
      <c r="AG865" s="8">
        <f>AF865/AD865</f>
        <v>0.99250936329588013</v>
      </c>
      <c r="AH865" s="19">
        <v>200</v>
      </c>
      <c r="AI865" s="85">
        <f>(AF865*V865)/1000000</f>
        <v>6.8926500000000002E-2</v>
      </c>
      <c r="AJ865" s="18" t="s">
        <v>78</v>
      </c>
      <c r="AK865" s="18" t="s">
        <v>381</v>
      </c>
      <c r="AL865" s="18" t="s">
        <v>120</v>
      </c>
      <c r="AM865" s="18" t="s">
        <v>71</v>
      </c>
      <c r="AN865" s="18" t="s">
        <v>121</v>
      </c>
      <c r="AO865" s="18" t="s">
        <v>71</v>
      </c>
      <c r="AP865" s="18" t="s">
        <v>94</v>
      </c>
      <c r="AQ865" s="18" t="s">
        <v>71</v>
      </c>
      <c r="AR865" s="19">
        <v>0</v>
      </c>
      <c r="AS865" s="18"/>
      <c r="AT865" s="72">
        <v>60</v>
      </c>
      <c r="AU865" s="19">
        <v>160</v>
      </c>
      <c r="AV865" s="19">
        <v>160</v>
      </c>
      <c r="AW865" s="18" t="s">
        <v>77</v>
      </c>
      <c r="AX865" s="18" t="s">
        <v>98</v>
      </c>
      <c r="AY865" s="18" t="s">
        <v>71</v>
      </c>
      <c r="AZ865" s="18" t="s">
        <v>71</v>
      </c>
      <c r="BA865" s="19">
        <v>0</v>
      </c>
      <c r="BB865" s="20" t="s">
        <v>121</v>
      </c>
      <c r="BC865" s="18" t="s">
        <v>144</v>
      </c>
      <c r="BD865" s="18" t="s">
        <v>71</v>
      </c>
      <c r="BE865" s="18" t="s">
        <v>84</v>
      </c>
      <c r="BF865" s="18" t="s">
        <v>71</v>
      </c>
      <c r="BG865" s="18"/>
      <c r="BH865" s="21">
        <v>0</v>
      </c>
      <c r="BI865" s="19">
        <v>0.27</v>
      </c>
      <c r="BJ865" s="18"/>
      <c r="BK865" s="19">
        <v>0.18</v>
      </c>
      <c r="BL865" s="18"/>
      <c r="BM865" s="18"/>
      <c r="BN865" s="19">
        <v>22.4</v>
      </c>
      <c r="BO865" s="21">
        <v>0.5</v>
      </c>
      <c r="BP865" s="20"/>
      <c r="BQ865" s="21">
        <v>0.3</v>
      </c>
      <c r="BR865" s="20"/>
      <c r="BS865" s="21">
        <v>0.22</v>
      </c>
      <c r="BT865" s="20"/>
      <c r="BU865" s="20"/>
      <c r="BV865" s="21">
        <v>23.9</v>
      </c>
      <c r="BW865" s="9">
        <f>IF(BA865=1,BN865-(Monitors!$B$17*Data!BZ865),Data!BN865)</f>
        <v>22.4</v>
      </c>
      <c r="BX865" s="32">
        <f>IF($AR865=1,$BW865-(Monitors!$C$17*BZ865),Data!$BW865)</f>
        <v>22.4</v>
      </c>
      <c r="BY865" s="32">
        <f>BX865-(AA865*Monitors!$C$13)</f>
        <v>17.791999999999998</v>
      </c>
      <c r="BZ865" s="86">
        <f>(Monitors!$C$13*Data!AA865)+(Monitors!$C$6*TANH(Monitors!$C$7*(Data!V865+Monitors!$C$8)+Monitors!$C$9)+Monitors!$C$10)</f>
        <v>17.991200310316387</v>
      </c>
      <c r="CA865" s="9">
        <f>BN865-(Signage!$C$13*AI865)</f>
        <v>17.2305125</v>
      </c>
      <c r="CB865" s="86">
        <f>(Signage!$C$13*Data!AI865)+(Signage!$C$6*TANH(Signage!$C$7*(Data!V865+Signage!$C$8)+Signage!$C$9)+Signage!$C$10)</f>
        <v>24.186658336899921</v>
      </c>
    </row>
    <row r="866" spans="1:80" s="4" customFormat="1" ht="12" customHeight="1">
      <c r="A866" s="82">
        <v>865</v>
      </c>
      <c r="B866" s="15" t="s">
        <v>2088</v>
      </c>
      <c r="C866" s="82" t="s">
        <v>1796</v>
      </c>
      <c r="D866" s="16">
        <v>41435</v>
      </c>
      <c r="E866" s="18" t="s">
        <v>77</v>
      </c>
      <c r="F866" s="15" t="s">
        <v>225</v>
      </c>
      <c r="G866" s="17">
        <v>6</v>
      </c>
      <c r="H866" s="15" t="s">
        <v>72</v>
      </c>
      <c r="I866" s="15" t="s">
        <v>113</v>
      </c>
      <c r="J866" s="18"/>
      <c r="K866" s="18" t="s">
        <v>74</v>
      </c>
      <c r="L866" s="18"/>
      <c r="M866" s="18" t="s">
        <v>78</v>
      </c>
      <c r="N866" s="18" t="s">
        <v>78</v>
      </c>
      <c r="O866" s="18" t="s">
        <v>82</v>
      </c>
      <c r="P866" s="18"/>
      <c r="Q866" s="18" t="s">
        <v>77</v>
      </c>
      <c r="R866" s="19">
        <v>1.6</v>
      </c>
      <c r="S866" s="19">
        <v>12.8</v>
      </c>
      <c r="T866" s="19">
        <v>20.5</v>
      </c>
      <c r="U866" s="19">
        <v>24</v>
      </c>
      <c r="V866" s="19">
        <v>262.8</v>
      </c>
      <c r="W866" s="19">
        <v>1200</v>
      </c>
      <c r="X866" s="19">
        <v>1920</v>
      </c>
      <c r="Y866" s="18" t="s">
        <v>200</v>
      </c>
      <c r="Z866" s="69">
        <v>8767</v>
      </c>
      <c r="AA866" s="19">
        <v>2.3039999999999998</v>
      </c>
      <c r="AB866" s="21">
        <v>265</v>
      </c>
      <c r="AC866" s="19">
        <v>0</v>
      </c>
      <c r="AD866" s="19">
        <v>265</v>
      </c>
      <c r="AE866" s="19">
        <v>265</v>
      </c>
      <c r="AF866" s="19">
        <v>265</v>
      </c>
      <c r="AG866" s="8">
        <f>AF866/AD866</f>
        <v>1</v>
      </c>
      <c r="AH866" s="19">
        <v>200</v>
      </c>
      <c r="AI866" s="85">
        <f>(AF866*V866)/1000000</f>
        <v>6.9641999999999996E-2</v>
      </c>
      <c r="AJ866" s="18" t="s">
        <v>78</v>
      </c>
      <c r="AK866" s="18" t="s">
        <v>708</v>
      </c>
      <c r="AL866" s="18" t="s">
        <v>120</v>
      </c>
      <c r="AM866" s="18"/>
      <c r="AN866" s="18" t="s">
        <v>81</v>
      </c>
      <c r="AO866" s="18"/>
      <c r="AP866" s="18" t="s">
        <v>81</v>
      </c>
      <c r="AQ866" s="18"/>
      <c r="AR866" s="19">
        <v>0</v>
      </c>
      <c r="AS866" s="18"/>
      <c r="AT866" s="72">
        <v>60</v>
      </c>
      <c r="AU866" s="19">
        <v>178</v>
      </c>
      <c r="AV866" s="19">
        <v>178</v>
      </c>
      <c r="AW866" s="18" t="s">
        <v>77</v>
      </c>
      <c r="AX866" s="18" t="s">
        <v>91</v>
      </c>
      <c r="AY866" s="18"/>
      <c r="AZ866" s="18"/>
      <c r="BA866" s="19">
        <v>0</v>
      </c>
      <c r="BB866" s="20" t="s">
        <v>81</v>
      </c>
      <c r="BC866" s="18" t="s">
        <v>81</v>
      </c>
      <c r="BD866" s="18"/>
      <c r="BE866" s="18" t="s">
        <v>84</v>
      </c>
      <c r="BF866" s="18"/>
      <c r="BG866" s="18"/>
      <c r="BH866" s="21">
        <v>0</v>
      </c>
      <c r="BI866" s="19">
        <v>0.43</v>
      </c>
      <c r="BJ866" s="18"/>
      <c r="BK866" s="19">
        <v>0.41</v>
      </c>
      <c r="BL866" s="18"/>
      <c r="BM866" s="18"/>
      <c r="BN866" s="19">
        <v>25</v>
      </c>
      <c r="BO866" s="21">
        <v>0.51</v>
      </c>
      <c r="BP866" s="20"/>
      <c r="BQ866" s="21">
        <v>0.47</v>
      </c>
      <c r="BR866" s="20"/>
      <c r="BS866" s="21">
        <v>0.45</v>
      </c>
      <c r="BT866" s="20"/>
      <c r="BU866" s="20"/>
      <c r="BV866" s="21">
        <v>24.5</v>
      </c>
      <c r="BW866" s="9">
        <f>IF(BA866=1,BN866-(Monitors!$B$17*Data!BZ866),Data!BN866)</f>
        <v>25</v>
      </c>
      <c r="BX866" s="32">
        <f>IF($AR866=1,$BW866-(Monitors!$C$17*BZ866),Data!$BW866)</f>
        <v>25</v>
      </c>
      <c r="BY866" s="32">
        <f>BX866-(AA866*Monitors!$C$13)</f>
        <v>20.391999999999999</v>
      </c>
      <c r="BZ866" s="86">
        <f>(Monitors!$C$13*Data!AA866)+(Monitors!$C$6*TANH(Monitors!$C$7*(Data!V866+Monitors!$C$8)+Monitors!$C$9)+Monitors!$C$10)</f>
        <v>18.067142391926659</v>
      </c>
      <c r="CA866" s="9">
        <f>BN866-(Signage!$C$13*AI866)</f>
        <v>19.77685</v>
      </c>
      <c r="CB866" s="86">
        <f>(Signage!$C$13*Data!AI866)+(Signage!$C$6*TANH(Signage!$C$7*(Data!V866+Signage!$C$8)+Signage!$C$9)+Signage!$C$10)</f>
        <v>24.456048504982331</v>
      </c>
    </row>
    <row r="867" spans="1:80" s="4" customFormat="1" ht="12" customHeight="1">
      <c r="A867" s="83">
        <v>866</v>
      </c>
      <c r="B867" s="15" t="s">
        <v>2076</v>
      </c>
      <c r="C867" s="83" t="s">
        <v>1797</v>
      </c>
      <c r="D867" s="16">
        <v>41233</v>
      </c>
      <c r="E867" s="18" t="s">
        <v>77</v>
      </c>
      <c r="F867" s="15" t="s">
        <v>70</v>
      </c>
      <c r="G867" s="17">
        <v>6</v>
      </c>
      <c r="H867" s="15" t="s">
        <v>72</v>
      </c>
      <c r="I867" s="15" t="s">
        <v>73</v>
      </c>
      <c r="J867" s="18" t="s">
        <v>73</v>
      </c>
      <c r="K867" s="18" t="s">
        <v>74</v>
      </c>
      <c r="L867" s="18" t="s">
        <v>71</v>
      </c>
      <c r="M867" s="18" t="s">
        <v>78</v>
      </c>
      <c r="N867" s="18" t="s">
        <v>78</v>
      </c>
      <c r="O867" s="18" t="s">
        <v>82</v>
      </c>
      <c r="P867" s="18" t="s">
        <v>71</v>
      </c>
      <c r="Q867" s="18" t="s">
        <v>78</v>
      </c>
      <c r="R867" s="19">
        <v>1.6</v>
      </c>
      <c r="S867" s="19">
        <v>12.7</v>
      </c>
      <c r="T867" s="19">
        <v>20.3</v>
      </c>
      <c r="U867" s="19">
        <v>24</v>
      </c>
      <c r="V867" s="19">
        <v>258.82</v>
      </c>
      <c r="W867" s="19">
        <v>1200</v>
      </c>
      <c r="X867" s="19">
        <v>1920</v>
      </c>
      <c r="Y867" s="18" t="s">
        <v>200</v>
      </c>
      <c r="Z867" s="69">
        <v>8902</v>
      </c>
      <c r="AA867" s="19">
        <v>2.3039999999999998</v>
      </c>
      <c r="AB867" s="21">
        <v>275</v>
      </c>
      <c r="AC867" s="19">
        <v>0</v>
      </c>
      <c r="AD867" s="19">
        <v>275</v>
      </c>
      <c r="AE867" s="19">
        <v>275</v>
      </c>
      <c r="AF867" s="19">
        <v>275</v>
      </c>
      <c r="AG867" s="8">
        <f>AF867/AD867</f>
        <v>1</v>
      </c>
      <c r="AH867" s="19">
        <v>200</v>
      </c>
      <c r="AI867" s="85">
        <f>(AF867*V867)/1000000</f>
        <v>7.1175500000000003E-2</v>
      </c>
      <c r="AJ867" s="18" t="s">
        <v>78</v>
      </c>
      <c r="AK867" s="18" t="s">
        <v>293</v>
      </c>
      <c r="AL867" s="18" t="s">
        <v>105</v>
      </c>
      <c r="AM867" s="18" t="s">
        <v>71</v>
      </c>
      <c r="AN867" s="18" t="s">
        <v>81</v>
      </c>
      <c r="AO867" s="18" t="s">
        <v>71</v>
      </c>
      <c r="AP867" s="18" t="s">
        <v>94</v>
      </c>
      <c r="AQ867" s="18" t="s">
        <v>71</v>
      </c>
      <c r="AR867" s="19">
        <v>0</v>
      </c>
      <c r="AS867" s="18"/>
      <c r="AT867" s="72">
        <v>60</v>
      </c>
      <c r="AU867" s="19">
        <v>160</v>
      </c>
      <c r="AV867" s="19">
        <v>160</v>
      </c>
      <c r="AW867" s="18" t="s">
        <v>77</v>
      </c>
      <c r="AX867" s="18" t="s">
        <v>98</v>
      </c>
      <c r="AY867" s="18" t="s">
        <v>71</v>
      </c>
      <c r="AZ867" s="18" t="s">
        <v>71</v>
      </c>
      <c r="BA867" s="19">
        <v>0</v>
      </c>
      <c r="BB867" s="20" t="s">
        <v>81</v>
      </c>
      <c r="BC867" s="18" t="s">
        <v>144</v>
      </c>
      <c r="BD867" s="18" t="s">
        <v>71</v>
      </c>
      <c r="BE867" s="18" t="s">
        <v>84</v>
      </c>
      <c r="BF867" s="18" t="s">
        <v>71</v>
      </c>
      <c r="BG867" s="18"/>
      <c r="BH867" s="21">
        <v>0</v>
      </c>
      <c r="BI867" s="19">
        <v>0.39</v>
      </c>
      <c r="BJ867" s="18"/>
      <c r="BK867" s="19">
        <v>0.28999999999999998</v>
      </c>
      <c r="BL867" s="18"/>
      <c r="BM867" s="18"/>
      <c r="BN867" s="19">
        <v>18.54</v>
      </c>
      <c r="BO867" s="21">
        <v>0.5</v>
      </c>
      <c r="BP867" s="20"/>
      <c r="BQ867" s="21">
        <v>0.36</v>
      </c>
      <c r="BR867" s="20"/>
      <c r="BS867" s="21">
        <v>0.28999999999999998</v>
      </c>
      <c r="BT867" s="20"/>
      <c r="BU867" s="20"/>
      <c r="BV867" s="21">
        <v>18.45</v>
      </c>
      <c r="BW867" s="9">
        <f>IF(BA867=1,BN867-(Monitors!$B$17*Data!BZ867),Data!BN867)</f>
        <v>18.54</v>
      </c>
      <c r="BX867" s="32">
        <f>IF($AR867=1,$BW867-(Monitors!$C$17*BZ867),Data!$BW867)</f>
        <v>18.54</v>
      </c>
      <c r="BY867" s="32">
        <f>BX867-(AA867*Monitors!$C$13)</f>
        <v>13.931999999999999</v>
      </c>
      <c r="BZ867" s="86">
        <f>(Monitors!$C$13*Data!AA867)+(Monitors!$C$6*TANH(Monitors!$C$7*(Data!V867+Monitors!$C$8)+Monitors!$C$9)+Monitors!$C$10)</f>
        <v>17.954756807916993</v>
      </c>
      <c r="CA867" s="9">
        <f>BN867-(Signage!$C$13*AI867)</f>
        <v>13.2018375</v>
      </c>
      <c r="CB867" s="86">
        <f>(Signage!$C$13*Data!AI867)+(Signage!$C$6*TANH(Signage!$C$7*(Data!V867+Signage!$C$8)+Signage!$C$9)+Signage!$C$10)</f>
        <v>24.252997620926998</v>
      </c>
    </row>
    <row r="868" spans="1:80" s="4" customFormat="1" ht="12" customHeight="1">
      <c r="A868" s="82">
        <v>867</v>
      </c>
      <c r="B868" s="15" t="s">
        <v>2056</v>
      </c>
      <c r="C868" s="82" t="s">
        <v>1798</v>
      </c>
      <c r="D868" s="16">
        <v>41312</v>
      </c>
      <c r="E868" s="18" t="s">
        <v>78</v>
      </c>
      <c r="F868" s="15" t="s">
        <v>70</v>
      </c>
      <c r="G868" s="17">
        <v>6</v>
      </c>
      <c r="H868" s="15" t="s">
        <v>72</v>
      </c>
      <c r="I868" s="15" t="s">
        <v>90</v>
      </c>
      <c r="J868" s="18"/>
      <c r="K868" s="18" t="s">
        <v>74</v>
      </c>
      <c r="L868" s="18"/>
      <c r="M868" s="18" t="s">
        <v>78</v>
      </c>
      <c r="N868" s="18" t="s">
        <v>78</v>
      </c>
      <c r="O868" s="18" t="s">
        <v>82</v>
      </c>
      <c r="P868" s="18"/>
      <c r="Q868" s="18" t="s">
        <v>78</v>
      </c>
      <c r="R868" s="19">
        <v>1.78</v>
      </c>
      <c r="S868" s="19">
        <v>128</v>
      </c>
      <c r="T868" s="19">
        <v>204</v>
      </c>
      <c r="U868" s="19">
        <v>24</v>
      </c>
      <c r="V868" s="19">
        <v>260</v>
      </c>
      <c r="W868" s="19">
        <v>1200</v>
      </c>
      <c r="X868" s="19">
        <v>1920</v>
      </c>
      <c r="Y868" s="18" t="s">
        <v>200</v>
      </c>
      <c r="Z868" s="69">
        <v>8850</v>
      </c>
      <c r="AA868" s="19">
        <v>2.3039999999999998</v>
      </c>
      <c r="AB868" s="21">
        <v>300</v>
      </c>
      <c r="AC868" s="19">
        <v>5.2</v>
      </c>
      <c r="AD868" s="19">
        <v>294</v>
      </c>
      <c r="AE868" s="19">
        <v>300</v>
      </c>
      <c r="AF868" s="19">
        <v>275</v>
      </c>
      <c r="AG868" s="8">
        <f>AF868/AD868</f>
        <v>0.93537414965986398</v>
      </c>
      <c r="AH868" s="19">
        <v>201.5</v>
      </c>
      <c r="AI868" s="85">
        <f>(AF868*V868)/1000000</f>
        <v>7.1499999999999994E-2</v>
      </c>
      <c r="AJ868" s="18" t="s">
        <v>78</v>
      </c>
      <c r="AK868" s="18" t="s">
        <v>327</v>
      </c>
      <c r="AL868" s="18" t="s">
        <v>88</v>
      </c>
      <c r="AM868" s="18"/>
      <c r="AN868" s="18" t="s">
        <v>81</v>
      </c>
      <c r="AO868" s="18"/>
      <c r="AP868" s="18" t="s">
        <v>81</v>
      </c>
      <c r="AQ868" s="18"/>
      <c r="AR868" s="19">
        <v>0</v>
      </c>
      <c r="AS868" s="18"/>
      <c r="AT868" s="72">
        <v>60</v>
      </c>
      <c r="AU868" s="19">
        <v>178</v>
      </c>
      <c r="AV868" s="19">
        <v>178</v>
      </c>
      <c r="AW868" s="18" t="s">
        <v>77</v>
      </c>
      <c r="AX868" s="19">
        <v>1.093</v>
      </c>
      <c r="AY868" s="18" t="s">
        <v>687</v>
      </c>
      <c r="AZ868" s="18" t="s">
        <v>688</v>
      </c>
      <c r="BA868" s="19">
        <v>1</v>
      </c>
      <c r="BB868" s="20" t="s">
        <v>81</v>
      </c>
      <c r="BC868" s="18" t="s">
        <v>81</v>
      </c>
      <c r="BD868" s="18"/>
      <c r="BE868" s="18" t="s">
        <v>84</v>
      </c>
      <c r="BF868" s="18"/>
      <c r="BG868" s="19">
        <v>0</v>
      </c>
      <c r="BH868" s="21">
        <v>0</v>
      </c>
      <c r="BI868" s="19">
        <v>0.19</v>
      </c>
      <c r="BJ868" s="18"/>
      <c r="BK868" s="19">
        <v>0.15</v>
      </c>
      <c r="BL868" s="18"/>
      <c r="BM868" s="18"/>
      <c r="BN868" s="19">
        <v>17.329999999999998</v>
      </c>
      <c r="BO868" s="21">
        <v>0.51</v>
      </c>
      <c r="BP868" s="20"/>
      <c r="BQ868" s="21">
        <v>0.24</v>
      </c>
      <c r="BR868" s="20"/>
      <c r="BS868" s="21">
        <v>0.19</v>
      </c>
      <c r="BT868" s="20"/>
      <c r="BU868" s="20"/>
      <c r="BV868" s="21">
        <v>17.149999999999999</v>
      </c>
      <c r="BW868" s="9">
        <f>IF(BA868=1,BN868-(Monitors!$B$17*Data!BZ868),Data!BN868)</f>
        <v>11.933490973422636</v>
      </c>
      <c r="BX868" s="32">
        <f>IF($AR868=1,$BW868-(Monitors!$C$17*BZ868),Data!$BW868)</f>
        <v>11.933490973422636</v>
      </c>
      <c r="BY868" s="32">
        <f>BX868-(AA868*Monitors!$C$13)</f>
        <v>7.3254909734226361</v>
      </c>
      <c r="BZ868" s="86">
        <f>(Monitors!$C$13*Data!AA868)+(Monitors!$C$6*TANH(Monitors!$C$7*(Data!V868+Monitors!$C$8)+Monitors!$C$9)+Monitors!$C$10)</f>
        <v>17.988363421924547</v>
      </c>
      <c r="CA868" s="9">
        <f>BN868-(Signage!$C$13*AI868)</f>
        <v>11.967499999999998</v>
      </c>
      <c r="CB868" s="86">
        <f>(Signage!$C$13*Data!AI868)+(Signage!$C$6*TANH(Signage!$C$7*(Data!V868+Signage!$C$8)+Signage!$C$9)+Signage!$C$10)</f>
        <v>24.371677352394915</v>
      </c>
    </row>
    <row r="869" spans="1:80" s="4" customFormat="1" ht="12" customHeight="1">
      <c r="A869" s="83">
        <v>868</v>
      </c>
      <c r="B869" s="15" t="s">
        <v>2056</v>
      </c>
      <c r="C869" s="83" t="s">
        <v>1799</v>
      </c>
      <c r="D869" s="16">
        <v>41362</v>
      </c>
      <c r="E869" s="18" t="s">
        <v>78</v>
      </c>
      <c r="F869" s="15" t="s">
        <v>70</v>
      </c>
      <c r="G869" s="17">
        <v>6</v>
      </c>
      <c r="H869" s="15" t="s">
        <v>72</v>
      </c>
      <c r="I869" s="15" t="s">
        <v>90</v>
      </c>
      <c r="J869" s="18"/>
      <c r="K869" s="18" t="s">
        <v>74</v>
      </c>
      <c r="L869" s="18"/>
      <c r="M869" s="18" t="s">
        <v>78</v>
      </c>
      <c r="N869" s="18" t="s">
        <v>78</v>
      </c>
      <c r="O869" s="18" t="s">
        <v>82</v>
      </c>
      <c r="P869" s="18"/>
      <c r="Q869" s="18" t="s">
        <v>78</v>
      </c>
      <c r="R869" s="19">
        <v>1.78</v>
      </c>
      <c r="S869" s="19">
        <v>128</v>
      </c>
      <c r="T869" s="19">
        <v>204</v>
      </c>
      <c r="U869" s="19">
        <v>24.1</v>
      </c>
      <c r="V869" s="19">
        <v>260</v>
      </c>
      <c r="W869" s="19">
        <v>1200</v>
      </c>
      <c r="X869" s="19">
        <v>1920</v>
      </c>
      <c r="Y869" s="18" t="s">
        <v>200</v>
      </c>
      <c r="Z869" s="69">
        <v>8850</v>
      </c>
      <c r="AA869" s="19">
        <v>2.3039999999999998</v>
      </c>
      <c r="AB869" s="21">
        <v>301.3</v>
      </c>
      <c r="AC869" s="19">
        <v>15.2</v>
      </c>
      <c r="AD869" s="19">
        <v>320.2</v>
      </c>
      <c r="AE869" s="19">
        <v>301.3</v>
      </c>
      <c r="AF869" s="19">
        <v>229.3</v>
      </c>
      <c r="AG869" s="8">
        <f>AF869/AD869</f>
        <v>0.71611492816989386</v>
      </c>
      <c r="AH869" s="19">
        <v>201</v>
      </c>
      <c r="AI869" s="85">
        <f>(AF869*V869)/1000000</f>
        <v>5.9617999999999997E-2</v>
      </c>
      <c r="AJ869" s="18" t="s">
        <v>78</v>
      </c>
      <c r="AK869" s="18" t="s">
        <v>327</v>
      </c>
      <c r="AL869" s="18" t="s">
        <v>105</v>
      </c>
      <c r="AM869" s="18"/>
      <c r="AN869" s="18" t="s">
        <v>121</v>
      </c>
      <c r="AO869" s="18"/>
      <c r="AP869" s="18" t="s">
        <v>81</v>
      </c>
      <c r="AQ869" s="18"/>
      <c r="AR869" s="19">
        <v>0</v>
      </c>
      <c r="AS869" s="18"/>
      <c r="AT869" s="72">
        <v>60</v>
      </c>
      <c r="AU869" s="19">
        <v>178</v>
      </c>
      <c r="AV869" s="19">
        <v>178</v>
      </c>
      <c r="AW869" s="18" t="s">
        <v>77</v>
      </c>
      <c r="AX869" s="18" t="s">
        <v>264</v>
      </c>
      <c r="AY869" s="19">
        <v>60.6</v>
      </c>
      <c r="AZ869" s="19">
        <v>72.099999999999994</v>
      </c>
      <c r="BA869" s="19">
        <v>1</v>
      </c>
      <c r="BB869" s="20" t="s">
        <v>121</v>
      </c>
      <c r="BC869" s="18" t="s">
        <v>154</v>
      </c>
      <c r="BD869" s="18"/>
      <c r="BE869" s="18" t="s">
        <v>84</v>
      </c>
      <c r="BF869" s="18"/>
      <c r="BG869" s="19">
        <v>1</v>
      </c>
      <c r="BH869" s="21">
        <v>0</v>
      </c>
      <c r="BI869" s="19">
        <v>0.77</v>
      </c>
      <c r="BJ869" s="18"/>
      <c r="BK869" s="19">
        <v>0.38</v>
      </c>
      <c r="BL869" s="18"/>
      <c r="BM869" s="18"/>
      <c r="BN869" s="19">
        <v>31.46</v>
      </c>
      <c r="BO869" s="21">
        <v>0.5</v>
      </c>
      <c r="BP869" s="20"/>
      <c r="BQ869" s="21">
        <v>0.85</v>
      </c>
      <c r="BR869" s="20"/>
      <c r="BS869" s="21">
        <v>0.45</v>
      </c>
      <c r="BT869" s="20"/>
      <c r="BU869" s="20"/>
      <c r="BV869" s="21">
        <v>31.28</v>
      </c>
      <c r="BW869" s="9">
        <f>IF(BA869=1,BN869-(Monitors!$B$17*Data!BZ869),Data!BN869)</f>
        <v>26.063490973422638</v>
      </c>
      <c r="BX869" s="32">
        <f>IF($AR869=1,$BW869-(Monitors!$C$17*BZ869),Data!$BW869)</f>
        <v>26.063490973422638</v>
      </c>
      <c r="BY869" s="32">
        <f>BX869-(AA869*Monitors!$C$13)</f>
        <v>21.455490973422638</v>
      </c>
      <c r="BZ869" s="86">
        <f>(Monitors!$C$13*Data!AA869)+(Monitors!$C$6*TANH(Monitors!$C$7*(Data!V869+Monitors!$C$8)+Monitors!$C$9)+Monitors!$C$10)</f>
        <v>17.988363421924547</v>
      </c>
      <c r="CA869" s="9">
        <f>BN869-(Signage!$C$13*AI869)</f>
        <v>26.98865</v>
      </c>
      <c r="CB869" s="86">
        <f>(Signage!$C$13*Data!AI869)+(Signage!$C$6*TANH(Signage!$C$7*(Data!V869+Signage!$C$8)+Signage!$C$9)+Signage!$C$10)</f>
        <v>23.480527352394915</v>
      </c>
    </row>
    <row r="870" spans="1:80" s="4" customFormat="1" ht="12" customHeight="1">
      <c r="A870" s="82">
        <v>869</v>
      </c>
      <c r="B870" s="15" t="s">
        <v>2064</v>
      </c>
      <c r="C870" s="82" t="s">
        <v>1800</v>
      </c>
      <c r="D870" s="16">
        <v>41242</v>
      </c>
      <c r="E870" s="18" t="s">
        <v>77</v>
      </c>
      <c r="F870" s="15" t="s">
        <v>419</v>
      </c>
      <c r="G870" s="17">
        <v>6</v>
      </c>
      <c r="H870" s="15" t="s">
        <v>72</v>
      </c>
      <c r="I870" s="15" t="s">
        <v>73</v>
      </c>
      <c r="J870" s="18" t="s">
        <v>73</v>
      </c>
      <c r="K870" s="18" t="s">
        <v>74</v>
      </c>
      <c r="L870" s="18" t="s">
        <v>71</v>
      </c>
      <c r="M870" s="18" t="s">
        <v>78</v>
      </c>
      <c r="N870" s="18" t="s">
        <v>78</v>
      </c>
      <c r="O870" s="18" t="s">
        <v>82</v>
      </c>
      <c r="P870" s="18" t="s">
        <v>71</v>
      </c>
      <c r="Q870" s="18" t="s">
        <v>78</v>
      </c>
      <c r="R870" s="19">
        <v>1.6</v>
      </c>
      <c r="S870" s="19">
        <v>12.8</v>
      </c>
      <c r="T870" s="19">
        <v>20.399999999999999</v>
      </c>
      <c r="U870" s="19">
        <v>24</v>
      </c>
      <c r="V870" s="19">
        <v>260.33999999999997</v>
      </c>
      <c r="W870" s="19">
        <v>1200</v>
      </c>
      <c r="X870" s="19">
        <v>1920</v>
      </c>
      <c r="Y870" s="18" t="s">
        <v>200</v>
      </c>
      <c r="Z870" s="69">
        <v>8847</v>
      </c>
      <c r="AA870" s="19">
        <v>2.3039999999999998</v>
      </c>
      <c r="AB870" s="21">
        <v>342</v>
      </c>
      <c r="AC870" s="19">
        <v>0</v>
      </c>
      <c r="AD870" s="19">
        <v>342</v>
      </c>
      <c r="AE870" s="19">
        <v>342</v>
      </c>
      <c r="AF870" s="19">
        <v>234.5</v>
      </c>
      <c r="AG870" s="8">
        <f>AF870/AD870</f>
        <v>0.68567251461988299</v>
      </c>
      <c r="AH870" s="19">
        <v>200</v>
      </c>
      <c r="AI870" s="85">
        <f>(AF870*V870)/1000000</f>
        <v>6.1049729999999996E-2</v>
      </c>
      <c r="AJ870" s="18" t="s">
        <v>78</v>
      </c>
      <c r="AK870" s="18" t="s">
        <v>205</v>
      </c>
      <c r="AL870" s="18" t="s">
        <v>695</v>
      </c>
      <c r="AM870" s="18" t="s">
        <v>81</v>
      </c>
      <c r="AN870" s="18" t="s">
        <v>359</v>
      </c>
      <c r="AO870" s="18" t="s">
        <v>81</v>
      </c>
      <c r="AP870" s="18" t="s">
        <v>81</v>
      </c>
      <c r="AQ870" s="18" t="s">
        <v>81</v>
      </c>
      <c r="AR870" s="19">
        <v>0</v>
      </c>
      <c r="AS870" s="18"/>
      <c r="AT870" s="72">
        <v>60</v>
      </c>
      <c r="AU870" s="19">
        <v>178</v>
      </c>
      <c r="AV870" s="19">
        <v>178</v>
      </c>
      <c r="AW870" s="18" t="s">
        <v>77</v>
      </c>
      <c r="AX870" s="18" t="s">
        <v>694</v>
      </c>
      <c r="AY870" s="18" t="s">
        <v>71</v>
      </c>
      <c r="AZ870" s="18" t="s">
        <v>71</v>
      </c>
      <c r="BA870" s="19">
        <v>1</v>
      </c>
      <c r="BB870" s="20" t="s">
        <v>359</v>
      </c>
      <c r="BC870" s="18" t="s">
        <v>154</v>
      </c>
      <c r="BD870" s="18" t="s">
        <v>81</v>
      </c>
      <c r="BE870" s="18" t="s">
        <v>84</v>
      </c>
      <c r="BF870" s="18" t="s">
        <v>81</v>
      </c>
      <c r="BG870" s="18"/>
      <c r="BH870" s="21">
        <v>0</v>
      </c>
      <c r="BI870" s="19">
        <v>0.53</v>
      </c>
      <c r="BJ870" s="18"/>
      <c r="BK870" s="19">
        <v>0.15</v>
      </c>
      <c r="BL870" s="18"/>
      <c r="BM870" s="18"/>
      <c r="BN870" s="19">
        <v>32.78</v>
      </c>
      <c r="BO870" s="21">
        <v>0.5</v>
      </c>
      <c r="BP870" s="20"/>
      <c r="BQ870" s="21">
        <v>0.64</v>
      </c>
      <c r="BR870" s="20"/>
      <c r="BS870" s="21">
        <v>0.26</v>
      </c>
      <c r="BT870" s="20"/>
      <c r="BU870" s="20"/>
      <c r="BV870" s="21">
        <v>32.11</v>
      </c>
      <c r="BW870" s="9">
        <f>IF(BA870=1,BN870-(Monitors!$B$17*Data!BZ870),Data!BN870)</f>
        <v>27.380599471575813</v>
      </c>
      <c r="BX870" s="32">
        <f>IF($AR870=1,$BW870-(Monitors!$C$17*BZ870),Data!$BW870)</f>
        <v>27.380599471575813</v>
      </c>
      <c r="BY870" s="32">
        <f>BX870-(AA870*Monitors!$C$13)</f>
        <v>22.772599471575813</v>
      </c>
      <c r="BZ870" s="86">
        <f>(Monitors!$C$13*Data!AA870)+(Monitors!$C$6*TANH(Monitors!$C$7*(Data!V870+Monitors!$C$8)+Monitors!$C$9)+Monitors!$C$10)</f>
        <v>17.99800176141396</v>
      </c>
      <c r="CA870" s="9">
        <f>BN870-(Signage!$C$13*AI870)</f>
        <v>28.20127025</v>
      </c>
      <c r="CB870" s="86">
        <f>(Signage!$C$13*Data!AI870)+(Signage!$C$6*TANH(Signage!$C$7*(Data!V870+Signage!$C$8)+Signage!$C$9)+Signage!$C$10)</f>
        <v>23.615083913997232</v>
      </c>
    </row>
    <row r="871" spans="1:80" s="4" customFormat="1" ht="12" customHeight="1">
      <c r="A871" s="83">
        <v>870</v>
      </c>
      <c r="B871" s="15" t="s">
        <v>2075</v>
      </c>
      <c r="C871" s="83" t="s">
        <v>1801</v>
      </c>
      <c r="D871" s="16">
        <v>41347</v>
      </c>
      <c r="E871" s="18" t="s">
        <v>77</v>
      </c>
      <c r="F871" s="15" t="s">
        <v>70</v>
      </c>
      <c r="G871" s="17">
        <v>6</v>
      </c>
      <c r="H871" s="15" t="s">
        <v>72</v>
      </c>
      <c r="I871" s="15" t="s">
        <v>142</v>
      </c>
      <c r="J871" s="18"/>
      <c r="K871" s="18" t="s">
        <v>74</v>
      </c>
      <c r="L871" s="18"/>
      <c r="M871" s="18" t="s">
        <v>78</v>
      </c>
      <c r="N871" s="18" t="s">
        <v>78</v>
      </c>
      <c r="O871" s="18" t="s">
        <v>82</v>
      </c>
      <c r="P871" s="18"/>
      <c r="Q871" s="18" t="s">
        <v>78</v>
      </c>
      <c r="R871" s="19">
        <v>1.6</v>
      </c>
      <c r="S871" s="19">
        <v>12.8</v>
      </c>
      <c r="T871" s="19">
        <v>20.399999999999999</v>
      </c>
      <c r="U871" s="19">
        <v>24.1</v>
      </c>
      <c r="V871" s="19">
        <v>260.3</v>
      </c>
      <c r="W871" s="19">
        <v>1920</v>
      </c>
      <c r="X871" s="19">
        <v>1200</v>
      </c>
      <c r="Y871" s="18" t="s">
        <v>207</v>
      </c>
      <c r="Z871" s="69">
        <v>8850</v>
      </c>
      <c r="AA871" s="19">
        <v>2.3039999999999998</v>
      </c>
      <c r="AB871" s="21">
        <v>300</v>
      </c>
      <c r="AC871" s="19">
        <v>12.3</v>
      </c>
      <c r="AD871" s="19">
        <v>342</v>
      </c>
      <c r="AE871" s="19">
        <v>300</v>
      </c>
      <c r="AF871" s="19">
        <v>259</v>
      </c>
      <c r="AG871" s="8">
        <f>AF871/AD871</f>
        <v>0.75730994152046782</v>
      </c>
      <c r="AH871" s="19">
        <v>201</v>
      </c>
      <c r="AI871" s="85">
        <f>(AF871*V871)/1000000</f>
        <v>6.7417699999999997E-2</v>
      </c>
      <c r="AJ871" s="18" t="s">
        <v>78</v>
      </c>
      <c r="AK871" s="18" t="s">
        <v>208</v>
      </c>
      <c r="AL871" s="18" t="s">
        <v>134</v>
      </c>
      <c r="AM871" s="18"/>
      <c r="AN871" s="18" t="s">
        <v>81</v>
      </c>
      <c r="AO871" s="18"/>
      <c r="AP871" s="18" t="s">
        <v>81</v>
      </c>
      <c r="AQ871" s="18"/>
      <c r="AR871" s="19">
        <v>0</v>
      </c>
      <c r="AS871" s="18"/>
      <c r="AT871" s="72">
        <v>60</v>
      </c>
      <c r="AU871" s="19">
        <v>178</v>
      </c>
      <c r="AV871" s="19">
        <v>178</v>
      </c>
      <c r="AW871" s="18" t="s">
        <v>78</v>
      </c>
      <c r="AX871" s="18" t="s">
        <v>109</v>
      </c>
      <c r="AY871" s="18"/>
      <c r="AZ871" s="18"/>
      <c r="BA871" s="19">
        <v>0</v>
      </c>
      <c r="BB871" s="20" t="s">
        <v>81</v>
      </c>
      <c r="BC871" s="18" t="s">
        <v>81</v>
      </c>
      <c r="BD871" s="18"/>
      <c r="BE871" s="18" t="s">
        <v>84</v>
      </c>
      <c r="BF871" s="18"/>
      <c r="BG871" s="19">
        <v>1</v>
      </c>
      <c r="BH871" s="21">
        <v>0</v>
      </c>
      <c r="BI871" s="19">
        <v>0.43</v>
      </c>
      <c r="BJ871" s="18"/>
      <c r="BK871" s="19">
        <v>0.33</v>
      </c>
      <c r="BL871" s="18"/>
      <c r="BM871" s="18"/>
      <c r="BN871" s="19">
        <v>17.32</v>
      </c>
      <c r="BO871" s="21">
        <v>0.55000000000000004</v>
      </c>
      <c r="BP871" s="20"/>
      <c r="BQ871" s="21">
        <v>0.49</v>
      </c>
      <c r="BR871" s="20"/>
      <c r="BS871" s="21">
        <v>0.38</v>
      </c>
      <c r="BT871" s="20"/>
      <c r="BU871" s="20"/>
      <c r="BV871" s="21">
        <v>17.579999999999998</v>
      </c>
      <c r="BW871" s="9">
        <f>IF(BA871=1,BN871-(Monitors!$B$17*Data!BZ871),Data!BN871)</f>
        <v>17.32</v>
      </c>
      <c r="BX871" s="32">
        <f>IF($AR871=1,$BW871-(Monitors!$C$17*BZ871),Data!$BW871)</f>
        <v>17.32</v>
      </c>
      <c r="BY871" s="32">
        <f>BX871-(AA871*Monitors!$C$13)</f>
        <v>12.712</v>
      </c>
      <c r="BZ871" s="86">
        <f>(Monitors!$C$13*Data!AA871)+(Monitors!$C$6*TANH(Monitors!$C$7*(Data!V871+Monitors!$C$8)+Monitors!$C$9)+Monitors!$C$10)</f>
        <v>17.99686888017634</v>
      </c>
      <c r="CA871" s="9">
        <f>BN871-(Signage!$C$13*AI871)</f>
        <v>12.2636725</v>
      </c>
      <c r="CB871" s="86">
        <f>(Signage!$C$13*Data!AI871)+(Signage!$C$6*TANH(Signage!$C$7*(Data!V871+Signage!$C$8)+Signage!$C$9)+Signage!$C$10)</f>
        <v>24.089484544414113</v>
      </c>
    </row>
    <row r="872" spans="1:80" s="4" customFormat="1" ht="12" customHeight="1">
      <c r="A872" s="82">
        <v>871</v>
      </c>
      <c r="B872" s="15" t="s">
        <v>2079</v>
      </c>
      <c r="C872" s="82" t="s">
        <v>1802</v>
      </c>
      <c r="D872" s="16">
        <v>41358</v>
      </c>
      <c r="E872" s="18" t="s">
        <v>78</v>
      </c>
      <c r="F872" s="15" t="s">
        <v>70</v>
      </c>
      <c r="G872" s="17">
        <v>6</v>
      </c>
      <c r="H872" s="15" t="s">
        <v>72</v>
      </c>
      <c r="I872" s="15" t="s">
        <v>142</v>
      </c>
      <c r="J872" s="18" t="s">
        <v>71</v>
      </c>
      <c r="K872" s="18" t="s">
        <v>74</v>
      </c>
      <c r="L872" s="18" t="s">
        <v>71</v>
      </c>
      <c r="M872" s="18" t="s">
        <v>78</v>
      </c>
      <c r="N872" s="18" t="s">
        <v>78</v>
      </c>
      <c r="O872" s="18" t="s">
        <v>82</v>
      </c>
      <c r="P872" s="18" t="s">
        <v>71</v>
      </c>
      <c r="Q872" s="18" t="s">
        <v>77</v>
      </c>
      <c r="R872" s="19">
        <v>1.6</v>
      </c>
      <c r="S872" s="19">
        <v>12.7</v>
      </c>
      <c r="T872" s="19">
        <v>20.399999999999999</v>
      </c>
      <c r="U872" s="19">
        <v>24</v>
      </c>
      <c r="V872" s="19">
        <v>259.08</v>
      </c>
      <c r="W872" s="19">
        <v>1200</v>
      </c>
      <c r="X872" s="19">
        <v>1920</v>
      </c>
      <c r="Y872" s="18" t="s">
        <v>200</v>
      </c>
      <c r="Z872" s="69">
        <v>6176</v>
      </c>
      <c r="AA872" s="19">
        <v>2.3039999999999998</v>
      </c>
      <c r="AB872" s="21">
        <v>300</v>
      </c>
      <c r="AC872" s="19">
        <v>46</v>
      </c>
      <c r="AD872" s="19">
        <v>300</v>
      </c>
      <c r="AE872" s="19">
        <v>300</v>
      </c>
      <c r="AF872" s="19">
        <v>260</v>
      </c>
      <c r="AG872" s="8">
        <f>AF872/AD872</f>
        <v>0.8666666666666667</v>
      </c>
      <c r="AH872" s="19">
        <v>200</v>
      </c>
      <c r="AI872" s="85">
        <f>(AF872*V872)/1000000</f>
        <v>6.7360799999999998E-2</v>
      </c>
      <c r="AJ872" s="18" t="s">
        <v>78</v>
      </c>
      <c r="AK872" s="18" t="s">
        <v>205</v>
      </c>
      <c r="AL872" s="18" t="s">
        <v>120</v>
      </c>
      <c r="AM872" s="18" t="s">
        <v>204</v>
      </c>
      <c r="AN872" s="18" t="s">
        <v>121</v>
      </c>
      <c r="AO872" s="18" t="s">
        <v>71</v>
      </c>
      <c r="AP872" s="18" t="s">
        <v>94</v>
      </c>
      <c r="AQ872" s="18" t="s">
        <v>71</v>
      </c>
      <c r="AR872" s="19">
        <v>0</v>
      </c>
      <c r="AS872" s="18"/>
      <c r="AT872" s="72">
        <v>60</v>
      </c>
      <c r="AU872" s="19">
        <v>178</v>
      </c>
      <c r="AV872" s="19">
        <v>178</v>
      </c>
      <c r="AW872" s="18" t="s">
        <v>77</v>
      </c>
      <c r="AX872" s="18" t="s">
        <v>98</v>
      </c>
      <c r="AY872" s="18" t="s">
        <v>71</v>
      </c>
      <c r="AZ872" s="18" t="s">
        <v>71</v>
      </c>
      <c r="BA872" s="19">
        <v>0</v>
      </c>
      <c r="BB872" s="20" t="s">
        <v>121</v>
      </c>
      <c r="BC872" s="18" t="s">
        <v>81</v>
      </c>
      <c r="BD872" s="18" t="s">
        <v>71</v>
      </c>
      <c r="BE872" s="18" t="s">
        <v>84</v>
      </c>
      <c r="BF872" s="18" t="s">
        <v>71</v>
      </c>
      <c r="BG872" s="18"/>
      <c r="BH872" s="21">
        <v>0</v>
      </c>
      <c r="BI872" s="19">
        <v>0.35</v>
      </c>
      <c r="BJ872" s="18"/>
      <c r="BK872" s="19">
        <v>0.31</v>
      </c>
      <c r="BL872" s="18"/>
      <c r="BM872" s="18"/>
      <c r="BN872" s="19">
        <v>17.350000000000001</v>
      </c>
      <c r="BO872" s="21">
        <v>0.5</v>
      </c>
      <c r="BP872" s="20"/>
      <c r="BQ872" s="21">
        <v>0.47</v>
      </c>
      <c r="BR872" s="20"/>
      <c r="BS872" s="21">
        <v>0.42</v>
      </c>
      <c r="BT872" s="20"/>
      <c r="BU872" s="20"/>
      <c r="BV872" s="21">
        <v>17.34</v>
      </c>
      <c r="BW872" s="9">
        <f>IF(BA872=1,BN872-(Monitors!$B$17*Data!BZ872),Data!BN872)</f>
        <v>17.350000000000001</v>
      </c>
      <c r="BX872" s="32">
        <f>IF($AR872=1,$BW872-(Monitors!$C$17*BZ872),Data!$BW872)</f>
        <v>17.350000000000001</v>
      </c>
      <c r="BY872" s="32">
        <f>BX872-(AA872*Monitors!$C$13)</f>
        <v>12.742000000000001</v>
      </c>
      <c r="BZ872" s="86">
        <f>(Monitors!$C$13*Data!AA872)+(Monitors!$C$6*TANH(Monitors!$C$7*(Data!V872+Monitors!$C$8)+Monitors!$C$9)+Monitors!$C$10)</f>
        <v>17.962182481618132</v>
      </c>
      <c r="CA872" s="9">
        <f>BN872-(Signage!$C$13*AI872)</f>
        <v>12.297940000000001</v>
      </c>
      <c r="CB872" s="86">
        <f>(Signage!$C$13*Data!AI872)+(Signage!$C$6*TANH(Signage!$C$7*(Data!V872+Signage!$C$8)+Signage!$C$9)+Signage!$C$10)</f>
        <v>23.987685413360428</v>
      </c>
    </row>
    <row r="873" spans="1:80" s="4" customFormat="1" ht="12" customHeight="1">
      <c r="A873" s="83">
        <v>872</v>
      </c>
      <c r="B873" s="15" t="s">
        <v>2068</v>
      </c>
      <c r="C873" s="83" t="s">
        <v>1803</v>
      </c>
      <c r="D873" s="16">
        <v>41751</v>
      </c>
      <c r="E873" s="18" t="s">
        <v>77</v>
      </c>
      <c r="F873" s="15" t="s">
        <v>70</v>
      </c>
      <c r="G873" s="17">
        <v>6</v>
      </c>
      <c r="H873" s="15" t="s">
        <v>72</v>
      </c>
      <c r="I873" s="15" t="s">
        <v>90</v>
      </c>
      <c r="J873" s="18" t="s">
        <v>71</v>
      </c>
      <c r="K873" s="18" t="s">
        <v>74</v>
      </c>
      <c r="L873" s="18" t="s">
        <v>71</v>
      </c>
      <c r="M873" s="18" t="s">
        <v>78</v>
      </c>
      <c r="N873" s="18" t="s">
        <v>78</v>
      </c>
      <c r="O873" s="18" t="s">
        <v>82</v>
      </c>
      <c r="P873" s="18" t="s">
        <v>71</v>
      </c>
      <c r="Q873" s="18" t="s">
        <v>78</v>
      </c>
      <c r="R873" s="19">
        <v>1.6</v>
      </c>
      <c r="S873" s="19">
        <v>12.8</v>
      </c>
      <c r="T873" s="19">
        <v>20.399999999999999</v>
      </c>
      <c r="U873" s="19">
        <v>24</v>
      </c>
      <c r="V873" s="19">
        <v>260.33999999999997</v>
      </c>
      <c r="W873" s="19">
        <v>1200</v>
      </c>
      <c r="X873" s="19">
        <v>1920</v>
      </c>
      <c r="Y873" s="18" t="s">
        <v>200</v>
      </c>
      <c r="Z873" s="69">
        <v>8850</v>
      </c>
      <c r="AA873" s="19">
        <v>2.3039999999999998</v>
      </c>
      <c r="AB873" s="21">
        <v>275</v>
      </c>
      <c r="AC873" s="19">
        <v>22.4</v>
      </c>
      <c r="AD873" s="19">
        <v>317.5</v>
      </c>
      <c r="AE873" s="19">
        <v>275</v>
      </c>
      <c r="AF873" s="19">
        <v>280.10000000000002</v>
      </c>
      <c r="AG873" s="8">
        <f>AF873/AD873</f>
        <v>0.88220472440944886</v>
      </c>
      <c r="AH873" s="19">
        <v>200</v>
      </c>
      <c r="AI873" s="85">
        <f>(AF873*V873)/1000000</f>
        <v>7.2921234000000001E-2</v>
      </c>
      <c r="AJ873" s="18" t="s">
        <v>78</v>
      </c>
      <c r="AK873" s="18" t="s">
        <v>270</v>
      </c>
      <c r="AL873" s="18" t="s">
        <v>105</v>
      </c>
      <c r="AM873" s="18" t="s">
        <v>71</v>
      </c>
      <c r="AN873" s="18" t="s">
        <v>121</v>
      </c>
      <c r="AO873" s="18" t="s">
        <v>71</v>
      </c>
      <c r="AP873" s="18" t="s">
        <v>94</v>
      </c>
      <c r="AQ873" s="18" t="s">
        <v>71</v>
      </c>
      <c r="AR873" s="19">
        <v>0</v>
      </c>
      <c r="AS873" s="18"/>
      <c r="AT873" s="72">
        <v>60</v>
      </c>
      <c r="AU873" s="19">
        <v>178</v>
      </c>
      <c r="AV873" s="19">
        <v>178</v>
      </c>
      <c r="AW873" s="18" t="s">
        <v>77</v>
      </c>
      <c r="AX873" s="18" t="s">
        <v>98</v>
      </c>
      <c r="AY873" s="18" t="s">
        <v>71</v>
      </c>
      <c r="AZ873" s="18" t="s">
        <v>71</v>
      </c>
      <c r="BA873" s="19">
        <v>0</v>
      </c>
      <c r="BB873" s="20" t="s">
        <v>121</v>
      </c>
      <c r="BC873" s="18" t="s">
        <v>154</v>
      </c>
      <c r="BD873" s="18" t="s">
        <v>71</v>
      </c>
      <c r="BE873" s="18" t="s">
        <v>84</v>
      </c>
      <c r="BF873" s="18" t="s">
        <v>71</v>
      </c>
      <c r="BG873" s="18"/>
      <c r="BH873" s="21">
        <v>0</v>
      </c>
      <c r="BI873" s="19">
        <v>0.75</v>
      </c>
      <c r="BJ873" s="18"/>
      <c r="BK873" s="19">
        <v>0.17</v>
      </c>
      <c r="BL873" s="18"/>
      <c r="BM873" s="18"/>
      <c r="BN873" s="19">
        <v>18.25</v>
      </c>
      <c r="BO873" s="21">
        <v>0.5</v>
      </c>
      <c r="BP873" s="20"/>
      <c r="BQ873" s="21">
        <v>0.78</v>
      </c>
      <c r="BR873" s="20"/>
      <c r="BS873" s="21">
        <v>0.21</v>
      </c>
      <c r="BT873" s="20"/>
      <c r="BU873" s="20"/>
      <c r="BV873" s="21">
        <v>18.04</v>
      </c>
      <c r="BW873" s="9">
        <f>IF(BA873=1,BN873-(Monitors!$B$17*Data!BZ873),Data!BN873)</f>
        <v>18.25</v>
      </c>
      <c r="BX873" s="32">
        <f>IF($AR873=1,$BW873-(Monitors!$C$17*BZ873),Data!$BW873)</f>
        <v>18.25</v>
      </c>
      <c r="BY873" s="32">
        <f>BX873-(AA873*Monitors!$C$13)</f>
        <v>13.641999999999999</v>
      </c>
      <c r="BZ873" s="86">
        <f>(Monitors!$C$13*Data!AA873)+(Monitors!$C$6*TANH(Monitors!$C$7*(Data!V873+Monitors!$C$8)+Monitors!$C$9)+Monitors!$C$10)</f>
        <v>17.99800176141396</v>
      </c>
      <c r="CA873" s="9">
        <f>BN873-(Signage!$C$13*AI873)</f>
        <v>12.780907450000001</v>
      </c>
      <c r="CB873" s="86">
        <f>(Signage!$C$13*Data!AI873)+(Signage!$C$6*TANH(Signage!$C$7*(Data!V873+Signage!$C$8)+Signage!$C$9)+Signage!$C$10)</f>
        <v>24.50544671399723</v>
      </c>
    </row>
    <row r="874" spans="1:80" s="4" customFormat="1" ht="12" customHeight="1">
      <c r="A874" s="82">
        <v>873</v>
      </c>
      <c r="B874" s="15" t="s">
        <v>2058</v>
      </c>
      <c r="C874" s="82" t="s">
        <v>1804</v>
      </c>
      <c r="D874" s="16">
        <v>41374</v>
      </c>
      <c r="E874" s="18" t="s">
        <v>78</v>
      </c>
      <c r="F874" s="15" t="s">
        <v>70</v>
      </c>
      <c r="G874" s="17">
        <v>6</v>
      </c>
      <c r="H874" s="15" t="s">
        <v>72</v>
      </c>
      <c r="I874" s="15" t="s">
        <v>142</v>
      </c>
      <c r="J874" s="18"/>
      <c r="K874" s="18" t="s">
        <v>74</v>
      </c>
      <c r="L874" s="18"/>
      <c r="M874" s="18" t="s">
        <v>78</v>
      </c>
      <c r="N874" s="18" t="s">
        <v>78</v>
      </c>
      <c r="O874" s="18" t="s">
        <v>82</v>
      </c>
      <c r="P874" s="18"/>
      <c r="Q874" s="18" t="s">
        <v>78</v>
      </c>
      <c r="R874" s="19">
        <v>1.6</v>
      </c>
      <c r="S874" s="19">
        <v>128</v>
      </c>
      <c r="T874" s="19">
        <v>204</v>
      </c>
      <c r="U874" s="19">
        <v>24.1</v>
      </c>
      <c r="V874" s="19">
        <v>260</v>
      </c>
      <c r="W874" s="19">
        <v>1200</v>
      </c>
      <c r="X874" s="19">
        <v>1920</v>
      </c>
      <c r="Y874" s="18" t="s">
        <v>200</v>
      </c>
      <c r="Z874" s="69">
        <v>8850</v>
      </c>
      <c r="AA874" s="19">
        <v>2.3039999999999998</v>
      </c>
      <c r="AB874" s="21">
        <v>321.7</v>
      </c>
      <c r="AC874" s="19">
        <v>15.9</v>
      </c>
      <c r="AD874" s="19">
        <v>384.5</v>
      </c>
      <c r="AE874" s="19">
        <v>321.7</v>
      </c>
      <c r="AF874" s="19">
        <v>289.3</v>
      </c>
      <c r="AG874" s="8">
        <f>AF874/AD874</f>
        <v>0.75240572171651499</v>
      </c>
      <c r="AH874" s="19">
        <v>201.9</v>
      </c>
      <c r="AI874" s="85">
        <f>(AF874*V874)/1000000</f>
        <v>7.5217999999999993E-2</v>
      </c>
      <c r="AJ874" s="18" t="s">
        <v>78</v>
      </c>
      <c r="AK874" s="18" t="s">
        <v>327</v>
      </c>
      <c r="AL874" s="18" t="s">
        <v>326</v>
      </c>
      <c r="AM874" s="18"/>
      <c r="AN874" s="18" t="s">
        <v>81</v>
      </c>
      <c r="AO874" s="18"/>
      <c r="AP874" s="18" t="s">
        <v>81</v>
      </c>
      <c r="AQ874" s="18"/>
      <c r="AR874" s="19">
        <v>0</v>
      </c>
      <c r="AS874" s="18"/>
      <c r="AT874" s="72">
        <v>60</v>
      </c>
      <c r="AU874" s="19">
        <v>178</v>
      </c>
      <c r="AV874" s="19">
        <v>178</v>
      </c>
      <c r="AW874" s="18" t="s">
        <v>77</v>
      </c>
      <c r="AX874" s="18" t="s">
        <v>264</v>
      </c>
      <c r="AY874" s="19">
        <v>60.6</v>
      </c>
      <c r="AZ874" s="19">
        <v>72.099999999999994</v>
      </c>
      <c r="BA874" s="19">
        <v>1</v>
      </c>
      <c r="BB874" s="20" t="s">
        <v>81</v>
      </c>
      <c r="BC874" s="18" t="s">
        <v>154</v>
      </c>
      <c r="BD874" s="18"/>
      <c r="BE874" s="18" t="s">
        <v>84</v>
      </c>
      <c r="BF874" s="18"/>
      <c r="BG874" s="19">
        <v>1</v>
      </c>
      <c r="BH874" s="21">
        <v>0</v>
      </c>
      <c r="BI874" s="19">
        <v>0.89</v>
      </c>
      <c r="BJ874" s="18"/>
      <c r="BK874" s="19">
        <v>0.45</v>
      </c>
      <c r="BL874" s="19">
        <v>0</v>
      </c>
      <c r="BM874" s="19">
        <v>0</v>
      </c>
      <c r="BN874" s="19">
        <v>31.04</v>
      </c>
      <c r="BO874" s="21">
        <v>0.52</v>
      </c>
      <c r="BP874" s="20"/>
      <c r="BQ874" s="21">
        <v>1.1499999999999999</v>
      </c>
      <c r="BR874" s="20"/>
      <c r="BS874" s="21">
        <v>0.48</v>
      </c>
      <c r="BT874" s="21">
        <v>0</v>
      </c>
      <c r="BU874" s="21">
        <v>0</v>
      </c>
      <c r="BV874" s="21">
        <v>30.8</v>
      </c>
      <c r="BW874" s="9">
        <f>IF(BA874=1,BN874-(Monitors!$B$17*Data!BZ874),Data!BN874)</f>
        <v>25.643490973422637</v>
      </c>
      <c r="BX874" s="32">
        <f>IF($AR874=1,$BW874-(Monitors!$C$17*BZ874),Data!$BW874)</f>
        <v>25.643490973422637</v>
      </c>
      <c r="BY874" s="32">
        <f>BX874-(AA874*Monitors!$C$13)</f>
        <v>21.035490973422636</v>
      </c>
      <c r="BZ874" s="86">
        <f>(Monitors!$C$13*Data!AA874)+(Monitors!$C$6*TANH(Monitors!$C$7*(Data!V874+Monitors!$C$8)+Monitors!$C$9)+Monitors!$C$10)</f>
        <v>17.988363421924547</v>
      </c>
      <c r="CA874" s="9">
        <f>BN874-(Signage!$C$13*AI874)</f>
        <v>25.39865</v>
      </c>
      <c r="CB874" s="86">
        <f>(Signage!$C$13*Data!AI874)+(Signage!$C$6*TANH(Signage!$C$7*(Data!V874+Signage!$C$8)+Signage!$C$9)+Signage!$C$10)</f>
        <v>24.650527352394914</v>
      </c>
    </row>
    <row r="875" spans="1:80" s="4" customFormat="1" ht="12" customHeight="1">
      <c r="A875" s="83">
        <v>874</v>
      </c>
      <c r="B875" s="15" t="s">
        <v>2071</v>
      </c>
      <c r="C875" s="83" t="s">
        <v>1805</v>
      </c>
      <c r="D875" s="16">
        <v>41368</v>
      </c>
      <c r="E875" s="18" t="s">
        <v>77</v>
      </c>
      <c r="F875" s="15"/>
      <c r="G875" s="17">
        <v>6</v>
      </c>
      <c r="H875" s="15" t="s">
        <v>72</v>
      </c>
      <c r="I875" s="15" t="s">
        <v>90</v>
      </c>
      <c r="J875" s="18"/>
      <c r="K875" s="18" t="s">
        <v>74</v>
      </c>
      <c r="L875" s="18"/>
      <c r="M875" s="18" t="s">
        <v>78</v>
      </c>
      <c r="N875" s="18" t="s">
        <v>78</v>
      </c>
      <c r="O875" s="18" t="s">
        <v>82</v>
      </c>
      <c r="P875" s="18"/>
      <c r="Q875" s="18" t="s">
        <v>78</v>
      </c>
      <c r="R875" s="19">
        <v>1.6</v>
      </c>
      <c r="S875" s="19">
        <v>12.8</v>
      </c>
      <c r="T875" s="19">
        <v>20.399999999999999</v>
      </c>
      <c r="U875" s="19">
        <v>24.1</v>
      </c>
      <c r="V875" s="19">
        <v>260.33999999999997</v>
      </c>
      <c r="W875" s="19">
        <v>1200</v>
      </c>
      <c r="X875" s="19">
        <v>1920</v>
      </c>
      <c r="Y875" s="18" t="s">
        <v>200</v>
      </c>
      <c r="Z875" s="69">
        <v>8850</v>
      </c>
      <c r="AA875" s="19">
        <v>2.3039999999999998</v>
      </c>
      <c r="AB875" s="21">
        <v>300</v>
      </c>
      <c r="AC875" s="19">
        <v>2.5</v>
      </c>
      <c r="AD875" s="19">
        <v>311</v>
      </c>
      <c r="AE875" s="19">
        <v>300</v>
      </c>
      <c r="AF875" s="19">
        <v>292</v>
      </c>
      <c r="AG875" s="8">
        <f>AF875/AD875</f>
        <v>0.93890675241157562</v>
      </c>
      <c r="AH875" s="19">
        <v>200</v>
      </c>
      <c r="AI875" s="85">
        <f>(AF875*V875)/1000000</f>
        <v>7.6019279999999995E-2</v>
      </c>
      <c r="AJ875" s="18" t="s">
        <v>78</v>
      </c>
      <c r="AK875" s="18" t="s">
        <v>208</v>
      </c>
      <c r="AL875" s="18" t="s">
        <v>134</v>
      </c>
      <c r="AM875" s="18"/>
      <c r="AN875" s="18" t="s">
        <v>121</v>
      </c>
      <c r="AO875" s="18"/>
      <c r="AP875" s="18" t="s">
        <v>81</v>
      </c>
      <c r="AQ875" s="18"/>
      <c r="AR875" s="19">
        <v>0</v>
      </c>
      <c r="AS875" s="18"/>
      <c r="AT875" s="72">
        <v>60</v>
      </c>
      <c r="AU875" s="19">
        <v>178</v>
      </c>
      <c r="AV875" s="19">
        <v>178</v>
      </c>
      <c r="AW875" s="18" t="s">
        <v>78</v>
      </c>
      <c r="AX875" s="18" t="s">
        <v>109</v>
      </c>
      <c r="AY875" s="18"/>
      <c r="AZ875" s="18"/>
      <c r="BA875" s="19">
        <v>0</v>
      </c>
      <c r="BB875" s="20" t="s">
        <v>121</v>
      </c>
      <c r="BC875" s="18" t="s">
        <v>144</v>
      </c>
      <c r="BD875" s="18"/>
      <c r="BE875" s="18" t="s">
        <v>84</v>
      </c>
      <c r="BF875" s="18"/>
      <c r="BG875" s="19">
        <v>1</v>
      </c>
      <c r="BH875" s="21">
        <v>0</v>
      </c>
      <c r="BI875" s="19">
        <v>0.16</v>
      </c>
      <c r="BJ875" s="19">
        <v>0.15</v>
      </c>
      <c r="BK875" s="19">
        <v>0.15</v>
      </c>
      <c r="BL875" s="18"/>
      <c r="BM875" s="18"/>
      <c r="BN875" s="19">
        <v>15.57</v>
      </c>
      <c r="BO875" s="21">
        <v>0.52</v>
      </c>
      <c r="BP875" s="20"/>
      <c r="BQ875" s="21">
        <v>0.22</v>
      </c>
      <c r="BR875" s="21">
        <v>0.21</v>
      </c>
      <c r="BS875" s="21">
        <v>0.2</v>
      </c>
      <c r="BT875" s="20"/>
      <c r="BU875" s="20"/>
      <c r="BV875" s="21">
        <v>15.51</v>
      </c>
      <c r="BW875" s="9">
        <f>IF(BA875=1,BN875-(Monitors!$B$17*Data!BZ875),Data!BN875)</f>
        <v>15.57</v>
      </c>
      <c r="BX875" s="32">
        <f>IF($AR875=1,$BW875-(Monitors!$C$17*BZ875),Data!$BW875)</f>
        <v>15.57</v>
      </c>
      <c r="BY875" s="32">
        <f>BX875-(AA875*Monitors!$C$13)</f>
        <v>10.962</v>
      </c>
      <c r="BZ875" s="86">
        <f>(Monitors!$C$13*Data!AA875)+(Monitors!$C$6*TANH(Monitors!$C$7*(Data!V875+Monitors!$C$8)+Monitors!$C$9)+Monitors!$C$10)</f>
        <v>17.99800176141396</v>
      </c>
      <c r="CA875" s="9">
        <f>BN875-(Signage!$C$13*AI875)</f>
        <v>9.8685539999999996</v>
      </c>
      <c r="CB875" s="86">
        <f>(Signage!$C$13*Data!AI875)+(Signage!$C$6*TANH(Signage!$C$7*(Data!V875+Signage!$C$8)+Signage!$C$9)+Signage!$C$10)</f>
        <v>24.737800163997232</v>
      </c>
    </row>
    <row r="876" spans="1:80" s="4" customFormat="1" ht="12" customHeight="1">
      <c r="A876" s="82">
        <v>875</v>
      </c>
      <c r="B876" s="15" t="s">
        <v>2058</v>
      </c>
      <c r="C876" s="82" t="s">
        <v>1806</v>
      </c>
      <c r="D876" s="16">
        <v>41294</v>
      </c>
      <c r="E876" s="18" t="s">
        <v>77</v>
      </c>
      <c r="F876" s="15" t="s">
        <v>70</v>
      </c>
      <c r="G876" s="17">
        <v>6</v>
      </c>
      <c r="H876" s="15" t="s">
        <v>72</v>
      </c>
      <c r="I876" s="15" t="s">
        <v>73</v>
      </c>
      <c r="J876" s="18" t="s">
        <v>73</v>
      </c>
      <c r="K876" s="18" t="s">
        <v>74</v>
      </c>
      <c r="L876" s="18" t="s">
        <v>71</v>
      </c>
      <c r="M876" s="18" t="s">
        <v>78</v>
      </c>
      <c r="N876" s="18" t="s">
        <v>78</v>
      </c>
      <c r="O876" s="18" t="s">
        <v>82</v>
      </c>
      <c r="P876" s="18" t="s">
        <v>71</v>
      </c>
      <c r="Q876" s="18" t="s">
        <v>78</v>
      </c>
      <c r="R876" s="19">
        <v>1.6</v>
      </c>
      <c r="S876" s="19">
        <v>11.7</v>
      </c>
      <c r="T876" s="19">
        <v>20.9</v>
      </c>
      <c r="U876" s="19">
        <v>24</v>
      </c>
      <c r="V876" s="19">
        <v>244.53</v>
      </c>
      <c r="W876" s="19">
        <v>1200</v>
      </c>
      <c r="X876" s="19">
        <v>1920</v>
      </c>
      <c r="Y876" s="18" t="s">
        <v>200</v>
      </c>
      <c r="Z876" s="69">
        <v>9264</v>
      </c>
      <c r="AA876" s="19">
        <v>2.3039999999999998</v>
      </c>
      <c r="AB876" s="21">
        <v>250</v>
      </c>
      <c r="AC876" s="19">
        <v>105.6</v>
      </c>
      <c r="AD876" s="19">
        <v>346</v>
      </c>
      <c r="AE876" s="19">
        <v>250</v>
      </c>
      <c r="AF876" s="19">
        <v>317</v>
      </c>
      <c r="AG876" s="8">
        <f>AF876/AD876</f>
        <v>0.91618497109826591</v>
      </c>
      <c r="AH876" s="19">
        <v>200</v>
      </c>
      <c r="AI876" s="85">
        <f>(AF876*V876)/1000000</f>
        <v>7.7516009999999996E-2</v>
      </c>
      <c r="AJ876" s="18" t="s">
        <v>78</v>
      </c>
      <c r="AK876" s="18" t="s">
        <v>384</v>
      </c>
      <c r="AL876" s="18" t="s">
        <v>120</v>
      </c>
      <c r="AM876" s="18" t="s">
        <v>81</v>
      </c>
      <c r="AN876" s="18" t="s">
        <v>81</v>
      </c>
      <c r="AO876" s="18" t="s">
        <v>81</v>
      </c>
      <c r="AP876" s="18" t="s">
        <v>81</v>
      </c>
      <c r="AQ876" s="18" t="s">
        <v>81</v>
      </c>
      <c r="AR876" s="19">
        <v>0</v>
      </c>
      <c r="AS876" s="18"/>
      <c r="AT876" s="72">
        <v>60</v>
      </c>
      <c r="AU876" s="19">
        <v>170</v>
      </c>
      <c r="AV876" s="19">
        <v>160</v>
      </c>
      <c r="AW876" s="18" t="s">
        <v>77</v>
      </c>
      <c r="AX876" s="18" t="s">
        <v>98</v>
      </c>
      <c r="AY876" s="18" t="s">
        <v>71</v>
      </c>
      <c r="AZ876" s="18" t="s">
        <v>71</v>
      </c>
      <c r="BA876" s="19">
        <v>0</v>
      </c>
      <c r="BB876" s="20" t="s">
        <v>81</v>
      </c>
      <c r="BC876" s="18" t="s">
        <v>144</v>
      </c>
      <c r="BD876" s="18" t="s">
        <v>71</v>
      </c>
      <c r="BE876" s="18" t="s">
        <v>84</v>
      </c>
      <c r="BF876" s="18" t="s">
        <v>81</v>
      </c>
      <c r="BG876" s="18"/>
      <c r="BH876" s="21">
        <v>0</v>
      </c>
      <c r="BI876" s="19">
        <v>0.16</v>
      </c>
      <c r="BJ876" s="18"/>
      <c r="BK876" s="19">
        <v>0.13</v>
      </c>
      <c r="BL876" s="18"/>
      <c r="BM876" s="18"/>
      <c r="BN876" s="19">
        <v>18.98</v>
      </c>
      <c r="BO876" s="21">
        <v>0.5</v>
      </c>
      <c r="BP876" s="20"/>
      <c r="BQ876" s="21">
        <v>0.19</v>
      </c>
      <c r="BR876" s="20"/>
      <c r="BS876" s="21">
        <v>0.16</v>
      </c>
      <c r="BT876" s="20"/>
      <c r="BU876" s="20"/>
      <c r="BV876" s="21">
        <v>19.07</v>
      </c>
      <c r="BW876" s="9">
        <f>IF(BA876=1,BN876-(Monitors!$B$17*Data!BZ876),Data!BN876)</f>
        <v>18.98</v>
      </c>
      <c r="BX876" s="32">
        <f>IF($AR876=1,$BW876-(Monitors!$C$17*BZ876),Data!$BW876)</f>
        <v>18.98</v>
      </c>
      <c r="BY876" s="32">
        <f>BX876-(AA876*Monitors!$C$13)</f>
        <v>14.372</v>
      </c>
      <c r="BZ876" s="86">
        <f>(Monitors!$C$13*Data!AA876)+(Monitors!$C$6*TANH(Monitors!$C$7*(Data!V876+Monitors!$C$8)+Monitors!$C$9)+Monitors!$C$10)</f>
        <v>17.5281667274919</v>
      </c>
      <c r="CA876" s="9">
        <f>BN876-(Signage!$C$13*AI876)</f>
        <v>13.166299250000002</v>
      </c>
      <c r="CB876" s="86">
        <f>(Signage!$C$13*Data!AI876)+(Signage!$C$6*TANH(Signage!$C$7*(Data!V876+Signage!$C$8)+Signage!$C$9)+Signage!$C$10)</f>
        <v>23.583323078804344</v>
      </c>
    </row>
    <row r="877" spans="1:80" s="4" customFormat="1" ht="12" customHeight="1">
      <c r="A877" s="83">
        <v>876</v>
      </c>
      <c r="B877" s="15" t="s">
        <v>2071</v>
      </c>
      <c r="C877" s="83" t="s">
        <v>1807</v>
      </c>
      <c r="D877" s="16">
        <v>40988</v>
      </c>
      <c r="E877" s="18" t="s">
        <v>77</v>
      </c>
      <c r="F877" s="15" t="s">
        <v>70</v>
      </c>
      <c r="G877" s="17">
        <v>6</v>
      </c>
      <c r="H877" s="15" t="s">
        <v>72</v>
      </c>
      <c r="I877" s="15" t="s">
        <v>90</v>
      </c>
      <c r="J877" s="18"/>
      <c r="K877" s="18" t="s">
        <v>74</v>
      </c>
      <c r="L877" s="18"/>
      <c r="M877" s="18" t="s">
        <v>78</v>
      </c>
      <c r="N877" s="18" t="s">
        <v>78</v>
      </c>
      <c r="O877" s="18" t="s">
        <v>82</v>
      </c>
      <c r="P877" s="18"/>
      <c r="Q877" s="18" t="s">
        <v>78</v>
      </c>
      <c r="R877" s="19">
        <v>1.6</v>
      </c>
      <c r="S877" s="19">
        <v>12.8</v>
      </c>
      <c r="T877" s="19">
        <v>20.399999999999999</v>
      </c>
      <c r="U877" s="19">
        <v>24.1</v>
      </c>
      <c r="V877" s="19">
        <v>260.3</v>
      </c>
      <c r="W877" s="19">
        <v>1920</v>
      </c>
      <c r="X877" s="19">
        <v>1200</v>
      </c>
      <c r="Y877" s="18" t="s">
        <v>207</v>
      </c>
      <c r="Z877" s="69">
        <v>8850</v>
      </c>
      <c r="AA877" s="19">
        <v>2.3039999999999998</v>
      </c>
      <c r="AB877" s="21">
        <v>350</v>
      </c>
      <c r="AC877" s="19">
        <v>9.1</v>
      </c>
      <c r="AD877" s="19">
        <v>345</v>
      </c>
      <c r="AE877" s="19">
        <v>350</v>
      </c>
      <c r="AF877" s="19">
        <v>322</v>
      </c>
      <c r="AG877" s="8">
        <f>AF877/AD877</f>
        <v>0.93333333333333335</v>
      </c>
      <c r="AH877" s="19">
        <v>200</v>
      </c>
      <c r="AI877" s="85">
        <f>(AF877*V877)/1000000</f>
        <v>8.3816600000000005E-2</v>
      </c>
      <c r="AJ877" s="18" t="s">
        <v>78</v>
      </c>
      <c r="AK877" s="18" t="s">
        <v>208</v>
      </c>
      <c r="AL877" s="18" t="s">
        <v>135</v>
      </c>
      <c r="AM877" s="18"/>
      <c r="AN877" s="18" t="s">
        <v>81</v>
      </c>
      <c r="AO877" s="18"/>
      <c r="AP877" s="18" t="s">
        <v>81</v>
      </c>
      <c r="AQ877" s="18"/>
      <c r="AR877" s="19">
        <v>0</v>
      </c>
      <c r="AS877" s="18"/>
      <c r="AT877" s="72">
        <v>60</v>
      </c>
      <c r="AU877" s="19">
        <v>178</v>
      </c>
      <c r="AV877" s="19">
        <v>178</v>
      </c>
      <c r="AW877" s="18" t="s">
        <v>78</v>
      </c>
      <c r="AX877" s="18" t="s">
        <v>109</v>
      </c>
      <c r="AY877" s="18"/>
      <c r="AZ877" s="18"/>
      <c r="BA877" s="19">
        <v>0</v>
      </c>
      <c r="BB877" s="20" t="s">
        <v>81</v>
      </c>
      <c r="BC877" s="18" t="s">
        <v>81</v>
      </c>
      <c r="BD877" s="18"/>
      <c r="BE877" s="18" t="s">
        <v>84</v>
      </c>
      <c r="BF877" s="18"/>
      <c r="BG877" s="19">
        <v>5</v>
      </c>
      <c r="BH877" s="21">
        <v>0</v>
      </c>
      <c r="BI877" s="19">
        <v>0.36</v>
      </c>
      <c r="BJ877" s="18"/>
      <c r="BK877" s="19">
        <v>0.34</v>
      </c>
      <c r="BL877" s="18"/>
      <c r="BM877" s="18"/>
      <c r="BN877" s="19">
        <v>24.43</v>
      </c>
      <c r="BO877" s="21">
        <v>0.5</v>
      </c>
      <c r="BP877" s="20"/>
      <c r="BQ877" s="21">
        <v>0.42</v>
      </c>
      <c r="BR877" s="20"/>
      <c r="BS877" s="21">
        <v>0.4</v>
      </c>
      <c r="BT877" s="20"/>
      <c r="BU877" s="20"/>
      <c r="BV877" s="21">
        <v>24.34</v>
      </c>
      <c r="BW877" s="9">
        <f>IF(BA877=1,BN877-(Monitors!$B$17*Data!BZ877),Data!BN877)</f>
        <v>24.43</v>
      </c>
      <c r="BX877" s="32">
        <f>IF($AR877=1,$BW877-(Monitors!$C$17*BZ877),Data!$BW877)</f>
        <v>24.43</v>
      </c>
      <c r="BY877" s="32">
        <f>BX877-(AA877*Monitors!$C$13)</f>
        <v>19.821999999999999</v>
      </c>
      <c r="BZ877" s="86">
        <f>(Monitors!$C$13*Data!AA877)+(Monitors!$C$6*TANH(Monitors!$C$7*(Data!V877+Monitors!$C$8)+Monitors!$C$9)+Monitors!$C$10)</f>
        <v>17.99686888017634</v>
      </c>
      <c r="CA877" s="9">
        <f>BN877-(Signage!$C$13*AI877)</f>
        <v>18.143754999999999</v>
      </c>
      <c r="CB877" s="86">
        <f>(Signage!$C$13*Data!AI877)+(Signage!$C$6*TANH(Signage!$C$7*(Data!V877+Signage!$C$8)+Signage!$C$9)+Signage!$C$10)</f>
        <v>25.319402044414112</v>
      </c>
    </row>
    <row r="878" spans="1:80" s="4" customFormat="1" ht="12" customHeight="1">
      <c r="A878" s="82">
        <v>877</v>
      </c>
      <c r="B878" s="15" t="s">
        <v>2052</v>
      </c>
      <c r="C878" s="82" t="s">
        <v>1808</v>
      </c>
      <c r="D878" s="25">
        <v>41913</v>
      </c>
      <c r="E878" s="27" t="s">
        <v>78</v>
      </c>
      <c r="F878" s="24" t="s">
        <v>70</v>
      </c>
      <c r="G878" s="26">
        <v>6</v>
      </c>
      <c r="H878" s="24" t="s">
        <v>72</v>
      </c>
      <c r="I878" s="24" t="s">
        <v>142</v>
      </c>
      <c r="J878" s="27"/>
      <c r="K878" s="27" t="s">
        <v>74</v>
      </c>
      <c r="L878" s="27"/>
      <c r="M878" s="27" t="s">
        <v>78</v>
      </c>
      <c r="N878" s="27" t="s">
        <v>78</v>
      </c>
      <c r="O878" s="27" t="s">
        <v>82</v>
      </c>
      <c r="P878" s="27"/>
      <c r="Q878" s="27" t="s">
        <v>78</v>
      </c>
      <c r="R878" s="28">
        <v>1.6</v>
      </c>
      <c r="S878" s="28">
        <v>12.8</v>
      </c>
      <c r="T878" s="28">
        <v>20.399999999999999</v>
      </c>
      <c r="U878" s="28">
        <v>24.1</v>
      </c>
      <c r="V878" s="28">
        <v>260.33999999999997</v>
      </c>
      <c r="W878" s="28">
        <v>1200</v>
      </c>
      <c r="X878" s="28">
        <v>1920</v>
      </c>
      <c r="Y878" s="27" t="s">
        <v>200</v>
      </c>
      <c r="Z878" s="70">
        <v>8850</v>
      </c>
      <c r="AA878" s="28">
        <v>2.3039999999999998</v>
      </c>
      <c r="AB878" s="30">
        <v>330</v>
      </c>
      <c r="AC878" s="28">
        <v>59.2</v>
      </c>
      <c r="AD878" s="28">
        <v>335.1</v>
      </c>
      <c r="AE878" s="28">
        <v>330</v>
      </c>
      <c r="AF878" s="28">
        <v>326.10000000000002</v>
      </c>
      <c r="AG878" s="8">
        <f>AF878/AD878</f>
        <v>0.973142345568487</v>
      </c>
      <c r="AH878" s="28">
        <v>201.3</v>
      </c>
      <c r="AI878" s="85">
        <f>(AF878*V878)/1000000</f>
        <v>8.4896873999999997E-2</v>
      </c>
      <c r="AJ878" s="27" t="s">
        <v>78</v>
      </c>
      <c r="AK878" s="27" t="s">
        <v>347</v>
      </c>
      <c r="AL878" s="27" t="s">
        <v>134</v>
      </c>
      <c r="AM878" s="27"/>
      <c r="AN878" s="27" t="s">
        <v>121</v>
      </c>
      <c r="AO878" s="27"/>
      <c r="AP878" s="27" t="s">
        <v>81</v>
      </c>
      <c r="AQ878" s="27"/>
      <c r="AR878" s="28">
        <v>0</v>
      </c>
      <c r="AS878" s="27"/>
      <c r="AT878" s="74">
        <v>60</v>
      </c>
      <c r="AU878" s="28">
        <v>178</v>
      </c>
      <c r="AV878" s="28">
        <v>178</v>
      </c>
      <c r="AW878" s="31"/>
      <c r="AX878" s="27" t="s">
        <v>323</v>
      </c>
      <c r="AY878" s="27"/>
      <c r="AZ878" s="27"/>
      <c r="BA878" s="28">
        <v>0</v>
      </c>
      <c r="BB878" s="29" t="s">
        <v>121</v>
      </c>
      <c r="BC878" s="29" t="s">
        <v>154</v>
      </c>
      <c r="BD878" s="27"/>
      <c r="BE878" s="27" t="s">
        <v>84</v>
      </c>
      <c r="BF878" s="27"/>
      <c r="BG878" s="27" t="s">
        <v>119</v>
      </c>
      <c r="BH878" s="30">
        <v>0</v>
      </c>
      <c r="BI878" s="28">
        <v>0.42</v>
      </c>
      <c r="BJ878" s="28">
        <v>0.28999999999999998</v>
      </c>
      <c r="BK878" s="28">
        <v>0.23</v>
      </c>
      <c r="BL878" s="27"/>
      <c r="BM878" s="27"/>
      <c r="BN878" s="28">
        <v>14.54</v>
      </c>
      <c r="BO878" s="30">
        <v>0.36</v>
      </c>
      <c r="BP878" s="29"/>
      <c r="BQ878" s="30">
        <v>0.48</v>
      </c>
      <c r="BR878" s="30">
        <v>0.35</v>
      </c>
      <c r="BS878" s="30">
        <v>0.28000000000000003</v>
      </c>
      <c r="BT878" s="29"/>
      <c r="BU878" s="29"/>
      <c r="BV878" s="30">
        <v>14.65</v>
      </c>
      <c r="BW878" s="9">
        <f>IF(BA878=1,BN878-(Monitors!$B$17*Data!BZ878),Data!BN878)</f>
        <v>14.54</v>
      </c>
      <c r="BX878" s="32">
        <f>IF($AR878=1,$BW878-(Monitors!$C$17*BZ878),Data!$BW878)</f>
        <v>14.54</v>
      </c>
      <c r="BY878" s="32">
        <f>BX878-(AA878*Monitors!$C$13)</f>
        <v>9.9319999999999986</v>
      </c>
      <c r="BZ878" s="86">
        <f>(Monitors!$C$13*Data!AA878)+(Monitors!$C$6*TANH(Monitors!$C$7*(Data!V878+Monitors!$C$8)+Monitors!$C$9)+Monitors!$C$10)</f>
        <v>17.99800176141396</v>
      </c>
      <c r="CA878" s="9">
        <f>BN878-(Signage!$C$13*AI878)</f>
        <v>8.1727344500000001</v>
      </c>
      <c r="CB878" s="86">
        <f>(Signage!$C$13*Data!AI878)+(Signage!$C$6*TANH(Signage!$C$7*(Data!V878+Signage!$C$8)+Signage!$C$9)+Signage!$C$10)</f>
        <v>25.40361971399723</v>
      </c>
    </row>
    <row r="879" spans="1:80" s="4" customFormat="1" ht="12" customHeight="1">
      <c r="A879" s="83">
        <v>878</v>
      </c>
      <c r="B879" s="15" t="s">
        <v>2067</v>
      </c>
      <c r="C879" s="83" t="s">
        <v>1809</v>
      </c>
      <c r="D879" s="16">
        <v>41166</v>
      </c>
      <c r="E879" s="18" t="s">
        <v>77</v>
      </c>
      <c r="F879" s="15" t="s">
        <v>70</v>
      </c>
      <c r="G879" s="17">
        <v>6</v>
      </c>
      <c r="H879" s="15" t="s">
        <v>72</v>
      </c>
      <c r="I879" s="15" t="s">
        <v>142</v>
      </c>
      <c r="J879" s="18"/>
      <c r="K879" s="18" t="s">
        <v>74</v>
      </c>
      <c r="L879" s="18"/>
      <c r="M879" s="18" t="s">
        <v>78</v>
      </c>
      <c r="N879" s="18" t="s">
        <v>77</v>
      </c>
      <c r="O879" s="18" t="s">
        <v>82</v>
      </c>
      <c r="P879" s="18" t="s">
        <v>440</v>
      </c>
      <c r="Q879" s="18" t="s">
        <v>78</v>
      </c>
      <c r="R879" s="19">
        <v>1.61</v>
      </c>
      <c r="S879" s="19">
        <v>20.399999999999999</v>
      </c>
      <c r="T879" s="19">
        <v>12.7</v>
      </c>
      <c r="U879" s="19">
        <v>24.1</v>
      </c>
      <c r="V879" s="19">
        <v>259.10000000000002</v>
      </c>
      <c r="W879" s="19">
        <v>1200</v>
      </c>
      <c r="X879" s="19">
        <v>1920</v>
      </c>
      <c r="Y879" s="18" t="s">
        <v>200</v>
      </c>
      <c r="Z879" s="69">
        <v>8892</v>
      </c>
      <c r="AA879" s="19">
        <v>2.3039999999999998</v>
      </c>
      <c r="AB879" s="21">
        <v>300</v>
      </c>
      <c r="AC879" s="19">
        <v>3</v>
      </c>
      <c r="AD879" s="19">
        <v>350.8</v>
      </c>
      <c r="AE879" s="19">
        <v>300</v>
      </c>
      <c r="AF879" s="19">
        <v>350.8</v>
      </c>
      <c r="AG879" s="8">
        <f>AF879/AD879</f>
        <v>1</v>
      </c>
      <c r="AH879" s="19">
        <v>200</v>
      </c>
      <c r="AI879" s="85">
        <f>(AF879*V879)/1000000</f>
        <v>9.089228000000002E-2</v>
      </c>
      <c r="AJ879" s="18" t="s">
        <v>78</v>
      </c>
      <c r="AK879" s="18" t="s">
        <v>206</v>
      </c>
      <c r="AL879" s="18" t="s">
        <v>120</v>
      </c>
      <c r="AM879" s="18"/>
      <c r="AN879" s="18" t="s">
        <v>121</v>
      </c>
      <c r="AO879" s="18"/>
      <c r="AP879" s="18" t="s">
        <v>94</v>
      </c>
      <c r="AQ879" s="18"/>
      <c r="AR879" s="19">
        <v>1</v>
      </c>
      <c r="AS879" s="18" t="s">
        <v>117</v>
      </c>
      <c r="AT879" s="72">
        <v>60</v>
      </c>
      <c r="AU879" s="19">
        <v>178</v>
      </c>
      <c r="AV879" s="19">
        <v>178</v>
      </c>
      <c r="AW879" s="18" t="s">
        <v>77</v>
      </c>
      <c r="AX879" s="18" t="s">
        <v>114</v>
      </c>
      <c r="AY879" s="18"/>
      <c r="AZ879" s="18"/>
      <c r="BA879" s="19">
        <v>0</v>
      </c>
      <c r="BB879" s="20" t="s">
        <v>121</v>
      </c>
      <c r="BC879" s="18" t="s">
        <v>144</v>
      </c>
      <c r="BD879" s="18"/>
      <c r="BE879" s="18" t="s">
        <v>84</v>
      </c>
      <c r="BF879" s="18"/>
      <c r="BG879" s="18"/>
      <c r="BH879" s="21">
        <v>0</v>
      </c>
      <c r="BI879" s="19">
        <v>0.22</v>
      </c>
      <c r="BJ879" s="19">
        <v>0.16</v>
      </c>
      <c r="BK879" s="19">
        <v>0.14000000000000001</v>
      </c>
      <c r="BL879" s="19">
        <v>9.1300000000000008</v>
      </c>
      <c r="BM879" s="19">
        <v>28.39</v>
      </c>
      <c r="BN879" s="19">
        <v>20.95</v>
      </c>
      <c r="BO879" s="21">
        <v>0.52</v>
      </c>
      <c r="BP879" s="20"/>
      <c r="BQ879" s="21">
        <v>0.27</v>
      </c>
      <c r="BR879" s="21">
        <v>0.21</v>
      </c>
      <c r="BS879" s="21">
        <v>0.19</v>
      </c>
      <c r="BT879" s="21">
        <v>9.8699999999999992</v>
      </c>
      <c r="BU879" s="21">
        <v>28.25</v>
      </c>
      <c r="BV879" s="21">
        <v>20.88</v>
      </c>
      <c r="BW879" s="9">
        <f>IF(BA879=1,BN879-(Monitors!$B$17*Data!BZ879),Data!BN879)</f>
        <v>20.95</v>
      </c>
      <c r="BX879" s="32">
        <f>IF($AR879=1,$BW879-(Monitors!$C$17*BZ879),Data!$BW879)</f>
        <v>20.05186234004325</v>
      </c>
      <c r="BY879" s="32">
        <f>BX879-(AA879*Monitors!$C$13)</f>
        <v>15.44386234004325</v>
      </c>
      <c r="BZ879" s="86">
        <f>(Monitors!$C$13*Data!AA879)+(Monitors!$C$6*TANH(Monitors!$C$7*(Data!V879+Monitors!$C$8)+Monitors!$C$9)+Monitors!$C$10)</f>
        <v>17.962753199134976</v>
      </c>
      <c r="CA879" s="9">
        <f>BN879-(Signage!$C$13*AI879)</f>
        <v>14.133078999999999</v>
      </c>
      <c r="CB879" s="86">
        <f>(Signage!$C$13*Data!AI879)+(Signage!$C$6*TANH(Signage!$C$7*(Data!V879+Signage!$C$8)+Signage!$C$9)+Signage!$C$10)</f>
        <v>25.754145596020884</v>
      </c>
    </row>
    <row r="880" spans="1:80" s="4" customFormat="1" ht="12" customHeight="1">
      <c r="A880" s="82">
        <v>879</v>
      </c>
      <c r="B880" s="15" t="s">
        <v>2071</v>
      </c>
      <c r="C880" s="82" t="s">
        <v>1810</v>
      </c>
      <c r="D880" s="16">
        <v>41487</v>
      </c>
      <c r="E880" s="18" t="s">
        <v>77</v>
      </c>
      <c r="F880" s="15" t="s">
        <v>70</v>
      </c>
      <c r="G880" s="17">
        <v>6</v>
      </c>
      <c r="H880" s="15" t="s">
        <v>72</v>
      </c>
      <c r="I880" s="15" t="s">
        <v>142</v>
      </c>
      <c r="J880" s="18"/>
      <c r="K880" s="18" t="s">
        <v>74</v>
      </c>
      <c r="L880" s="18"/>
      <c r="M880" s="18" t="s">
        <v>78</v>
      </c>
      <c r="N880" s="18" t="s">
        <v>78</v>
      </c>
      <c r="O880" s="18" t="s">
        <v>82</v>
      </c>
      <c r="P880" s="18"/>
      <c r="Q880" s="18" t="s">
        <v>78</v>
      </c>
      <c r="R880" s="19">
        <v>1.6</v>
      </c>
      <c r="S880" s="19">
        <v>12.8</v>
      </c>
      <c r="T880" s="19">
        <v>20.399999999999999</v>
      </c>
      <c r="U880" s="19">
        <v>24.1</v>
      </c>
      <c r="V880" s="19">
        <v>260.3</v>
      </c>
      <c r="W880" s="19">
        <v>1200</v>
      </c>
      <c r="X880" s="19">
        <v>1920</v>
      </c>
      <c r="Y880" s="18" t="s">
        <v>200</v>
      </c>
      <c r="Z880" s="69">
        <v>8850</v>
      </c>
      <c r="AA880" s="19">
        <v>2.3039999999999998</v>
      </c>
      <c r="AB880" s="21">
        <v>300</v>
      </c>
      <c r="AC880" s="19">
        <v>6.9</v>
      </c>
      <c r="AD880" s="19">
        <v>364.9</v>
      </c>
      <c r="AE880" s="19">
        <v>300</v>
      </c>
      <c r="AF880" s="19">
        <v>359.1</v>
      </c>
      <c r="AG880" s="8">
        <f>AF880/AD880</f>
        <v>0.98410523431077024</v>
      </c>
      <c r="AH880" s="19">
        <v>200.7</v>
      </c>
      <c r="AI880" s="85">
        <f>(AF880*V880)/1000000</f>
        <v>9.3473730000000005E-2</v>
      </c>
      <c r="AJ880" s="18" t="s">
        <v>78</v>
      </c>
      <c r="AK880" s="18" t="s">
        <v>208</v>
      </c>
      <c r="AL880" s="18" t="s">
        <v>134</v>
      </c>
      <c r="AM880" s="18"/>
      <c r="AN880" s="18" t="s">
        <v>121</v>
      </c>
      <c r="AO880" s="18"/>
      <c r="AP880" s="18" t="s">
        <v>81</v>
      </c>
      <c r="AQ880" s="18"/>
      <c r="AR880" s="19">
        <v>0</v>
      </c>
      <c r="AS880" s="18"/>
      <c r="AT880" s="72">
        <v>60</v>
      </c>
      <c r="AU880" s="19">
        <v>178</v>
      </c>
      <c r="AV880" s="19">
        <v>178</v>
      </c>
      <c r="AW880" s="18" t="s">
        <v>78</v>
      </c>
      <c r="AX880" s="18" t="s">
        <v>109</v>
      </c>
      <c r="AY880" s="18"/>
      <c r="AZ880" s="18"/>
      <c r="BA880" s="19">
        <v>0</v>
      </c>
      <c r="BB880" s="20" t="s">
        <v>121</v>
      </c>
      <c r="BC880" s="18" t="s">
        <v>144</v>
      </c>
      <c r="BD880" s="18"/>
      <c r="BE880" s="18" t="s">
        <v>84</v>
      </c>
      <c r="BF880" s="18"/>
      <c r="BG880" s="19">
        <v>1</v>
      </c>
      <c r="BH880" s="21">
        <v>0</v>
      </c>
      <c r="BI880" s="19">
        <v>0.16</v>
      </c>
      <c r="BJ880" s="19">
        <v>0.15</v>
      </c>
      <c r="BK880" s="19">
        <v>0.15</v>
      </c>
      <c r="BL880" s="18"/>
      <c r="BM880" s="18"/>
      <c r="BN880" s="19">
        <v>19.98</v>
      </c>
      <c r="BO880" s="21">
        <v>0.48</v>
      </c>
      <c r="BP880" s="20"/>
      <c r="BQ880" s="21">
        <v>0.22</v>
      </c>
      <c r="BR880" s="21">
        <v>0.21</v>
      </c>
      <c r="BS880" s="21">
        <v>0.2</v>
      </c>
      <c r="BT880" s="20"/>
      <c r="BU880" s="20"/>
      <c r="BV880" s="21">
        <v>19.940000000000001</v>
      </c>
      <c r="BW880" s="9">
        <f>IF(BA880=1,BN880-(Monitors!$B$17*Data!BZ880),Data!BN880)</f>
        <v>19.98</v>
      </c>
      <c r="BX880" s="32">
        <f>IF($AR880=1,$BW880-(Monitors!$C$17*BZ880),Data!$BW880)</f>
        <v>19.98</v>
      </c>
      <c r="BY880" s="32">
        <f>BX880-(AA880*Monitors!$C$13)</f>
        <v>15.372</v>
      </c>
      <c r="BZ880" s="86">
        <f>(Monitors!$C$13*Data!AA880)+(Monitors!$C$6*TANH(Monitors!$C$7*(Data!V880+Monitors!$C$8)+Monitors!$C$9)+Monitors!$C$10)</f>
        <v>17.99686888017634</v>
      </c>
      <c r="CA880" s="9">
        <f>BN880-(Signage!$C$13*AI880)</f>
        <v>12.969470250000001</v>
      </c>
      <c r="CB880" s="86">
        <f>(Signage!$C$13*Data!AI880)+(Signage!$C$6*TANH(Signage!$C$7*(Data!V880+Signage!$C$8)+Signage!$C$9)+Signage!$C$10)</f>
        <v>26.043686794414111</v>
      </c>
    </row>
    <row r="881" spans="1:80" s="4" customFormat="1" ht="12" customHeight="1">
      <c r="A881" s="83">
        <v>880</v>
      </c>
      <c r="B881" s="15" t="s">
        <v>2071</v>
      </c>
      <c r="C881" s="83" t="s">
        <v>1811</v>
      </c>
      <c r="D881" s="16">
        <v>41649</v>
      </c>
      <c r="E881" s="18" t="s">
        <v>77</v>
      </c>
      <c r="F881" s="15" t="s">
        <v>70</v>
      </c>
      <c r="G881" s="17">
        <v>6</v>
      </c>
      <c r="H881" s="15" t="s">
        <v>72</v>
      </c>
      <c r="I881" s="15" t="s">
        <v>142</v>
      </c>
      <c r="J881" s="18"/>
      <c r="K881" s="18" t="s">
        <v>74</v>
      </c>
      <c r="L881" s="18"/>
      <c r="M881" s="18" t="s">
        <v>78</v>
      </c>
      <c r="N881" s="18" t="s">
        <v>78</v>
      </c>
      <c r="O881" s="18" t="s">
        <v>82</v>
      </c>
      <c r="P881" s="18"/>
      <c r="Q881" s="18" t="s">
        <v>78</v>
      </c>
      <c r="R881" s="19">
        <v>1.6</v>
      </c>
      <c r="S881" s="19">
        <v>12.8</v>
      </c>
      <c r="T881" s="19">
        <v>20.399999999999999</v>
      </c>
      <c r="U881" s="19">
        <v>24.1</v>
      </c>
      <c r="V881" s="19">
        <v>260.3</v>
      </c>
      <c r="W881" s="19">
        <v>1200</v>
      </c>
      <c r="X881" s="19">
        <v>1920</v>
      </c>
      <c r="Y881" s="18" t="s">
        <v>200</v>
      </c>
      <c r="Z881" s="69">
        <v>8850</v>
      </c>
      <c r="AA881" s="19">
        <v>2.3039999999999998</v>
      </c>
      <c r="AB881" s="21">
        <v>350</v>
      </c>
      <c r="AC881" s="19">
        <v>60.8</v>
      </c>
      <c r="AD881" s="19">
        <v>405.3</v>
      </c>
      <c r="AE881" s="19">
        <v>350</v>
      </c>
      <c r="AF881" s="19">
        <v>405.3</v>
      </c>
      <c r="AG881" s="8">
        <f>AF881/AD881</f>
        <v>1</v>
      </c>
      <c r="AH881" s="19">
        <v>200.1</v>
      </c>
      <c r="AI881" s="85">
        <f>(AF881*V881)/1000000</f>
        <v>0.10549959</v>
      </c>
      <c r="AJ881" s="18" t="s">
        <v>78</v>
      </c>
      <c r="AK881" s="18" t="s">
        <v>700</v>
      </c>
      <c r="AL881" s="18" t="s">
        <v>695</v>
      </c>
      <c r="AM881" s="18"/>
      <c r="AN881" s="18" t="s">
        <v>121</v>
      </c>
      <c r="AO881" s="18"/>
      <c r="AP881" s="18" t="s">
        <v>81</v>
      </c>
      <c r="AQ881" s="18" t="s">
        <v>81</v>
      </c>
      <c r="AR881" s="19">
        <v>0</v>
      </c>
      <c r="AS881" s="18"/>
      <c r="AT881" s="72">
        <v>60</v>
      </c>
      <c r="AU881" s="19">
        <v>178</v>
      </c>
      <c r="AV881" s="19">
        <v>178</v>
      </c>
      <c r="AW881" s="18" t="s">
        <v>77</v>
      </c>
      <c r="AX881" s="18" t="s">
        <v>697</v>
      </c>
      <c r="AY881" s="18" t="s">
        <v>698</v>
      </c>
      <c r="AZ881" s="18" t="s">
        <v>699</v>
      </c>
      <c r="BA881" s="19">
        <v>1</v>
      </c>
      <c r="BB881" s="20" t="s">
        <v>121</v>
      </c>
      <c r="BC881" s="18" t="s">
        <v>154</v>
      </c>
      <c r="BD881" s="18"/>
      <c r="BE881" s="18" t="s">
        <v>84</v>
      </c>
      <c r="BF881" s="18"/>
      <c r="BG881" s="19">
        <v>1</v>
      </c>
      <c r="BH881" s="21">
        <v>0</v>
      </c>
      <c r="BI881" s="19">
        <v>0.48</v>
      </c>
      <c r="BJ881" s="19">
        <v>0.25</v>
      </c>
      <c r="BK881" s="19">
        <v>0.23</v>
      </c>
      <c r="BL881" s="18"/>
      <c r="BM881" s="18"/>
      <c r="BN881" s="19">
        <v>28.93</v>
      </c>
      <c r="BO881" s="21">
        <v>0.9</v>
      </c>
      <c r="BP881" s="20"/>
      <c r="BQ881" s="21">
        <v>0.54</v>
      </c>
      <c r="BR881" s="21">
        <v>0.33</v>
      </c>
      <c r="BS881" s="21">
        <v>0.3</v>
      </c>
      <c r="BT881" s="20"/>
      <c r="BU881" s="20"/>
      <c r="BV881" s="21">
        <v>29.43</v>
      </c>
      <c r="BW881" s="9">
        <f>IF(BA881=1,BN881-(Monitors!$B$17*Data!BZ881),Data!BN881)</f>
        <v>23.530939335947096</v>
      </c>
      <c r="BX881" s="32">
        <f>IF($AR881=1,$BW881-(Monitors!$C$17*BZ881),Data!$BW881)</f>
        <v>23.530939335947096</v>
      </c>
      <c r="BY881" s="32">
        <f>BX881-(AA881*Monitors!$C$13)</f>
        <v>18.922939335947095</v>
      </c>
      <c r="BZ881" s="86">
        <f>(Monitors!$C$13*Data!AA881)+(Monitors!$C$6*TANH(Monitors!$C$7*(Data!V881+Monitors!$C$8)+Monitors!$C$9)+Monitors!$C$10)</f>
        <v>17.99686888017634</v>
      </c>
      <c r="CA881" s="9">
        <f>BN881-(Signage!$C$13*AI881)</f>
        <v>21.017530749999999</v>
      </c>
      <c r="CB881" s="86">
        <f>(Signage!$C$13*Data!AI881)+(Signage!$C$6*TANH(Signage!$C$7*(Data!V881+Signage!$C$8)+Signage!$C$9)+Signage!$C$10)</f>
        <v>26.945626294414112</v>
      </c>
    </row>
    <row r="882" spans="1:80" s="4" customFormat="1" ht="12" customHeight="1">
      <c r="A882" s="82">
        <v>881</v>
      </c>
      <c r="B882" s="15" t="s">
        <v>2096</v>
      </c>
      <c r="C882" s="82" t="s">
        <v>1812</v>
      </c>
      <c r="D882" s="16">
        <v>41701</v>
      </c>
      <c r="E882" s="18" t="s">
        <v>77</v>
      </c>
      <c r="F882" s="15" t="s">
        <v>70</v>
      </c>
      <c r="G882" s="17">
        <v>6</v>
      </c>
      <c r="H882" s="15" t="s">
        <v>72</v>
      </c>
      <c r="I882" s="15" t="s">
        <v>90</v>
      </c>
      <c r="J882" s="18" t="s">
        <v>71</v>
      </c>
      <c r="K882" s="18" t="s">
        <v>74</v>
      </c>
      <c r="L882" s="18" t="s">
        <v>71</v>
      </c>
      <c r="M882" s="18" t="s">
        <v>78</v>
      </c>
      <c r="N882" s="18" t="s">
        <v>78</v>
      </c>
      <c r="O882" s="18" t="s">
        <v>82</v>
      </c>
      <c r="P882" s="18" t="s">
        <v>81</v>
      </c>
      <c r="Q882" s="18" t="s">
        <v>77</v>
      </c>
      <c r="R882" s="19">
        <v>2.37</v>
      </c>
      <c r="S882" s="19">
        <v>9.6999999999999993</v>
      </c>
      <c r="T882" s="19">
        <v>23</v>
      </c>
      <c r="U882" s="19">
        <v>25</v>
      </c>
      <c r="V882" s="19">
        <v>223.95</v>
      </c>
      <c r="W882" s="19">
        <v>1080</v>
      </c>
      <c r="X882" s="19">
        <v>2560</v>
      </c>
      <c r="Y882" s="18" t="s">
        <v>705</v>
      </c>
      <c r="Z882" s="69">
        <v>12380</v>
      </c>
      <c r="AA882" s="19">
        <v>2.7639999999999998</v>
      </c>
      <c r="AB882" s="21">
        <v>215</v>
      </c>
      <c r="AC882" s="19">
        <v>3.5</v>
      </c>
      <c r="AD882" s="19">
        <v>280.5</v>
      </c>
      <c r="AE882" s="19">
        <v>215</v>
      </c>
      <c r="AF882" s="18"/>
      <c r="AG882" s="8">
        <f>AF882/AD882</f>
        <v>0</v>
      </c>
      <c r="AH882" s="19">
        <v>200</v>
      </c>
      <c r="AI882" s="85">
        <f>(AF882*V882)/1000000</f>
        <v>0</v>
      </c>
      <c r="AJ882" s="18" t="s">
        <v>78</v>
      </c>
      <c r="AK882" s="18" t="s">
        <v>709</v>
      </c>
      <c r="AL882" s="18" t="s">
        <v>326</v>
      </c>
      <c r="AM882" s="18" t="s">
        <v>81</v>
      </c>
      <c r="AN882" s="18" t="s">
        <v>121</v>
      </c>
      <c r="AO882" s="18" t="s">
        <v>81</v>
      </c>
      <c r="AP882" s="18" t="s">
        <v>81</v>
      </c>
      <c r="AQ882" s="18" t="s">
        <v>81</v>
      </c>
      <c r="AR882" s="19">
        <v>0</v>
      </c>
      <c r="AS882" s="18"/>
      <c r="AT882" s="72">
        <v>60</v>
      </c>
      <c r="AU882" s="19">
        <v>170</v>
      </c>
      <c r="AV882" s="19">
        <v>160</v>
      </c>
      <c r="AW882" s="18" t="s">
        <v>78</v>
      </c>
      <c r="AX882" s="18" t="s">
        <v>87</v>
      </c>
      <c r="AY882" s="18" t="s">
        <v>71</v>
      </c>
      <c r="AZ882" s="18" t="s">
        <v>71</v>
      </c>
      <c r="BA882" s="19">
        <v>0</v>
      </c>
      <c r="BB882" s="20" t="s">
        <v>121</v>
      </c>
      <c r="BC882" s="18" t="s">
        <v>154</v>
      </c>
      <c r="BD882" s="18" t="s">
        <v>81</v>
      </c>
      <c r="BE882" s="18" t="s">
        <v>84</v>
      </c>
      <c r="BF882" s="18" t="s">
        <v>81</v>
      </c>
      <c r="BG882" s="18"/>
      <c r="BH882" s="21">
        <v>0</v>
      </c>
      <c r="BI882" s="19">
        <v>0.92</v>
      </c>
      <c r="BJ882" s="18"/>
      <c r="BK882" s="19">
        <v>0.32</v>
      </c>
      <c r="BL882" s="18"/>
      <c r="BM882" s="18"/>
      <c r="BN882" s="19">
        <v>24.1</v>
      </c>
      <c r="BO882" s="21">
        <v>0.48</v>
      </c>
      <c r="BP882" s="20"/>
      <c r="BQ882" s="21">
        <v>0.93</v>
      </c>
      <c r="BR882" s="20"/>
      <c r="BS882" s="21">
        <v>0.32</v>
      </c>
      <c r="BT882" s="20"/>
      <c r="BU882" s="20"/>
      <c r="BV882" s="21">
        <v>24.03</v>
      </c>
      <c r="BW882" s="9">
        <f>IF(BA882=1,BN882-(Monitors!$B$17*Data!BZ882),Data!BN882)</f>
        <v>24.1</v>
      </c>
      <c r="BX882" s="32">
        <f>IF($AR882=1,$BW882-(Monitors!$C$17*BZ882),Data!$BW882)</f>
        <v>24.1</v>
      </c>
      <c r="BY882" s="32">
        <f>BX882-(AA882*Monitors!$C$13)</f>
        <v>18.572000000000003</v>
      </c>
      <c r="BZ882" s="86">
        <f>(Monitors!$C$13*Data!AA882)+(Monitors!$C$6*TANH(Monitors!$C$7*(Data!V882+Monitors!$C$8)+Monitors!$C$9)+Monitors!$C$10)</f>
        <v>17.767397034409857</v>
      </c>
      <c r="CA882" s="9">
        <f>BN882-(Signage!$C$13*AI882)</f>
        <v>24.1</v>
      </c>
      <c r="CB882" s="86">
        <f>(Signage!$C$13*Data!AI882)+(Signage!$C$6*TANH(Signage!$C$7*(Data!V882+Signage!$C$8)+Signage!$C$9)+Signage!$C$10)</f>
        <v>16.112166528602756</v>
      </c>
    </row>
    <row r="883" spans="1:80" s="4" customFormat="1" ht="12" customHeight="1">
      <c r="A883" s="83">
        <v>882</v>
      </c>
      <c r="B883" s="15" t="s">
        <v>2076</v>
      </c>
      <c r="C883" s="83" t="s">
        <v>1813</v>
      </c>
      <c r="D883" s="16">
        <v>41733</v>
      </c>
      <c r="E883" s="18" t="s">
        <v>77</v>
      </c>
      <c r="F883" s="15" t="s">
        <v>70</v>
      </c>
      <c r="G883" s="17">
        <v>6</v>
      </c>
      <c r="H883" s="15" t="s">
        <v>72</v>
      </c>
      <c r="I883" s="15" t="s">
        <v>142</v>
      </c>
      <c r="J883" s="18"/>
      <c r="K883" s="18" t="s">
        <v>74</v>
      </c>
      <c r="L883" s="18"/>
      <c r="M883" s="18" t="s">
        <v>78</v>
      </c>
      <c r="N883" s="18" t="s">
        <v>78</v>
      </c>
      <c r="O883" s="18" t="s">
        <v>82</v>
      </c>
      <c r="P883" s="18"/>
      <c r="Q883" s="18" t="s">
        <v>77</v>
      </c>
      <c r="R883" s="19">
        <v>2.33</v>
      </c>
      <c r="S883" s="19">
        <v>9.6999999999999993</v>
      </c>
      <c r="T883" s="19">
        <v>23</v>
      </c>
      <c r="U883" s="19">
        <v>25</v>
      </c>
      <c r="V883" s="19">
        <v>223.95</v>
      </c>
      <c r="W883" s="19">
        <v>1080</v>
      </c>
      <c r="X883" s="19">
        <v>2560</v>
      </c>
      <c r="Y883" s="18" t="s">
        <v>705</v>
      </c>
      <c r="Z883" s="69">
        <v>12346</v>
      </c>
      <c r="AA883" s="19">
        <v>2.7650000000000001</v>
      </c>
      <c r="AB883" s="21">
        <v>250</v>
      </c>
      <c r="AC883" s="19">
        <v>0.1</v>
      </c>
      <c r="AD883" s="19">
        <v>246.5</v>
      </c>
      <c r="AE883" s="19">
        <v>250</v>
      </c>
      <c r="AF883" s="19">
        <v>244.7</v>
      </c>
      <c r="AG883" s="8">
        <f>AF883/AD883</f>
        <v>0.99269776876267746</v>
      </c>
      <c r="AH883" s="19">
        <v>200</v>
      </c>
      <c r="AI883" s="85">
        <f>(AF883*V883)/1000000</f>
        <v>5.4800564999999996E-2</v>
      </c>
      <c r="AJ883" s="18" t="s">
        <v>78</v>
      </c>
      <c r="AK883" s="18" t="s">
        <v>723</v>
      </c>
      <c r="AL883" s="18" t="s">
        <v>382</v>
      </c>
      <c r="AM883" s="18"/>
      <c r="AN883" s="18" t="s">
        <v>81</v>
      </c>
      <c r="AO883" s="18"/>
      <c r="AP883" s="18" t="s">
        <v>81</v>
      </c>
      <c r="AQ883" s="18"/>
      <c r="AR883" s="19">
        <v>0</v>
      </c>
      <c r="AS883" s="18"/>
      <c r="AT883" s="72">
        <v>60</v>
      </c>
      <c r="AU883" s="19">
        <v>178</v>
      </c>
      <c r="AV883" s="19">
        <v>178</v>
      </c>
      <c r="AW883" s="18" t="s">
        <v>77</v>
      </c>
      <c r="AX883" s="19">
        <v>0.99</v>
      </c>
      <c r="AY883" s="18"/>
      <c r="AZ883" s="18"/>
      <c r="BA883" s="19">
        <v>0</v>
      </c>
      <c r="BB883" s="20" t="s">
        <v>81</v>
      </c>
      <c r="BC883" s="18" t="s">
        <v>81</v>
      </c>
      <c r="BD883" s="18"/>
      <c r="BE883" s="18" t="s">
        <v>84</v>
      </c>
      <c r="BF883" s="18"/>
      <c r="BG883" s="18"/>
      <c r="BH883" s="21">
        <v>0</v>
      </c>
      <c r="BI883" s="19">
        <v>0.44</v>
      </c>
      <c r="BJ883" s="18"/>
      <c r="BK883" s="19">
        <v>0.43</v>
      </c>
      <c r="BL883" s="18"/>
      <c r="BM883" s="18"/>
      <c r="BN883" s="19">
        <v>23.99</v>
      </c>
      <c r="BO883" s="21">
        <v>0.56999999999999995</v>
      </c>
      <c r="BP883" s="20"/>
      <c r="BQ883" s="21">
        <v>0.49</v>
      </c>
      <c r="BR883" s="20"/>
      <c r="BS883" s="21">
        <v>0.48</v>
      </c>
      <c r="BT883" s="20"/>
      <c r="BU883" s="20"/>
      <c r="BV883" s="21">
        <v>23.88</v>
      </c>
      <c r="BW883" s="9">
        <f>IF(BA883=1,BN883-(Monitors!$B$17*Data!BZ883),Data!BN883)</f>
        <v>23.99</v>
      </c>
      <c r="BX883" s="32">
        <f>IF($AR883=1,$BW883-(Monitors!$C$17*BZ883),Data!$BW883)</f>
        <v>23.99</v>
      </c>
      <c r="BY883" s="32">
        <f>BX883-(AA883*Monitors!$C$13)</f>
        <v>18.459999999999997</v>
      </c>
      <c r="BZ883" s="86">
        <f>(Monitors!$C$13*Data!AA883)+(Monitors!$C$6*TANH(Monitors!$C$7*(Data!V883+Monitors!$C$8)+Monitors!$C$9)+Monitors!$C$10)</f>
        <v>17.769397034409856</v>
      </c>
      <c r="CA883" s="9">
        <f>BN883-(Signage!$C$13*AI883)</f>
        <v>19.879957624999999</v>
      </c>
      <c r="CB883" s="86">
        <f>(Signage!$C$13*Data!AI883)+(Signage!$C$6*TANH(Signage!$C$7*(Data!V883+Signage!$C$8)+Signage!$C$9)+Signage!$C$10)</f>
        <v>20.222208903602755</v>
      </c>
    </row>
    <row r="884" spans="1:80" s="4" customFormat="1" ht="12" customHeight="1">
      <c r="A884" s="82">
        <v>883</v>
      </c>
      <c r="B884" s="15" t="s">
        <v>2096</v>
      </c>
      <c r="C884" s="82" t="s">
        <v>1814</v>
      </c>
      <c r="D884" s="16">
        <v>41273</v>
      </c>
      <c r="E884" s="18" t="s">
        <v>77</v>
      </c>
      <c r="F884" s="15" t="s">
        <v>70</v>
      </c>
      <c r="G884" s="17">
        <v>6</v>
      </c>
      <c r="H884" s="15" t="s">
        <v>72</v>
      </c>
      <c r="I884" s="15" t="s">
        <v>73</v>
      </c>
      <c r="J884" s="18" t="s">
        <v>73</v>
      </c>
      <c r="K884" s="18" t="s">
        <v>74</v>
      </c>
      <c r="L884" s="18" t="s">
        <v>71</v>
      </c>
      <c r="M884" s="18" t="s">
        <v>78</v>
      </c>
      <c r="N884" s="18" t="s">
        <v>78</v>
      </c>
      <c r="O884" s="18" t="s">
        <v>82</v>
      </c>
      <c r="P884" s="18" t="s">
        <v>81</v>
      </c>
      <c r="Q884" s="18" t="s">
        <v>77</v>
      </c>
      <c r="R884" s="19">
        <v>2.37</v>
      </c>
      <c r="S884" s="19">
        <v>11.2</v>
      </c>
      <c r="T884" s="19">
        <v>26.5</v>
      </c>
      <c r="U884" s="19">
        <v>29</v>
      </c>
      <c r="V884" s="19">
        <v>296.64999999999998</v>
      </c>
      <c r="W884" s="19">
        <v>1080</v>
      </c>
      <c r="X884" s="19">
        <v>2560</v>
      </c>
      <c r="Y884" s="18" t="s">
        <v>705</v>
      </c>
      <c r="Z884" s="69">
        <v>9315</v>
      </c>
      <c r="AA884" s="19">
        <v>2.7650000000000001</v>
      </c>
      <c r="AB884" s="21">
        <v>250</v>
      </c>
      <c r="AC884" s="19">
        <v>17.5</v>
      </c>
      <c r="AD884" s="19">
        <v>292</v>
      </c>
      <c r="AE884" s="19">
        <v>250</v>
      </c>
      <c r="AF884" s="18"/>
      <c r="AG884" s="8">
        <f>AF884/AD884</f>
        <v>0</v>
      </c>
      <c r="AH884" s="19">
        <v>200</v>
      </c>
      <c r="AI884" s="85">
        <f>(AF884*V884)/1000000</f>
        <v>0</v>
      </c>
      <c r="AJ884" s="18" t="s">
        <v>78</v>
      </c>
      <c r="AK884" s="18" t="s">
        <v>726</v>
      </c>
      <c r="AL884" s="18" t="s">
        <v>326</v>
      </c>
      <c r="AM884" s="18" t="s">
        <v>81</v>
      </c>
      <c r="AN884" s="18" t="s">
        <v>81</v>
      </c>
      <c r="AO884" s="18" t="s">
        <v>81</v>
      </c>
      <c r="AP884" s="18" t="s">
        <v>94</v>
      </c>
      <c r="AQ884" s="18" t="s">
        <v>81</v>
      </c>
      <c r="AR884" s="19">
        <v>0</v>
      </c>
      <c r="AS884" s="18"/>
      <c r="AT884" s="72">
        <v>60</v>
      </c>
      <c r="AU884" s="19">
        <v>170</v>
      </c>
      <c r="AV884" s="19">
        <v>160</v>
      </c>
      <c r="AW884" s="18" t="s">
        <v>77</v>
      </c>
      <c r="AX884" s="18" t="s">
        <v>123</v>
      </c>
      <c r="AY884" s="18" t="s">
        <v>71</v>
      </c>
      <c r="AZ884" s="18" t="s">
        <v>71</v>
      </c>
      <c r="BA884" s="19">
        <v>0</v>
      </c>
      <c r="BB884" s="20" t="s">
        <v>81</v>
      </c>
      <c r="BC884" s="18" t="s">
        <v>81</v>
      </c>
      <c r="BD884" s="18" t="s">
        <v>81</v>
      </c>
      <c r="BE884" s="18" t="s">
        <v>84</v>
      </c>
      <c r="BF884" s="18" t="s">
        <v>81</v>
      </c>
      <c r="BG884" s="18"/>
      <c r="BH884" s="21">
        <v>0</v>
      </c>
      <c r="BI884" s="19">
        <v>0.42</v>
      </c>
      <c r="BJ884" s="18"/>
      <c r="BK884" s="19">
        <v>0.32</v>
      </c>
      <c r="BL884" s="18"/>
      <c r="BM884" s="18"/>
      <c r="BN884" s="19">
        <v>35.57</v>
      </c>
      <c r="BO884" s="21">
        <v>0.5</v>
      </c>
      <c r="BP884" s="20"/>
      <c r="BQ884" s="21">
        <v>0.43</v>
      </c>
      <c r="BR884" s="20"/>
      <c r="BS884" s="21">
        <v>0.39</v>
      </c>
      <c r="BT884" s="20"/>
      <c r="BU884" s="20"/>
      <c r="BV884" s="21">
        <v>35.46</v>
      </c>
      <c r="BW884" s="9">
        <f>IF(BA884=1,BN884-(Monitors!$B$17*Data!BZ884),Data!BN884)</f>
        <v>35.57</v>
      </c>
      <c r="BX884" s="32">
        <f>IF($AR884=1,$BW884-(Monitors!$C$17*BZ884),Data!$BW884)</f>
        <v>35.57</v>
      </c>
      <c r="BY884" s="32">
        <f>BX884-(AA884*Monitors!$C$13)</f>
        <v>30.04</v>
      </c>
      <c r="BZ884" s="86">
        <f>(Monitors!$C$13*Data!AA884)+(Monitors!$C$6*TANH(Monitors!$C$7*(Data!V884+Monitors!$C$8)+Monitors!$C$9)+Monitors!$C$10)</f>
        <v>19.839555243900296</v>
      </c>
      <c r="CA884" s="9">
        <f>BN884-(Signage!$C$13*AI884)</f>
        <v>35.57</v>
      </c>
      <c r="CB884" s="86">
        <f>(Signage!$C$13*Data!AI884)+(Signage!$C$6*TANH(Signage!$C$7*(Data!V884+Signage!$C$8)+Signage!$C$9)+Signage!$C$10)</f>
        <v>21.920604066657063</v>
      </c>
    </row>
    <row r="885" spans="1:80" s="4" customFormat="1" ht="12" customHeight="1">
      <c r="A885" s="83">
        <v>884</v>
      </c>
      <c r="B885" s="15" t="s">
        <v>2075</v>
      </c>
      <c r="C885" s="83" t="s">
        <v>1815</v>
      </c>
      <c r="D885" s="16">
        <v>41562</v>
      </c>
      <c r="E885" s="18" t="s">
        <v>78</v>
      </c>
      <c r="F885" s="15" t="s">
        <v>70</v>
      </c>
      <c r="G885" s="17">
        <v>6</v>
      </c>
      <c r="H885" s="15" t="s">
        <v>72</v>
      </c>
      <c r="I885" s="15" t="s">
        <v>90</v>
      </c>
      <c r="J885" s="18"/>
      <c r="K885" s="18" t="s">
        <v>74</v>
      </c>
      <c r="L885" s="18"/>
      <c r="M885" s="18" t="s">
        <v>78</v>
      </c>
      <c r="N885" s="18" t="s">
        <v>78</v>
      </c>
      <c r="O885" s="18" t="s">
        <v>82</v>
      </c>
      <c r="P885" s="18"/>
      <c r="Q885" s="18" t="s">
        <v>78</v>
      </c>
      <c r="R885" s="19">
        <v>2.37</v>
      </c>
      <c r="S885" s="19">
        <v>11.3</v>
      </c>
      <c r="T885" s="19">
        <v>20.100000000000001</v>
      </c>
      <c r="U885" s="19">
        <v>29</v>
      </c>
      <c r="V885" s="19">
        <v>302.10000000000002</v>
      </c>
      <c r="W885" s="19">
        <v>1080</v>
      </c>
      <c r="X885" s="19">
        <v>2560</v>
      </c>
      <c r="Y885" s="18" t="s">
        <v>705</v>
      </c>
      <c r="Z885" s="69">
        <v>9153</v>
      </c>
      <c r="AA885" s="19">
        <v>2.7650000000000001</v>
      </c>
      <c r="AB885" s="21">
        <v>300</v>
      </c>
      <c r="AC885" s="19">
        <v>9</v>
      </c>
      <c r="AD885" s="19">
        <v>321</v>
      </c>
      <c r="AE885" s="19">
        <v>300</v>
      </c>
      <c r="AF885" s="19">
        <v>197.5</v>
      </c>
      <c r="AG885" s="8">
        <f>AF885/AD885</f>
        <v>0.61526479750778817</v>
      </c>
      <c r="AH885" s="19">
        <v>200</v>
      </c>
      <c r="AI885" s="85">
        <f>(AF885*V885)/1000000</f>
        <v>5.9664750000000009E-2</v>
      </c>
      <c r="AJ885" s="18" t="s">
        <v>78</v>
      </c>
      <c r="AK885" s="18" t="s">
        <v>727</v>
      </c>
      <c r="AL885" s="18" t="s">
        <v>105</v>
      </c>
      <c r="AM885" s="18"/>
      <c r="AN885" s="18" t="s">
        <v>121</v>
      </c>
      <c r="AO885" s="18"/>
      <c r="AP885" s="18" t="s">
        <v>94</v>
      </c>
      <c r="AQ885" s="18"/>
      <c r="AR885" s="19">
        <v>0</v>
      </c>
      <c r="AS885" s="18"/>
      <c r="AT885" s="72">
        <v>60</v>
      </c>
      <c r="AU885" s="19">
        <v>178</v>
      </c>
      <c r="AV885" s="19">
        <v>178</v>
      </c>
      <c r="AW885" s="18" t="s">
        <v>78</v>
      </c>
      <c r="AX885" s="18" t="s">
        <v>109</v>
      </c>
      <c r="AY885" s="18"/>
      <c r="AZ885" s="18"/>
      <c r="BA885" s="19">
        <v>0</v>
      </c>
      <c r="BB885" s="20" t="s">
        <v>121</v>
      </c>
      <c r="BC885" s="18" t="s">
        <v>81</v>
      </c>
      <c r="BD885" s="18"/>
      <c r="BE885" s="18" t="s">
        <v>84</v>
      </c>
      <c r="BF885" s="18"/>
      <c r="BG885" s="19">
        <v>15</v>
      </c>
      <c r="BH885" s="21">
        <v>0</v>
      </c>
      <c r="BI885" s="19">
        <v>0.45</v>
      </c>
      <c r="BJ885" s="19">
        <v>0.19</v>
      </c>
      <c r="BK885" s="19">
        <v>0.34</v>
      </c>
      <c r="BL885" s="18"/>
      <c r="BM885" s="18"/>
      <c r="BN885" s="19">
        <v>31.43</v>
      </c>
      <c r="BO885" s="21">
        <v>0.93</v>
      </c>
      <c r="BP885" s="20"/>
      <c r="BQ885" s="21">
        <v>0.47</v>
      </c>
      <c r="BR885" s="21">
        <v>0.2</v>
      </c>
      <c r="BS885" s="21">
        <v>0.37</v>
      </c>
      <c r="BT885" s="20"/>
      <c r="BU885" s="20"/>
      <c r="BV885" s="21">
        <v>30.94</v>
      </c>
      <c r="BW885" s="9">
        <f>IF(BA885=1,BN885-(Monitors!$B$17*Data!BZ885),Data!BN885)</f>
        <v>31.43</v>
      </c>
      <c r="BX885" s="32">
        <f>IF($AR885=1,$BW885-(Monitors!$C$17*BZ885),Data!$BW885)</f>
        <v>31.43</v>
      </c>
      <c r="BY885" s="32">
        <f>BX885-(AA885*Monitors!$C$13)</f>
        <v>25.9</v>
      </c>
      <c r="BZ885" s="86">
        <f>(Monitors!$C$13*Data!AA885)+(Monitors!$C$6*TANH(Monitors!$C$7*(Data!V885+Monitors!$C$8)+Monitors!$C$9)+Monitors!$C$10)</f>
        <v>19.959953301789653</v>
      </c>
      <c r="CA885" s="9">
        <f>BN885-(Signage!$C$13*AI885)</f>
        <v>26.955143749999998</v>
      </c>
      <c r="CB885" s="86">
        <f>(Signage!$C$13*Data!AI885)+(Signage!$C$6*TANH(Signage!$C$7*(Data!V885+Signage!$C$8)+Signage!$C$9)+Signage!$C$10)</f>
        <v>26.825055301146428</v>
      </c>
    </row>
    <row r="886" spans="1:80" s="4" customFormat="1" ht="12" customHeight="1">
      <c r="A886" s="82">
        <v>885</v>
      </c>
      <c r="B886" s="15" t="s">
        <v>2064</v>
      </c>
      <c r="C886" s="82" t="s">
        <v>1816</v>
      </c>
      <c r="D886" s="16">
        <v>41228</v>
      </c>
      <c r="E886" s="18" t="s">
        <v>77</v>
      </c>
      <c r="F886" s="15" t="s">
        <v>70</v>
      </c>
      <c r="G886" s="17">
        <v>6</v>
      </c>
      <c r="H886" s="15" t="s">
        <v>72</v>
      </c>
      <c r="I886" s="15" t="s">
        <v>90</v>
      </c>
      <c r="J886" s="18"/>
      <c r="K886" s="18" t="s">
        <v>74</v>
      </c>
      <c r="L886" s="18"/>
      <c r="M886" s="18" t="s">
        <v>78</v>
      </c>
      <c r="N886" s="18" t="s">
        <v>78</v>
      </c>
      <c r="O886" s="18" t="s">
        <v>82</v>
      </c>
      <c r="P886" s="18"/>
      <c r="Q886" s="18" t="s">
        <v>78</v>
      </c>
      <c r="R886" s="19">
        <v>2.37</v>
      </c>
      <c r="S886" s="19">
        <v>11.2</v>
      </c>
      <c r="T886" s="19">
        <v>26.5</v>
      </c>
      <c r="U886" s="19">
        <v>28.8</v>
      </c>
      <c r="V886" s="19">
        <v>296</v>
      </c>
      <c r="W886" s="19">
        <v>1080</v>
      </c>
      <c r="X886" s="19">
        <v>2560</v>
      </c>
      <c r="Y886" s="18" t="s">
        <v>705</v>
      </c>
      <c r="Z886" s="69">
        <v>9342</v>
      </c>
      <c r="AA886" s="19">
        <v>2.7650000000000001</v>
      </c>
      <c r="AB886" s="21">
        <v>300</v>
      </c>
      <c r="AC886" s="19">
        <v>0</v>
      </c>
      <c r="AD886" s="19">
        <v>364.2</v>
      </c>
      <c r="AE886" s="19">
        <v>300</v>
      </c>
      <c r="AF886" s="19">
        <v>220</v>
      </c>
      <c r="AG886" s="8">
        <f>AF886/AD886</f>
        <v>0.60406370126304232</v>
      </c>
      <c r="AH886" s="19">
        <v>200.2</v>
      </c>
      <c r="AI886" s="85">
        <f>(AF886*V886)/1000000</f>
        <v>6.5119999999999997E-2</v>
      </c>
      <c r="AJ886" s="18" t="s">
        <v>78</v>
      </c>
      <c r="AK886" s="18" t="s">
        <v>725</v>
      </c>
      <c r="AL886" s="18" t="s">
        <v>326</v>
      </c>
      <c r="AM886" s="18"/>
      <c r="AN886" s="18" t="s">
        <v>121</v>
      </c>
      <c r="AO886" s="18"/>
      <c r="AP886" s="18" t="s">
        <v>81</v>
      </c>
      <c r="AQ886" s="18"/>
      <c r="AR886" s="19">
        <v>0</v>
      </c>
      <c r="AS886" s="18"/>
      <c r="AT886" s="72">
        <v>60</v>
      </c>
      <c r="AU886" s="19">
        <v>178</v>
      </c>
      <c r="AV886" s="19">
        <v>178</v>
      </c>
      <c r="AW886" s="18" t="s">
        <v>78</v>
      </c>
      <c r="AX886" s="18" t="s">
        <v>109</v>
      </c>
      <c r="AY886" s="18"/>
      <c r="AZ886" s="18"/>
      <c r="BA886" s="19">
        <v>0</v>
      </c>
      <c r="BB886" s="20" t="s">
        <v>121</v>
      </c>
      <c r="BC886" s="18" t="s">
        <v>154</v>
      </c>
      <c r="BD886" s="18"/>
      <c r="BE886" s="18" t="s">
        <v>84</v>
      </c>
      <c r="BF886" s="18"/>
      <c r="BG886" s="19">
        <v>5</v>
      </c>
      <c r="BH886" s="21">
        <v>0</v>
      </c>
      <c r="BI886" s="19">
        <v>0.75</v>
      </c>
      <c r="BJ886" s="19">
        <v>0.4</v>
      </c>
      <c r="BK886" s="19">
        <v>0.22</v>
      </c>
      <c r="BL886" s="18"/>
      <c r="BM886" s="18"/>
      <c r="BN886" s="19">
        <v>27.93</v>
      </c>
      <c r="BO886" s="21">
        <v>0.92</v>
      </c>
      <c r="BP886" s="20"/>
      <c r="BQ886" s="21">
        <v>0.89</v>
      </c>
      <c r="BR886" s="21">
        <v>0.45</v>
      </c>
      <c r="BS886" s="21">
        <v>0.26</v>
      </c>
      <c r="BT886" s="20"/>
      <c r="BU886" s="20"/>
      <c r="BV886" s="21">
        <v>28.31</v>
      </c>
      <c r="BW886" s="9">
        <f>IF(BA886=1,BN886-(Monitors!$B$17*Data!BZ886),Data!BN886)</f>
        <v>27.93</v>
      </c>
      <c r="BX886" s="32">
        <f>IF($AR886=1,$BW886-(Monitors!$C$17*BZ886),Data!$BW886)</f>
        <v>27.93</v>
      </c>
      <c r="BY886" s="32">
        <f>BX886-(AA886*Monitors!$C$13)</f>
        <v>22.4</v>
      </c>
      <c r="BZ886" s="86">
        <f>(Monitors!$C$13*Data!AA886)+(Monitors!$C$6*TANH(Monitors!$C$7*(Data!V886+Monitors!$C$8)+Monitors!$C$9)+Monitors!$C$10)</f>
        <v>19.824905935411337</v>
      </c>
      <c r="CA886" s="9">
        <f>BN886-(Signage!$C$13*AI886)</f>
        <v>23.045999999999999</v>
      </c>
      <c r="CB886" s="86">
        <f>(Signage!$C$13*Data!AI886)+(Signage!$C$6*TANH(Signage!$C$7*(Data!V886+Signage!$C$8)+Signage!$C$9)+Signage!$C$10)</f>
        <v>26.753306778973212</v>
      </c>
    </row>
    <row r="887" spans="1:80" s="4" customFormat="1" ht="12" customHeight="1">
      <c r="A887" s="83">
        <v>886</v>
      </c>
      <c r="B887" s="15" t="s">
        <v>2080</v>
      </c>
      <c r="C887" s="83" t="s">
        <v>1817</v>
      </c>
      <c r="D887" s="16">
        <v>41277</v>
      </c>
      <c r="E887" s="18" t="s">
        <v>77</v>
      </c>
      <c r="F887" s="15" t="s">
        <v>70</v>
      </c>
      <c r="G887" s="17">
        <v>6</v>
      </c>
      <c r="H887" s="15" t="s">
        <v>72</v>
      </c>
      <c r="I887" s="15" t="s">
        <v>73</v>
      </c>
      <c r="J887" s="18" t="s">
        <v>73</v>
      </c>
      <c r="K887" s="18" t="s">
        <v>74</v>
      </c>
      <c r="L887" s="18" t="s">
        <v>71</v>
      </c>
      <c r="M887" s="18" t="s">
        <v>78</v>
      </c>
      <c r="N887" s="18" t="s">
        <v>78</v>
      </c>
      <c r="O887" s="18" t="s">
        <v>82</v>
      </c>
      <c r="P887" s="18" t="s">
        <v>71</v>
      </c>
      <c r="Q887" s="18" t="s">
        <v>78</v>
      </c>
      <c r="R887" s="19">
        <v>2.37</v>
      </c>
      <c r="S887" s="19">
        <v>11.2</v>
      </c>
      <c r="T887" s="19">
        <v>26.5</v>
      </c>
      <c r="U887" s="19">
        <v>29</v>
      </c>
      <c r="V887" s="19">
        <v>296.8</v>
      </c>
      <c r="W887" s="19">
        <v>1080</v>
      </c>
      <c r="X887" s="19">
        <v>2560</v>
      </c>
      <c r="Y887" s="18" t="s">
        <v>705</v>
      </c>
      <c r="Z887" s="69">
        <v>9342</v>
      </c>
      <c r="AA887" s="19">
        <v>2.7650000000000001</v>
      </c>
      <c r="AB887" s="21">
        <v>350</v>
      </c>
      <c r="AC887" s="19">
        <v>8.8000000000000007</v>
      </c>
      <c r="AD887" s="19">
        <v>372</v>
      </c>
      <c r="AE887" s="19">
        <v>350</v>
      </c>
      <c r="AF887" s="19">
        <v>230</v>
      </c>
      <c r="AG887" s="8">
        <f>AF887/AD887</f>
        <v>0.61827956989247312</v>
      </c>
      <c r="AH887" s="19">
        <v>200</v>
      </c>
      <c r="AI887" s="85">
        <f>(AF887*V887)/1000000</f>
        <v>6.8264000000000005E-2</v>
      </c>
      <c r="AJ887" s="18" t="s">
        <v>78</v>
      </c>
      <c r="AK887" s="18" t="s">
        <v>707</v>
      </c>
      <c r="AL887" s="18" t="s">
        <v>105</v>
      </c>
      <c r="AM887" s="18" t="s">
        <v>706</v>
      </c>
      <c r="AN887" s="18" t="s">
        <v>121</v>
      </c>
      <c r="AO887" s="18" t="s">
        <v>71</v>
      </c>
      <c r="AP887" s="18" t="s">
        <v>94</v>
      </c>
      <c r="AQ887" s="18" t="s">
        <v>71</v>
      </c>
      <c r="AR887" s="19">
        <v>0</v>
      </c>
      <c r="AS887" s="18"/>
      <c r="AT887" s="72">
        <v>60</v>
      </c>
      <c r="AU887" s="19">
        <v>178</v>
      </c>
      <c r="AV887" s="19">
        <v>178</v>
      </c>
      <c r="AW887" s="18" t="s">
        <v>77</v>
      </c>
      <c r="AX887" s="18" t="s">
        <v>123</v>
      </c>
      <c r="AY887" s="18" t="s">
        <v>71</v>
      </c>
      <c r="AZ887" s="18" t="s">
        <v>71</v>
      </c>
      <c r="BA887" s="19">
        <v>1</v>
      </c>
      <c r="BB887" s="20" t="s">
        <v>121</v>
      </c>
      <c r="BC887" s="18" t="s">
        <v>144</v>
      </c>
      <c r="BD887" s="18" t="s">
        <v>71</v>
      </c>
      <c r="BE887" s="18" t="s">
        <v>84</v>
      </c>
      <c r="BF887" s="18" t="s">
        <v>71</v>
      </c>
      <c r="BG887" s="18"/>
      <c r="BH887" s="21">
        <v>0</v>
      </c>
      <c r="BI887" s="19">
        <v>0.76</v>
      </c>
      <c r="BJ887" s="18"/>
      <c r="BK887" s="19">
        <v>0.43</v>
      </c>
      <c r="BL887" s="18"/>
      <c r="BM887" s="18"/>
      <c r="BN887" s="19">
        <v>27.33</v>
      </c>
      <c r="BO887" s="21">
        <v>0.5</v>
      </c>
      <c r="BP887" s="20"/>
      <c r="BQ887" s="21">
        <v>0.83</v>
      </c>
      <c r="BR887" s="20"/>
      <c r="BS887" s="21">
        <v>0.47</v>
      </c>
      <c r="BT887" s="20"/>
      <c r="BU887" s="20"/>
      <c r="BV887" s="21">
        <v>27.14</v>
      </c>
      <c r="BW887" s="9">
        <f>IF(BA887=1,BN887-(Monitors!$B$17*Data!BZ887),Data!BN887)</f>
        <v>21.377121899319366</v>
      </c>
      <c r="BX887" s="32">
        <f>IF($AR887=1,$BW887-(Monitors!$C$17*BZ887),Data!$BW887)</f>
        <v>21.377121899319366</v>
      </c>
      <c r="BY887" s="32">
        <f>BX887-(AA887*Monitors!$C$13)</f>
        <v>15.847121899319365</v>
      </c>
      <c r="BZ887" s="86">
        <f>(Monitors!$C$13*Data!AA887)+(Monitors!$C$6*TANH(Monitors!$C$7*(Data!V887+Monitors!$C$8)+Monitors!$C$9)+Monitors!$C$10)</f>
        <v>19.842927002268773</v>
      </c>
      <c r="CA887" s="9">
        <f>BN887-(Signage!$C$13*AI887)</f>
        <v>22.210199999999997</v>
      </c>
      <c r="CB887" s="86">
        <f>(Signage!$C$13*Data!AI887)+(Signage!$C$6*TANH(Signage!$C$7*(Data!V887+Signage!$C$8)+Signage!$C$9)+Signage!$C$10)</f>
        <v>27.052240065220563</v>
      </c>
    </row>
    <row r="888" spans="1:80" s="4" customFormat="1" ht="12" customHeight="1">
      <c r="A888" s="82">
        <v>887</v>
      </c>
      <c r="B888" s="15" t="s">
        <v>2079</v>
      </c>
      <c r="C888" s="82" t="s">
        <v>1818</v>
      </c>
      <c r="D888" s="16">
        <v>41294</v>
      </c>
      <c r="E888" s="18" t="s">
        <v>77</v>
      </c>
      <c r="F888" s="15" t="s">
        <v>70</v>
      </c>
      <c r="G888" s="17">
        <v>6</v>
      </c>
      <c r="H888" s="15" t="s">
        <v>72</v>
      </c>
      <c r="I888" s="15" t="s">
        <v>73</v>
      </c>
      <c r="J888" s="18" t="s">
        <v>73</v>
      </c>
      <c r="K888" s="18" t="s">
        <v>74</v>
      </c>
      <c r="L888" s="18" t="s">
        <v>71</v>
      </c>
      <c r="M888" s="18" t="s">
        <v>78</v>
      </c>
      <c r="N888" s="18" t="s">
        <v>78</v>
      </c>
      <c r="O888" s="18" t="s">
        <v>82</v>
      </c>
      <c r="P888" s="18" t="s">
        <v>81</v>
      </c>
      <c r="Q888" s="18" t="s">
        <v>78</v>
      </c>
      <c r="R888" s="19">
        <v>2.37</v>
      </c>
      <c r="S888" s="19">
        <v>11.2</v>
      </c>
      <c r="T888" s="19">
        <v>26.5</v>
      </c>
      <c r="U888" s="19">
        <v>29</v>
      </c>
      <c r="V888" s="19">
        <v>296.64999999999998</v>
      </c>
      <c r="W888" s="19">
        <v>1080</v>
      </c>
      <c r="X888" s="19">
        <v>2560</v>
      </c>
      <c r="Y888" s="18" t="s">
        <v>705</v>
      </c>
      <c r="Z888" s="69">
        <v>9315</v>
      </c>
      <c r="AA888" s="19">
        <v>2.7650000000000001</v>
      </c>
      <c r="AB888" s="21">
        <v>300</v>
      </c>
      <c r="AC888" s="19">
        <v>15</v>
      </c>
      <c r="AD888" s="19">
        <v>300</v>
      </c>
      <c r="AE888" s="19">
        <v>300</v>
      </c>
      <c r="AF888" s="19">
        <v>260</v>
      </c>
      <c r="AG888" s="8">
        <f>AF888/AD888</f>
        <v>0.8666666666666667</v>
      </c>
      <c r="AH888" s="19">
        <v>200</v>
      </c>
      <c r="AI888" s="85">
        <f>(AF888*V888)/1000000</f>
        <v>7.7129000000000003E-2</v>
      </c>
      <c r="AJ888" s="18" t="s">
        <v>78</v>
      </c>
      <c r="AK888" s="18" t="s">
        <v>714</v>
      </c>
      <c r="AL888" s="18" t="s">
        <v>382</v>
      </c>
      <c r="AM888" s="18" t="s">
        <v>81</v>
      </c>
      <c r="AN888" s="18" t="s">
        <v>81</v>
      </c>
      <c r="AO888" s="18" t="s">
        <v>81</v>
      </c>
      <c r="AP888" s="18" t="s">
        <v>94</v>
      </c>
      <c r="AQ888" s="18" t="s">
        <v>81</v>
      </c>
      <c r="AR888" s="19">
        <v>0</v>
      </c>
      <c r="AS888" s="18"/>
      <c r="AT888" s="72">
        <v>60</v>
      </c>
      <c r="AU888" s="19">
        <v>178</v>
      </c>
      <c r="AV888" s="19">
        <v>178</v>
      </c>
      <c r="AW888" s="18" t="s">
        <v>77</v>
      </c>
      <c r="AX888" s="18" t="s">
        <v>713</v>
      </c>
      <c r="AY888" s="18" t="s">
        <v>71</v>
      </c>
      <c r="AZ888" s="18" t="s">
        <v>71</v>
      </c>
      <c r="BA888" s="19">
        <v>1</v>
      </c>
      <c r="BB888" s="20" t="s">
        <v>81</v>
      </c>
      <c r="BC888" s="18" t="s">
        <v>81</v>
      </c>
      <c r="BD888" s="18" t="s">
        <v>81</v>
      </c>
      <c r="BE888" s="18" t="s">
        <v>84</v>
      </c>
      <c r="BF888" s="18" t="s">
        <v>71</v>
      </c>
      <c r="BG888" s="18"/>
      <c r="BH888" s="21">
        <v>0</v>
      </c>
      <c r="BI888" s="19">
        <v>0.24</v>
      </c>
      <c r="BJ888" s="18"/>
      <c r="BK888" s="19">
        <v>0.23</v>
      </c>
      <c r="BL888" s="18"/>
      <c r="BM888" s="18"/>
      <c r="BN888" s="19">
        <v>36.51</v>
      </c>
      <c r="BO888" s="21">
        <v>0.5</v>
      </c>
      <c r="BP888" s="20"/>
      <c r="BQ888" s="21">
        <v>0.25</v>
      </c>
      <c r="BR888" s="20"/>
      <c r="BS888" s="21">
        <v>0.22</v>
      </c>
      <c r="BT888" s="20"/>
      <c r="BU888" s="20"/>
      <c r="BV888" s="21">
        <v>36.49</v>
      </c>
      <c r="BW888" s="9">
        <f>IF(BA888=1,BN888-(Monitors!$B$17*Data!BZ888),Data!BN888)</f>
        <v>30.558133426829908</v>
      </c>
      <c r="BX888" s="32">
        <f>IF($AR888=1,$BW888-(Monitors!$C$17*BZ888),Data!$BW888)</f>
        <v>30.558133426829908</v>
      </c>
      <c r="BY888" s="32">
        <f>BX888-(AA888*Monitors!$C$13)</f>
        <v>25.028133426829907</v>
      </c>
      <c r="BZ888" s="86">
        <f>(Monitors!$C$13*Data!AA888)+(Monitors!$C$6*TANH(Monitors!$C$7*(Data!V888+Monitors!$C$8)+Monitors!$C$9)+Monitors!$C$10)</f>
        <v>19.839555243900296</v>
      </c>
      <c r="CA888" s="9">
        <f>BN888-(Signage!$C$13*AI888)</f>
        <v>30.725324999999998</v>
      </c>
      <c r="CB888" s="86">
        <f>(Signage!$C$13*Data!AI888)+(Signage!$C$6*TANH(Signage!$C$7*(Data!V888+Signage!$C$8)+Signage!$C$9)+Signage!$C$10)</f>
        <v>27.705279066657063</v>
      </c>
    </row>
    <row r="889" spans="1:80" s="4" customFormat="1" ht="12" customHeight="1">
      <c r="A889" s="83">
        <v>888</v>
      </c>
      <c r="B889" s="15" t="s">
        <v>2079</v>
      </c>
      <c r="C889" s="83" t="s">
        <v>1819</v>
      </c>
      <c r="D889" s="16">
        <v>41263</v>
      </c>
      <c r="E889" s="18" t="s">
        <v>77</v>
      </c>
      <c r="F889" s="15" t="s">
        <v>70</v>
      </c>
      <c r="G889" s="17">
        <v>6</v>
      </c>
      <c r="H889" s="15" t="s">
        <v>72</v>
      </c>
      <c r="I889" s="15" t="s">
        <v>73</v>
      </c>
      <c r="J889" s="18" t="s">
        <v>73</v>
      </c>
      <c r="K889" s="18" t="s">
        <v>74</v>
      </c>
      <c r="L889" s="18" t="s">
        <v>71</v>
      </c>
      <c r="M889" s="18" t="s">
        <v>78</v>
      </c>
      <c r="N889" s="18" t="s">
        <v>78</v>
      </c>
      <c r="O889" s="18" t="s">
        <v>82</v>
      </c>
      <c r="P889" s="18" t="s">
        <v>71</v>
      </c>
      <c r="Q889" s="18" t="s">
        <v>78</v>
      </c>
      <c r="R889" s="19">
        <v>2.37</v>
      </c>
      <c r="S889" s="19">
        <v>11.2</v>
      </c>
      <c r="T889" s="19">
        <v>26.5</v>
      </c>
      <c r="U889" s="19">
        <v>29</v>
      </c>
      <c r="V889" s="19">
        <v>296.8</v>
      </c>
      <c r="W889" s="19">
        <v>1080</v>
      </c>
      <c r="X889" s="19">
        <v>2560</v>
      </c>
      <c r="Y889" s="18" t="s">
        <v>705</v>
      </c>
      <c r="Z889" s="69">
        <v>9315</v>
      </c>
      <c r="AA889" s="19">
        <v>2.7650000000000001</v>
      </c>
      <c r="AB889" s="21">
        <v>300</v>
      </c>
      <c r="AC889" s="19">
        <v>15</v>
      </c>
      <c r="AD889" s="19">
        <v>300</v>
      </c>
      <c r="AE889" s="19">
        <v>300</v>
      </c>
      <c r="AF889" s="19">
        <v>260</v>
      </c>
      <c r="AG889" s="8">
        <f>AF889/AD889</f>
        <v>0.8666666666666667</v>
      </c>
      <c r="AH889" s="19">
        <v>200</v>
      </c>
      <c r="AI889" s="85">
        <f>(AF889*V889)/1000000</f>
        <v>7.7168E-2</v>
      </c>
      <c r="AJ889" s="18" t="s">
        <v>78</v>
      </c>
      <c r="AK889" s="18" t="s">
        <v>707</v>
      </c>
      <c r="AL889" s="18" t="s">
        <v>105</v>
      </c>
      <c r="AM889" s="18" t="s">
        <v>706</v>
      </c>
      <c r="AN889" s="18" t="s">
        <v>121</v>
      </c>
      <c r="AO889" s="18" t="s">
        <v>71</v>
      </c>
      <c r="AP889" s="18" t="s">
        <v>94</v>
      </c>
      <c r="AQ889" s="18" t="s">
        <v>71</v>
      </c>
      <c r="AR889" s="19">
        <v>0</v>
      </c>
      <c r="AS889" s="18"/>
      <c r="AT889" s="72">
        <v>60</v>
      </c>
      <c r="AU889" s="19">
        <v>178</v>
      </c>
      <c r="AV889" s="19">
        <v>178</v>
      </c>
      <c r="AW889" s="18" t="s">
        <v>77</v>
      </c>
      <c r="AX889" s="18" t="s">
        <v>123</v>
      </c>
      <c r="AY889" s="18" t="s">
        <v>71</v>
      </c>
      <c r="AZ889" s="18" t="s">
        <v>71</v>
      </c>
      <c r="BA889" s="19">
        <v>1</v>
      </c>
      <c r="BB889" s="20" t="s">
        <v>121</v>
      </c>
      <c r="BC889" s="18" t="s">
        <v>154</v>
      </c>
      <c r="BD889" s="18" t="s">
        <v>71</v>
      </c>
      <c r="BE889" s="18" t="s">
        <v>84</v>
      </c>
      <c r="BF889" s="18" t="s">
        <v>71</v>
      </c>
      <c r="BG889" s="18"/>
      <c r="BH889" s="21">
        <v>0</v>
      </c>
      <c r="BI889" s="19">
        <v>0.33</v>
      </c>
      <c r="BJ889" s="18"/>
      <c r="BK889" s="19">
        <v>0.23</v>
      </c>
      <c r="BL889" s="18"/>
      <c r="BM889" s="18"/>
      <c r="BN889" s="19">
        <v>38.76</v>
      </c>
      <c r="BO889" s="21">
        <v>0.5</v>
      </c>
      <c r="BP889" s="20"/>
      <c r="BQ889" s="21">
        <v>0.36</v>
      </c>
      <c r="BR889" s="20"/>
      <c r="BS889" s="21">
        <v>0.26</v>
      </c>
      <c r="BT889" s="20"/>
      <c r="BU889" s="20"/>
      <c r="BV889" s="21">
        <v>38.69</v>
      </c>
      <c r="BW889" s="9">
        <f>IF(BA889=1,BN889-(Monitors!$B$17*Data!BZ889),Data!BN889)</f>
        <v>32.80712189931937</v>
      </c>
      <c r="BX889" s="32">
        <f>IF($AR889=1,$BW889-(Monitors!$C$17*BZ889),Data!$BW889)</f>
        <v>32.80712189931937</v>
      </c>
      <c r="BY889" s="32">
        <f>BX889-(AA889*Monitors!$C$13)</f>
        <v>27.277121899319368</v>
      </c>
      <c r="BZ889" s="86">
        <f>(Monitors!$C$13*Data!AA889)+(Monitors!$C$6*TANH(Monitors!$C$7*(Data!V889+Monitors!$C$8)+Monitors!$C$9)+Monitors!$C$10)</f>
        <v>19.842927002268773</v>
      </c>
      <c r="CA889" s="9">
        <f>BN889-(Signage!$C$13*AI889)</f>
        <v>32.9724</v>
      </c>
      <c r="CB889" s="86">
        <f>(Signage!$C$13*Data!AI889)+(Signage!$C$6*TANH(Signage!$C$7*(Data!V889+Signage!$C$8)+Signage!$C$9)+Signage!$C$10)</f>
        <v>27.720040065220562</v>
      </c>
    </row>
    <row r="890" spans="1:80" s="4" customFormat="1" ht="12" customHeight="1">
      <c r="A890" s="82">
        <v>889</v>
      </c>
      <c r="B890" s="15" t="s">
        <v>2052</v>
      </c>
      <c r="C890" s="82" t="s">
        <v>1820</v>
      </c>
      <c r="D890" s="16">
        <v>41389</v>
      </c>
      <c r="E890" s="18" t="s">
        <v>77</v>
      </c>
      <c r="F890" s="15" t="s">
        <v>70</v>
      </c>
      <c r="G890" s="17">
        <v>6</v>
      </c>
      <c r="H890" s="15" t="s">
        <v>72</v>
      </c>
      <c r="I890" s="15" t="s">
        <v>73</v>
      </c>
      <c r="J890" s="18" t="s">
        <v>73</v>
      </c>
      <c r="K890" s="18" t="s">
        <v>74</v>
      </c>
      <c r="L890" s="18" t="s">
        <v>71</v>
      </c>
      <c r="M890" s="18" t="s">
        <v>78</v>
      </c>
      <c r="N890" s="18" t="s">
        <v>78</v>
      </c>
      <c r="O890" s="18" t="s">
        <v>82</v>
      </c>
      <c r="P890" s="18" t="s">
        <v>71</v>
      </c>
      <c r="Q890" s="18" t="s">
        <v>78</v>
      </c>
      <c r="R890" s="19">
        <v>2.37</v>
      </c>
      <c r="S890" s="19">
        <v>11.2</v>
      </c>
      <c r="T890" s="19">
        <v>26.5</v>
      </c>
      <c r="U890" s="19">
        <v>29</v>
      </c>
      <c r="V890" s="19">
        <v>296.8</v>
      </c>
      <c r="W890" s="19">
        <v>1080</v>
      </c>
      <c r="X890" s="19">
        <v>2560</v>
      </c>
      <c r="Y890" s="18" t="s">
        <v>705</v>
      </c>
      <c r="Z890" s="69">
        <v>9342</v>
      </c>
      <c r="AA890" s="19">
        <v>2.7650000000000001</v>
      </c>
      <c r="AB890" s="21">
        <v>350</v>
      </c>
      <c r="AC890" s="19">
        <v>10</v>
      </c>
      <c r="AD890" s="19">
        <v>343</v>
      </c>
      <c r="AE890" s="19">
        <v>350</v>
      </c>
      <c r="AF890" s="19">
        <v>284</v>
      </c>
      <c r="AG890" s="8">
        <f>AF890/AD890</f>
        <v>0.82798833819241979</v>
      </c>
      <c r="AH890" s="19">
        <v>200</v>
      </c>
      <c r="AI890" s="85">
        <f>(AF890*V890)/1000000</f>
        <v>8.4291199999999997E-2</v>
      </c>
      <c r="AJ890" s="18" t="s">
        <v>78</v>
      </c>
      <c r="AK890" s="18" t="s">
        <v>707</v>
      </c>
      <c r="AL890" s="18" t="s">
        <v>382</v>
      </c>
      <c r="AM890" s="18" t="s">
        <v>193</v>
      </c>
      <c r="AN890" s="18" t="s">
        <v>121</v>
      </c>
      <c r="AO890" s="18" t="s">
        <v>71</v>
      </c>
      <c r="AP890" s="18" t="s">
        <v>94</v>
      </c>
      <c r="AQ890" s="18" t="s">
        <v>71</v>
      </c>
      <c r="AR890" s="19">
        <v>0</v>
      </c>
      <c r="AS890" s="18"/>
      <c r="AT890" s="72">
        <v>60</v>
      </c>
      <c r="AU890" s="19">
        <v>178</v>
      </c>
      <c r="AV890" s="19">
        <v>178</v>
      </c>
      <c r="AW890" s="18" t="s">
        <v>77</v>
      </c>
      <c r="AX890" s="18" t="s">
        <v>123</v>
      </c>
      <c r="AY890" s="18" t="s">
        <v>71</v>
      </c>
      <c r="AZ890" s="18" t="s">
        <v>71</v>
      </c>
      <c r="BA890" s="19">
        <v>1</v>
      </c>
      <c r="BB890" s="20" t="s">
        <v>121</v>
      </c>
      <c r="BC890" s="18" t="s">
        <v>154</v>
      </c>
      <c r="BD890" s="18" t="s">
        <v>71</v>
      </c>
      <c r="BE890" s="18" t="s">
        <v>84</v>
      </c>
      <c r="BF890" s="18" t="s">
        <v>71</v>
      </c>
      <c r="BG890" s="18"/>
      <c r="BH890" s="21">
        <v>0</v>
      </c>
      <c r="BI890" s="19">
        <v>0.3</v>
      </c>
      <c r="BJ890" s="18"/>
      <c r="BK890" s="19">
        <v>0.24</v>
      </c>
      <c r="BL890" s="18"/>
      <c r="BM890" s="18"/>
      <c r="BN890" s="19">
        <v>33.6</v>
      </c>
      <c r="BO890" s="21">
        <v>0.8</v>
      </c>
      <c r="BP890" s="20"/>
      <c r="BQ890" s="21">
        <v>0.32</v>
      </c>
      <c r="BR890" s="20"/>
      <c r="BS890" s="21">
        <v>0.27</v>
      </c>
      <c r="BT890" s="20"/>
      <c r="BU890" s="20"/>
      <c r="BV890" s="21">
        <v>33.4</v>
      </c>
      <c r="BW890" s="9">
        <f>IF(BA890=1,BN890-(Monitors!$B$17*Data!BZ890),Data!BN890)</f>
        <v>27.647121899319369</v>
      </c>
      <c r="BX890" s="32">
        <f>IF($AR890=1,$BW890-(Monitors!$C$17*BZ890),Data!$BW890)</f>
        <v>27.647121899319369</v>
      </c>
      <c r="BY890" s="32">
        <f>BX890-(AA890*Monitors!$C$13)</f>
        <v>22.117121899319368</v>
      </c>
      <c r="BZ890" s="86">
        <f>(Monitors!$C$13*Data!AA890)+(Monitors!$C$6*TANH(Monitors!$C$7*(Data!V890+Monitors!$C$8)+Monitors!$C$9)+Monitors!$C$10)</f>
        <v>19.842927002268773</v>
      </c>
      <c r="CA890" s="9">
        <f>BN890-(Signage!$C$13*AI890)</f>
        <v>27.27816</v>
      </c>
      <c r="CB890" s="86">
        <f>(Signage!$C$13*Data!AI890)+(Signage!$C$6*TANH(Signage!$C$7*(Data!V890+Signage!$C$8)+Signage!$C$9)+Signage!$C$10)</f>
        <v>28.254280065220563</v>
      </c>
    </row>
    <row r="891" spans="1:80" s="4" customFormat="1" ht="12" customHeight="1">
      <c r="A891" s="83">
        <v>890</v>
      </c>
      <c r="B891" s="15" t="s">
        <v>2056</v>
      </c>
      <c r="C891" s="83" t="s">
        <v>1821</v>
      </c>
      <c r="D891" s="16">
        <v>41434</v>
      </c>
      <c r="E891" s="18" t="s">
        <v>77</v>
      </c>
      <c r="F891" s="15" t="s">
        <v>70</v>
      </c>
      <c r="G891" s="17">
        <v>6</v>
      </c>
      <c r="H891" s="15" t="s">
        <v>72</v>
      </c>
      <c r="I891" s="15" t="s">
        <v>73</v>
      </c>
      <c r="J891" s="18" t="s">
        <v>73</v>
      </c>
      <c r="K891" s="18" t="s">
        <v>74</v>
      </c>
      <c r="L891" s="18" t="s">
        <v>71</v>
      </c>
      <c r="M891" s="18" t="s">
        <v>78</v>
      </c>
      <c r="N891" s="18" t="s">
        <v>78</v>
      </c>
      <c r="O891" s="18" t="s">
        <v>82</v>
      </c>
      <c r="P891" s="18" t="s">
        <v>71</v>
      </c>
      <c r="Q891" s="18" t="s">
        <v>77</v>
      </c>
      <c r="R891" s="19">
        <v>2.37</v>
      </c>
      <c r="S891" s="19">
        <v>11.2</v>
      </c>
      <c r="T891" s="19">
        <v>26.5</v>
      </c>
      <c r="U891" s="19">
        <v>29</v>
      </c>
      <c r="V891" s="19">
        <v>295.89</v>
      </c>
      <c r="W891" s="19">
        <v>1080</v>
      </c>
      <c r="X891" s="19">
        <v>2560</v>
      </c>
      <c r="Y891" s="18" t="s">
        <v>705</v>
      </c>
      <c r="Z891" s="69">
        <v>9344</v>
      </c>
      <c r="AA891" s="19">
        <v>2.7650000000000001</v>
      </c>
      <c r="AB891" s="21">
        <v>336</v>
      </c>
      <c r="AC891" s="19">
        <v>4.0999999999999996</v>
      </c>
      <c r="AD891" s="19">
        <v>336</v>
      </c>
      <c r="AE891" s="19">
        <v>336</v>
      </c>
      <c r="AF891" s="19">
        <v>289</v>
      </c>
      <c r="AG891" s="8">
        <f>AF891/AD891</f>
        <v>0.86011904761904767</v>
      </c>
      <c r="AH891" s="19">
        <v>200</v>
      </c>
      <c r="AI891" s="85">
        <f>(AF891*V891)/1000000</f>
        <v>8.5512209999999991E-2</v>
      </c>
      <c r="AJ891" s="18" t="s">
        <v>78</v>
      </c>
      <c r="AK891" s="18" t="s">
        <v>726</v>
      </c>
      <c r="AL891" s="18" t="s">
        <v>326</v>
      </c>
      <c r="AM891" s="18" t="s">
        <v>193</v>
      </c>
      <c r="AN891" s="18" t="s">
        <v>81</v>
      </c>
      <c r="AO891" s="18" t="s">
        <v>81</v>
      </c>
      <c r="AP891" s="18" t="s">
        <v>94</v>
      </c>
      <c r="AQ891" s="18" t="s">
        <v>81</v>
      </c>
      <c r="AR891" s="19">
        <v>0</v>
      </c>
      <c r="AS891" s="18"/>
      <c r="AT891" s="72">
        <v>60</v>
      </c>
      <c r="AU891" s="19">
        <v>178</v>
      </c>
      <c r="AV891" s="19">
        <v>178</v>
      </c>
      <c r="AW891" s="18" t="s">
        <v>77</v>
      </c>
      <c r="AX891" s="18" t="s">
        <v>98</v>
      </c>
      <c r="AY891" s="18" t="s">
        <v>71</v>
      </c>
      <c r="AZ891" s="18" t="s">
        <v>71</v>
      </c>
      <c r="BA891" s="19">
        <v>0</v>
      </c>
      <c r="BB891" s="20" t="s">
        <v>81</v>
      </c>
      <c r="BC891" s="18" t="s">
        <v>81</v>
      </c>
      <c r="BD891" s="18" t="s">
        <v>71</v>
      </c>
      <c r="BE891" s="18" t="s">
        <v>84</v>
      </c>
      <c r="BF891" s="18" t="s">
        <v>81</v>
      </c>
      <c r="BG891" s="18"/>
      <c r="BH891" s="21">
        <v>0</v>
      </c>
      <c r="BI891" s="19">
        <v>0.38</v>
      </c>
      <c r="BJ891" s="18"/>
      <c r="BK891" s="19">
        <v>0.33</v>
      </c>
      <c r="BL891" s="18"/>
      <c r="BM891" s="18"/>
      <c r="BN891" s="19">
        <v>28.36</v>
      </c>
      <c r="BO891" s="21">
        <v>0.5</v>
      </c>
      <c r="BP891" s="20"/>
      <c r="BQ891" s="21">
        <v>0.42</v>
      </c>
      <c r="BR891" s="20"/>
      <c r="BS891" s="21">
        <v>0.43</v>
      </c>
      <c r="BT891" s="20"/>
      <c r="BU891" s="20"/>
      <c r="BV891" s="21">
        <v>28.43</v>
      </c>
      <c r="BW891" s="9">
        <f>IF(BA891=1,BN891-(Monitors!$B$17*Data!BZ891),Data!BN891)</f>
        <v>28.36</v>
      </c>
      <c r="BX891" s="32">
        <f>IF($AR891=1,$BW891-(Monitors!$C$17*BZ891),Data!$BW891)</f>
        <v>28.36</v>
      </c>
      <c r="BY891" s="32">
        <f>BX891-(AA891*Monitors!$C$13)</f>
        <v>22.83</v>
      </c>
      <c r="BZ891" s="86">
        <f>(Monitors!$C$13*Data!AA891)+(Monitors!$C$6*TANH(Monitors!$C$7*(Data!V891+Monitors!$C$8)+Monitors!$C$9)+Monitors!$C$10)</f>
        <v>19.822420646023765</v>
      </c>
      <c r="CA891" s="9">
        <f>BN891-(Signage!$C$13*AI891)</f>
        <v>21.946584250000001</v>
      </c>
      <c r="CB891" s="86">
        <f>(Signage!$C$13*Data!AI891)+(Signage!$C$6*TANH(Signage!$C$7*(Data!V891+Signage!$C$8)+Signage!$C$9)+Signage!$C$10)</f>
        <v>28.274040171479104</v>
      </c>
    </row>
    <row r="892" spans="1:80" s="4" customFormat="1" ht="12" customHeight="1">
      <c r="A892" s="82">
        <v>891</v>
      </c>
      <c r="B892" s="15" t="s">
        <v>2056</v>
      </c>
      <c r="C892" s="82" t="s">
        <v>1822</v>
      </c>
      <c r="D892" s="16">
        <v>41440</v>
      </c>
      <c r="E892" s="18" t="s">
        <v>77</v>
      </c>
      <c r="F892" s="15" t="s">
        <v>70</v>
      </c>
      <c r="G892" s="17">
        <v>6</v>
      </c>
      <c r="H892" s="15" t="s">
        <v>72</v>
      </c>
      <c r="I892" s="15" t="s">
        <v>73</v>
      </c>
      <c r="J892" s="18" t="s">
        <v>73</v>
      </c>
      <c r="K892" s="18" t="s">
        <v>74</v>
      </c>
      <c r="L892" s="18" t="s">
        <v>71</v>
      </c>
      <c r="M892" s="18" t="s">
        <v>78</v>
      </c>
      <c r="N892" s="18" t="s">
        <v>78</v>
      </c>
      <c r="O892" s="18" t="s">
        <v>82</v>
      </c>
      <c r="P892" s="18" t="s">
        <v>71</v>
      </c>
      <c r="Q892" s="18" t="s">
        <v>78</v>
      </c>
      <c r="R892" s="19">
        <v>2.37</v>
      </c>
      <c r="S892" s="19">
        <v>11.2</v>
      </c>
      <c r="T892" s="19">
        <v>26.5</v>
      </c>
      <c r="U892" s="19">
        <v>29</v>
      </c>
      <c r="V892" s="19">
        <v>295.89</v>
      </c>
      <c r="W892" s="19">
        <v>1080</v>
      </c>
      <c r="X892" s="19">
        <v>2560</v>
      </c>
      <c r="Y892" s="18" t="s">
        <v>705</v>
      </c>
      <c r="Z892" s="69">
        <v>9180</v>
      </c>
      <c r="AA892" s="19">
        <v>2.7650000000000001</v>
      </c>
      <c r="AB892" s="21">
        <v>320</v>
      </c>
      <c r="AC892" s="19">
        <v>4.0999999999999996</v>
      </c>
      <c r="AD892" s="19">
        <v>320</v>
      </c>
      <c r="AE892" s="19">
        <v>320</v>
      </c>
      <c r="AF892" s="19">
        <v>300</v>
      </c>
      <c r="AG892" s="8">
        <f>AF892/AD892</f>
        <v>0.9375</v>
      </c>
      <c r="AH892" s="19">
        <v>200</v>
      </c>
      <c r="AI892" s="85">
        <f>(AF892*V892)/1000000</f>
        <v>8.8766999999999999E-2</v>
      </c>
      <c r="AJ892" s="18" t="s">
        <v>78</v>
      </c>
      <c r="AK892" s="18" t="s">
        <v>711</v>
      </c>
      <c r="AL892" s="18" t="s">
        <v>382</v>
      </c>
      <c r="AM892" s="18" t="s">
        <v>710</v>
      </c>
      <c r="AN892" s="18" t="s">
        <v>81</v>
      </c>
      <c r="AO892" s="18" t="s">
        <v>81</v>
      </c>
      <c r="AP892" s="18" t="s">
        <v>94</v>
      </c>
      <c r="AQ892" s="18" t="s">
        <v>81</v>
      </c>
      <c r="AR892" s="19">
        <v>0</v>
      </c>
      <c r="AS892" s="18"/>
      <c r="AT892" s="72">
        <v>60</v>
      </c>
      <c r="AU892" s="19">
        <v>178</v>
      </c>
      <c r="AV892" s="19">
        <v>178</v>
      </c>
      <c r="AW892" s="18" t="s">
        <v>77</v>
      </c>
      <c r="AX892" s="18" t="s">
        <v>123</v>
      </c>
      <c r="AY892" s="18" t="s">
        <v>71</v>
      </c>
      <c r="AZ892" s="18" t="s">
        <v>71</v>
      </c>
      <c r="BA892" s="19">
        <v>1</v>
      </c>
      <c r="BB892" s="20" t="s">
        <v>81</v>
      </c>
      <c r="BC892" s="18" t="s">
        <v>81</v>
      </c>
      <c r="BD892" s="18" t="s">
        <v>71</v>
      </c>
      <c r="BE892" s="18" t="s">
        <v>84</v>
      </c>
      <c r="BF892" s="18" t="s">
        <v>81</v>
      </c>
      <c r="BG892" s="18"/>
      <c r="BH892" s="21">
        <v>0</v>
      </c>
      <c r="BI892" s="19">
        <v>0.43</v>
      </c>
      <c r="BJ892" s="18"/>
      <c r="BK892" s="19">
        <v>0.34</v>
      </c>
      <c r="BL892" s="18"/>
      <c r="BM892" s="18"/>
      <c r="BN892" s="19">
        <v>28.93</v>
      </c>
      <c r="BO892" s="21">
        <v>0.5</v>
      </c>
      <c r="BP892" s="20"/>
      <c r="BQ892" s="21">
        <v>0.46</v>
      </c>
      <c r="BR892" s="20"/>
      <c r="BS892" s="21">
        <v>0.38</v>
      </c>
      <c r="BT892" s="20"/>
      <c r="BU892" s="20"/>
      <c r="BV892" s="21">
        <v>28.8</v>
      </c>
      <c r="BW892" s="9">
        <f>IF(BA892=1,BN892-(Monitors!$B$17*Data!BZ892),Data!BN892)</f>
        <v>22.983273806192869</v>
      </c>
      <c r="BX892" s="32">
        <f>IF($AR892=1,$BW892-(Monitors!$C$17*BZ892),Data!$BW892)</f>
        <v>22.983273806192869</v>
      </c>
      <c r="BY892" s="32">
        <f>BX892-(AA892*Monitors!$C$13)</f>
        <v>17.453273806192868</v>
      </c>
      <c r="BZ892" s="86">
        <f>(Monitors!$C$13*Data!AA892)+(Monitors!$C$6*TANH(Monitors!$C$7*(Data!V892+Monitors!$C$8)+Monitors!$C$9)+Monitors!$C$10)</f>
        <v>19.822420646023765</v>
      </c>
      <c r="CA892" s="9">
        <f>BN892-(Signage!$C$13*AI892)</f>
        <v>22.272475</v>
      </c>
      <c r="CB892" s="86">
        <f>(Signage!$C$13*Data!AI892)+(Signage!$C$6*TANH(Signage!$C$7*(Data!V892+Signage!$C$8)+Signage!$C$9)+Signage!$C$10)</f>
        <v>28.518149421479105</v>
      </c>
    </row>
    <row r="893" spans="1:80" s="4" customFormat="1" ht="12" customHeight="1">
      <c r="A893" s="83">
        <v>892</v>
      </c>
      <c r="B893" s="15" t="s">
        <v>2052</v>
      </c>
      <c r="C893" s="83" t="s">
        <v>1823</v>
      </c>
      <c r="D893" s="16">
        <v>41870</v>
      </c>
      <c r="E893" s="18" t="s">
        <v>77</v>
      </c>
      <c r="F893" s="15"/>
      <c r="G893" s="17">
        <v>6</v>
      </c>
      <c r="H893" s="15" t="s">
        <v>72</v>
      </c>
      <c r="I893" s="15" t="s">
        <v>142</v>
      </c>
      <c r="J893" s="18" t="s">
        <v>71</v>
      </c>
      <c r="K893" s="18" t="s">
        <v>74</v>
      </c>
      <c r="L893" s="18" t="s">
        <v>71</v>
      </c>
      <c r="M893" s="18" t="s">
        <v>78</v>
      </c>
      <c r="N893" s="18" t="s">
        <v>78</v>
      </c>
      <c r="O893" s="18" t="s">
        <v>82</v>
      </c>
      <c r="P893" s="18" t="s">
        <v>71</v>
      </c>
      <c r="Q893" s="18" t="s">
        <v>78</v>
      </c>
      <c r="R893" s="19">
        <v>2.37</v>
      </c>
      <c r="S893" s="19">
        <v>11.2</v>
      </c>
      <c r="T893" s="19">
        <v>26.5</v>
      </c>
      <c r="U893" s="19">
        <v>29</v>
      </c>
      <c r="V893" s="19">
        <v>295.97000000000003</v>
      </c>
      <c r="W893" s="19">
        <v>1080</v>
      </c>
      <c r="X893" s="19">
        <v>2560</v>
      </c>
      <c r="Y893" s="18" t="s">
        <v>705</v>
      </c>
      <c r="Z893" s="69">
        <v>9342</v>
      </c>
      <c r="AA893" s="19">
        <v>2.7650000000000001</v>
      </c>
      <c r="AB893" s="21">
        <v>300</v>
      </c>
      <c r="AC893" s="19">
        <v>41.6</v>
      </c>
      <c r="AD893" s="19">
        <v>355</v>
      </c>
      <c r="AE893" s="19">
        <v>300</v>
      </c>
      <c r="AF893" s="19">
        <v>303</v>
      </c>
      <c r="AG893" s="8">
        <f>AF893/AD893</f>
        <v>0.85352112676056335</v>
      </c>
      <c r="AH893" s="19">
        <v>200</v>
      </c>
      <c r="AI893" s="85">
        <f>(AF893*V893)/1000000</f>
        <v>8.9678910000000001E-2</v>
      </c>
      <c r="AJ893" s="18" t="s">
        <v>78</v>
      </c>
      <c r="AK893" s="18" t="s">
        <v>785</v>
      </c>
      <c r="AL893" s="18" t="s">
        <v>382</v>
      </c>
      <c r="AM893" s="18" t="s">
        <v>71</v>
      </c>
      <c r="AN893" s="18" t="s">
        <v>81</v>
      </c>
      <c r="AO893" s="18" t="s">
        <v>71</v>
      </c>
      <c r="AP893" s="18" t="s">
        <v>94</v>
      </c>
      <c r="AQ893" s="18" t="s">
        <v>71</v>
      </c>
      <c r="AR893" s="19">
        <v>0</v>
      </c>
      <c r="AS893" s="18"/>
      <c r="AT893" s="72">
        <v>60</v>
      </c>
      <c r="AU893" s="19">
        <v>178</v>
      </c>
      <c r="AV893" s="19">
        <v>178</v>
      </c>
      <c r="AW893" s="18" t="s">
        <v>77</v>
      </c>
      <c r="AX893" s="18" t="s">
        <v>123</v>
      </c>
      <c r="AY893" s="18" t="s">
        <v>71</v>
      </c>
      <c r="AZ893" s="18" t="s">
        <v>71</v>
      </c>
      <c r="BA893" s="19">
        <v>0</v>
      </c>
      <c r="BB893" s="20" t="s">
        <v>81</v>
      </c>
      <c r="BC893" s="18" t="s">
        <v>81</v>
      </c>
      <c r="BD893" s="18" t="s">
        <v>71</v>
      </c>
      <c r="BE893" s="18" t="s">
        <v>84</v>
      </c>
      <c r="BF893" s="18" t="s">
        <v>71</v>
      </c>
      <c r="BG893" s="18"/>
      <c r="BH893" s="21">
        <v>0</v>
      </c>
      <c r="BI893" s="19">
        <v>0.37</v>
      </c>
      <c r="BJ893" s="18"/>
      <c r="BK893" s="19">
        <v>0.28000000000000003</v>
      </c>
      <c r="BL893" s="18"/>
      <c r="BM893" s="18"/>
      <c r="BN893" s="19">
        <v>28.23</v>
      </c>
      <c r="BO893" s="21">
        <v>0.5</v>
      </c>
      <c r="BP893" s="20"/>
      <c r="BQ893" s="21">
        <v>0.43</v>
      </c>
      <c r="BR893" s="20"/>
      <c r="BS893" s="21">
        <v>0.35</v>
      </c>
      <c r="BT893" s="20"/>
      <c r="BU893" s="20"/>
      <c r="BV893" s="21">
        <v>28.58</v>
      </c>
      <c r="BW893" s="9">
        <f>IF(BA893=1,BN893-(Monitors!$B$17*Data!BZ893),Data!BN893)</f>
        <v>28.23</v>
      </c>
      <c r="BX893" s="32">
        <f>IF($AR893=1,$BW893-(Monitors!$C$17*BZ893),Data!$BW893)</f>
        <v>28.23</v>
      </c>
      <c r="BY893" s="32">
        <f>BX893-(AA893*Monitors!$C$13)</f>
        <v>22.7</v>
      </c>
      <c r="BZ893" s="86">
        <f>(Monitors!$C$13*Data!AA893)+(Monitors!$C$6*TANH(Monitors!$C$7*(Data!V893+Monitors!$C$8)+Monitors!$C$9)+Monitors!$C$10)</f>
        <v>19.824228306704352</v>
      </c>
      <c r="CA893" s="9">
        <f>BN893-(Signage!$C$13*AI893)</f>
        <v>21.504081750000001</v>
      </c>
      <c r="CB893" s="86">
        <f>(Signage!$C$13*Data!AI893)+(Signage!$C$6*TANH(Signage!$C$7*(Data!V893+Signage!$C$8)+Signage!$C$9)+Signage!$C$10)</f>
        <v>28.59285714994504</v>
      </c>
    </row>
    <row r="894" spans="1:80" s="4" customFormat="1" ht="12" customHeight="1">
      <c r="A894" s="82">
        <v>893</v>
      </c>
      <c r="B894" s="15" t="s">
        <v>2076</v>
      </c>
      <c r="C894" s="82" t="s">
        <v>1824</v>
      </c>
      <c r="D894" s="16">
        <v>41829</v>
      </c>
      <c r="E894" s="18" t="s">
        <v>77</v>
      </c>
      <c r="F894" s="15" t="s">
        <v>70</v>
      </c>
      <c r="G894" s="17">
        <v>6</v>
      </c>
      <c r="H894" s="15" t="s">
        <v>72</v>
      </c>
      <c r="I894" s="15" t="s">
        <v>142</v>
      </c>
      <c r="J894" s="18"/>
      <c r="K894" s="18" t="s">
        <v>74</v>
      </c>
      <c r="L894" s="18"/>
      <c r="M894" s="18" t="s">
        <v>78</v>
      </c>
      <c r="N894" s="18" t="s">
        <v>78</v>
      </c>
      <c r="O894" s="18" t="s">
        <v>82</v>
      </c>
      <c r="P894" s="18"/>
      <c r="Q894" s="18" t="s">
        <v>77</v>
      </c>
      <c r="R894" s="19">
        <v>2.33</v>
      </c>
      <c r="S894" s="19">
        <v>13.2</v>
      </c>
      <c r="T894" s="19">
        <v>31.5</v>
      </c>
      <c r="U894" s="19">
        <v>34.1</v>
      </c>
      <c r="V894" s="19">
        <v>414.49</v>
      </c>
      <c r="W894" s="19">
        <v>1080</v>
      </c>
      <c r="X894" s="19">
        <v>2560</v>
      </c>
      <c r="Y894" s="18" t="s">
        <v>705</v>
      </c>
      <c r="Z894" s="69">
        <v>6670</v>
      </c>
      <c r="AA894" s="19">
        <v>2.7650000000000001</v>
      </c>
      <c r="AB894" s="21">
        <v>300</v>
      </c>
      <c r="AC894" s="19">
        <v>0.1</v>
      </c>
      <c r="AD894" s="19">
        <v>324.5</v>
      </c>
      <c r="AE894" s="19">
        <v>300</v>
      </c>
      <c r="AF894" s="19">
        <v>317.10000000000002</v>
      </c>
      <c r="AG894" s="8">
        <f>AF894/AD894</f>
        <v>0.97719568567026205</v>
      </c>
      <c r="AH894" s="19">
        <v>200</v>
      </c>
      <c r="AI894" s="85">
        <f>(AF894*V894)/1000000</f>
        <v>0.131434779</v>
      </c>
      <c r="AJ894" s="18" t="s">
        <v>78</v>
      </c>
      <c r="AK894" s="18" t="s">
        <v>716</v>
      </c>
      <c r="AL894" s="18" t="s">
        <v>382</v>
      </c>
      <c r="AM894" s="18"/>
      <c r="AN894" s="18" t="s">
        <v>81</v>
      </c>
      <c r="AO894" s="18"/>
      <c r="AP894" s="18" t="s">
        <v>81</v>
      </c>
      <c r="AQ894" s="18"/>
      <c r="AR894" s="19">
        <v>0</v>
      </c>
      <c r="AS894" s="18"/>
      <c r="AT894" s="72">
        <v>60</v>
      </c>
      <c r="AU894" s="19">
        <v>178</v>
      </c>
      <c r="AV894" s="19">
        <v>178</v>
      </c>
      <c r="AW894" s="18" t="s">
        <v>77</v>
      </c>
      <c r="AX894" s="19">
        <v>0.99</v>
      </c>
      <c r="AY894" s="18"/>
      <c r="AZ894" s="18"/>
      <c r="BA894" s="19">
        <v>0</v>
      </c>
      <c r="BB894" s="20" t="s">
        <v>81</v>
      </c>
      <c r="BC894" s="18" t="s">
        <v>81</v>
      </c>
      <c r="BD894" s="18"/>
      <c r="BE894" s="18" t="s">
        <v>84</v>
      </c>
      <c r="BF894" s="18"/>
      <c r="BG894" s="18"/>
      <c r="BH894" s="21">
        <v>0</v>
      </c>
      <c r="BI894" s="19">
        <v>0.26</v>
      </c>
      <c r="BJ894" s="18"/>
      <c r="BK894" s="19">
        <v>0.23</v>
      </c>
      <c r="BL894" s="18"/>
      <c r="BM894" s="18"/>
      <c r="BN894" s="19">
        <v>36.24</v>
      </c>
      <c r="BO894" s="21">
        <v>0.57999999999999996</v>
      </c>
      <c r="BP894" s="20"/>
      <c r="BQ894" s="21">
        <v>0.3</v>
      </c>
      <c r="BR894" s="20"/>
      <c r="BS894" s="21">
        <v>0.27</v>
      </c>
      <c r="BT894" s="20"/>
      <c r="BU894" s="20"/>
      <c r="BV894" s="21">
        <v>36.22</v>
      </c>
      <c r="BW894" s="9">
        <f>IF(BA894=1,BN894-(Monitors!$B$17*Data!BZ894),Data!BN894)</f>
        <v>36.24</v>
      </c>
      <c r="BX894" s="32">
        <f>IF($AR894=1,$BW894-(Monitors!$C$17*BZ894),Data!$BW894)</f>
        <v>36.24</v>
      </c>
      <c r="BY894" s="32">
        <f>BX894-(AA894*Monitors!$C$13)</f>
        <v>30.71</v>
      </c>
      <c r="BZ894" s="86">
        <f>(Monitors!$C$13*Data!AA894)+(Monitors!$C$6*TANH(Monitors!$C$7*(Data!V894+Monitors!$C$8)+Monitors!$C$9)+Monitors!$C$10)</f>
        <v>21.655777901216794</v>
      </c>
      <c r="CA894" s="9">
        <f>BN894-(Signage!$C$13*AI894)</f>
        <v>26.382391575</v>
      </c>
      <c r="CB894" s="86">
        <f>(Signage!$C$13*Data!AI894)+(Signage!$C$6*TANH(Signage!$C$7*(Data!V894+Signage!$C$8)+Signage!$C$9)+Signage!$C$10)</f>
        <v>40.827944095217426</v>
      </c>
    </row>
    <row r="895" spans="1:80" s="4" customFormat="1" ht="12" customHeight="1">
      <c r="A895" s="83">
        <v>894</v>
      </c>
      <c r="B895" s="15" t="s">
        <v>2076</v>
      </c>
      <c r="C895" s="83" t="s">
        <v>1825</v>
      </c>
      <c r="D895" s="16">
        <v>41470</v>
      </c>
      <c r="E895" s="18" t="s">
        <v>77</v>
      </c>
      <c r="F895" s="15"/>
      <c r="G895" s="17">
        <v>6</v>
      </c>
      <c r="H895" s="15" t="s">
        <v>72</v>
      </c>
      <c r="I895" s="15" t="s">
        <v>142</v>
      </c>
      <c r="J895" s="18" t="s">
        <v>142</v>
      </c>
      <c r="K895" s="18" t="s">
        <v>74</v>
      </c>
      <c r="L895" s="18"/>
      <c r="M895" s="18" t="s">
        <v>78</v>
      </c>
      <c r="N895" s="18" t="s">
        <v>78</v>
      </c>
      <c r="O895" s="18" t="s">
        <v>82</v>
      </c>
      <c r="P895" s="18"/>
      <c r="Q895" s="18" t="s">
        <v>77</v>
      </c>
      <c r="R895" s="19">
        <v>2.33</v>
      </c>
      <c r="S895" s="19">
        <v>11.2</v>
      </c>
      <c r="T895" s="19">
        <v>26.5</v>
      </c>
      <c r="U895" s="19">
        <v>28.7</v>
      </c>
      <c r="V895" s="19">
        <v>295.97000000000003</v>
      </c>
      <c r="W895" s="19">
        <v>1080</v>
      </c>
      <c r="X895" s="19">
        <v>2560</v>
      </c>
      <c r="Y895" s="18" t="s">
        <v>705</v>
      </c>
      <c r="Z895" s="69">
        <v>9341</v>
      </c>
      <c r="AA895" s="19">
        <v>2.7650000000000001</v>
      </c>
      <c r="AB895" s="21">
        <v>300</v>
      </c>
      <c r="AC895" s="19">
        <v>0.1</v>
      </c>
      <c r="AD895" s="19">
        <v>349.9</v>
      </c>
      <c r="AE895" s="19">
        <v>300</v>
      </c>
      <c r="AF895" s="19">
        <v>328.1</v>
      </c>
      <c r="AG895" s="8">
        <f>AF895/AD895</f>
        <v>0.93769648470991729</v>
      </c>
      <c r="AH895" s="19">
        <v>200</v>
      </c>
      <c r="AI895" s="85">
        <f>(AF895*V895)/1000000</f>
        <v>9.7107757000000017E-2</v>
      </c>
      <c r="AJ895" s="18" t="s">
        <v>78</v>
      </c>
      <c r="AK895" s="18" t="s">
        <v>724</v>
      </c>
      <c r="AL895" s="18" t="s">
        <v>382</v>
      </c>
      <c r="AM895" s="18"/>
      <c r="AN895" s="18" t="s">
        <v>121</v>
      </c>
      <c r="AO895" s="18"/>
      <c r="AP895" s="18" t="s">
        <v>81</v>
      </c>
      <c r="AQ895" s="18"/>
      <c r="AR895" s="19">
        <v>0</v>
      </c>
      <c r="AS895" s="18"/>
      <c r="AT895" s="72">
        <v>60</v>
      </c>
      <c r="AU895" s="19">
        <v>178</v>
      </c>
      <c r="AV895" s="19">
        <v>178</v>
      </c>
      <c r="AW895" s="18" t="s">
        <v>78</v>
      </c>
      <c r="AX895" s="19">
        <v>0.68</v>
      </c>
      <c r="AY895" s="18"/>
      <c r="AZ895" s="18"/>
      <c r="BA895" s="19">
        <v>0</v>
      </c>
      <c r="BB895" s="20" t="s">
        <v>121</v>
      </c>
      <c r="BC895" s="18" t="s">
        <v>154</v>
      </c>
      <c r="BD895" s="18"/>
      <c r="BE895" s="18" t="s">
        <v>84</v>
      </c>
      <c r="BF895" s="18"/>
      <c r="BG895" s="18"/>
      <c r="BH895" s="21">
        <v>0</v>
      </c>
      <c r="BI895" s="19">
        <v>1.07</v>
      </c>
      <c r="BJ895" s="19">
        <v>1.05</v>
      </c>
      <c r="BK895" s="19">
        <v>0.25</v>
      </c>
      <c r="BL895" s="18"/>
      <c r="BM895" s="18"/>
      <c r="BN895" s="19">
        <v>30.88</v>
      </c>
      <c r="BO895" s="21">
        <v>0.61</v>
      </c>
      <c r="BP895" s="20"/>
      <c r="BQ895" s="21">
        <v>0.93</v>
      </c>
      <c r="BR895" s="21">
        <v>0.91</v>
      </c>
      <c r="BS895" s="21">
        <v>0.37</v>
      </c>
      <c r="BT895" s="20"/>
      <c r="BU895" s="20"/>
      <c r="BV895" s="21">
        <v>29.43</v>
      </c>
      <c r="BW895" s="9">
        <f>IF(BA895=1,BN895-(Monitors!$B$17*Data!BZ895),Data!BN895)</f>
        <v>30.88</v>
      </c>
      <c r="BX895" s="32">
        <f>IF($AR895=1,$BW895-(Monitors!$C$17*BZ895),Data!$BW895)</f>
        <v>30.88</v>
      </c>
      <c r="BY895" s="32">
        <f>BX895-(AA895*Monitors!$C$13)</f>
        <v>25.349999999999998</v>
      </c>
      <c r="BZ895" s="86">
        <f>(Monitors!$C$13*Data!AA895)+(Monitors!$C$6*TANH(Monitors!$C$7*(Data!V895+Monitors!$C$8)+Monitors!$C$9)+Monitors!$C$10)</f>
        <v>19.824228306704352</v>
      </c>
      <c r="CA895" s="9">
        <f>BN895-(Signage!$C$13*AI895)</f>
        <v>23.596918224999996</v>
      </c>
      <c r="CB895" s="86">
        <f>(Signage!$C$13*Data!AI895)+(Signage!$C$6*TANH(Signage!$C$7*(Data!V895+Signage!$C$8)+Signage!$C$9)+Signage!$C$10)</f>
        <v>29.15002067494504</v>
      </c>
    </row>
    <row r="896" spans="1:80" s="4" customFormat="1" ht="12" customHeight="1">
      <c r="A896" s="82">
        <v>895</v>
      </c>
      <c r="B896" s="15" t="s">
        <v>2076</v>
      </c>
      <c r="C896" s="82" t="s">
        <v>1826</v>
      </c>
      <c r="D896" s="16">
        <v>41795</v>
      </c>
      <c r="E896" s="18" t="s">
        <v>77</v>
      </c>
      <c r="F896" s="15" t="s">
        <v>70</v>
      </c>
      <c r="G896" s="17">
        <v>6</v>
      </c>
      <c r="H896" s="15" t="s">
        <v>72</v>
      </c>
      <c r="I896" s="15" t="s">
        <v>73</v>
      </c>
      <c r="J896" s="18" t="s">
        <v>73</v>
      </c>
      <c r="K896" s="18" t="s">
        <v>74</v>
      </c>
      <c r="L896" s="18" t="s">
        <v>71</v>
      </c>
      <c r="M896" s="18" t="s">
        <v>78</v>
      </c>
      <c r="N896" s="18" t="s">
        <v>78</v>
      </c>
      <c r="O896" s="18" t="s">
        <v>82</v>
      </c>
      <c r="P896" s="18" t="s">
        <v>71</v>
      </c>
      <c r="Q896" s="18" t="s">
        <v>77</v>
      </c>
      <c r="R896" s="19">
        <v>2.37</v>
      </c>
      <c r="S896" s="19">
        <v>9.6999999999999993</v>
      </c>
      <c r="T896" s="19">
        <v>23</v>
      </c>
      <c r="U896" s="19">
        <v>25</v>
      </c>
      <c r="V896" s="19">
        <v>223.1</v>
      </c>
      <c r="W896" s="19">
        <v>1080</v>
      </c>
      <c r="X896" s="19">
        <v>2560</v>
      </c>
      <c r="Y896" s="18" t="s">
        <v>705</v>
      </c>
      <c r="Z896" s="69">
        <v>11878</v>
      </c>
      <c r="AA896" s="19">
        <v>2.7650000000000001</v>
      </c>
      <c r="AB896" s="21">
        <v>350</v>
      </c>
      <c r="AC896" s="19">
        <v>0</v>
      </c>
      <c r="AD896" s="19">
        <v>324.89999999999998</v>
      </c>
      <c r="AE896" s="19">
        <v>350</v>
      </c>
      <c r="AF896" s="19">
        <v>330</v>
      </c>
      <c r="AG896" s="8">
        <f>AF896/AD896</f>
        <v>1.0156971375807942</v>
      </c>
      <c r="AH896" s="19">
        <v>200</v>
      </c>
      <c r="AI896" s="85">
        <f>(AF896*V896)/1000000</f>
        <v>7.3622999999999994E-2</v>
      </c>
      <c r="AJ896" s="18" t="s">
        <v>78</v>
      </c>
      <c r="AK896" s="18" t="s">
        <v>804</v>
      </c>
      <c r="AL896" s="18" t="s">
        <v>105</v>
      </c>
      <c r="AM896" s="18" t="s">
        <v>71</v>
      </c>
      <c r="AN896" s="18" t="s">
        <v>81</v>
      </c>
      <c r="AO896" s="18" t="s">
        <v>71</v>
      </c>
      <c r="AP896" s="18" t="s">
        <v>81</v>
      </c>
      <c r="AQ896" s="18" t="s">
        <v>71</v>
      </c>
      <c r="AR896" s="19">
        <v>0</v>
      </c>
      <c r="AS896" s="18"/>
      <c r="AT896" s="72">
        <v>60</v>
      </c>
      <c r="AU896" s="19">
        <v>160</v>
      </c>
      <c r="AV896" s="19">
        <v>160</v>
      </c>
      <c r="AW896" s="18" t="s">
        <v>77</v>
      </c>
      <c r="AX896" s="18" t="s">
        <v>126</v>
      </c>
      <c r="AY896" s="18" t="s">
        <v>71</v>
      </c>
      <c r="AZ896" s="18" t="s">
        <v>71</v>
      </c>
      <c r="BA896" s="19">
        <v>0</v>
      </c>
      <c r="BB896" s="20" t="s">
        <v>81</v>
      </c>
      <c r="BC896" s="18" t="s">
        <v>81</v>
      </c>
      <c r="BD896" s="18" t="s">
        <v>71</v>
      </c>
      <c r="BE896" s="18" t="s">
        <v>84</v>
      </c>
      <c r="BF896" s="18" t="s">
        <v>71</v>
      </c>
      <c r="BG896" s="18"/>
      <c r="BH896" s="21">
        <v>0</v>
      </c>
      <c r="BI896" s="19">
        <v>0.28999999999999998</v>
      </c>
      <c r="BJ896" s="18"/>
      <c r="BK896" s="19">
        <v>0.27</v>
      </c>
      <c r="BL896" s="18"/>
      <c r="BM896" s="18"/>
      <c r="BN896" s="19">
        <v>23.04</v>
      </c>
      <c r="BO896" s="21">
        <v>0.5</v>
      </c>
      <c r="BP896" s="20"/>
      <c r="BQ896" s="21">
        <v>0.28999999999999998</v>
      </c>
      <c r="BR896" s="20"/>
      <c r="BS896" s="21">
        <v>0.26</v>
      </c>
      <c r="BT896" s="20"/>
      <c r="BU896" s="20"/>
      <c r="BV896" s="21">
        <v>23.03</v>
      </c>
      <c r="BW896" s="9">
        <f>IF(BA896=1,BN896-(Monitors!$B$17*Data!BZ896),Data!BN896)</f>
        <v>23.04</v>
      </c>
      <c r="BX896" s="32">
        <f>IF($AR896=1,$BW896-(Monitors!$C$17*BZ896),Data!$BW896)</f>
        <v>23.04</v>
      </c>
      <c r="BY896" s="32">
        <f>BX896-(AA896*Monitors!$C$13)</f>
        <v>17.509999999999998</v>
      </c>
      <c r="BZ896" s="86">
        <f>(Monitors!$C$13*Data!AA896)+(Monitors!$C$6*TANH(Monitors!$C$7*(Data!V896+Monitors!$C$8)+Monitors!$C$9)+Monitors!$C$10)</f>
        <v>17.739529362275722</v>
      </c>
      <c r="CA896" s="9">
        <f>BN896-(Signage!$C$13*AI896)</f>
        <v>17.518274999999999</v>
      </c>
      <c r="CB896" s="86">
        <f>(Signage!$C$13*Data!AI896)+(Signage!$C$6*TANH(Signage!$C$7*(Data!V896+Signage!$C$8)+Signage!$C$9)+Signage!$C$10)</f>
        <v>21.565244319268292</v>
      </c>
    </row>
    <row r="897" spans="1:80" s="4" customFormat="1" ht="12" customHeight="1">
      <c r="A897" s="83">
        <v>896</v>
      </c>
      <c r="B897" s="15" t="s">
        <v>2076</v>
      </c>
      <c r="C897" s="83" t="s">
        <v>1827</v>
      </c>
      <c r="D897" s="16">
        <v>41569</v>
      </c>
      <c r="E897" s="18" t="s">
        <v>77</v>
      </c>
      <c r="F897" s="15" t="s">
        <v>70</v>
      </c>
      <c r="G897" s="17">
        <v>6</v>
      </c>
      <c r="H897" s="15" t="s">
        <v>72</v>
      </c>
      <c r="I897" s="15" t="s">
        <v>90</v>
      </c>
      <c r="J897" s="18" t="s">
        <v>71</v>
      </c>
      <c r="K897" s="18" t="s">
        <v>74</v>
      </c>
      <c r="L897" s="18" t="s">
        <v>71</v>
      </c>
      <c r="M897" s="18" t="s">
        <v>78</v>
      </c>
      <c r="N897" s="18" t="s">
        <v>78</v>
      </c>
      <c r="O897" s="18" t="s">
        <v>82</v>
      </c>
      <c r="P897" s="18" t="s">
        <v>71</v>
      </c>
      <c r="Q897" s="18" t="s">
        <v>77</v>
      </c>
      <c r="R897" s="19">
        <v>2.37</v>
      </c>
      <c r="S897" s="19">
        <v>11.2</v>
      </c>
      <c r="T897" s="19">
        <v>26.5</v>
      </c>
      <c r="U897" s="19">
        <v>29</v>
      </c>
      <c r="V897" s="19">
        <v>295.97000000000003</v>
      </c>
      <c r="W897" s="19">
        <v>1080</v>
      </c>
      <c r="X897" s="19">
        <v>2560</v>
      </c>
      <c r="Y897" s="18" t="s">
        <v>705</v>
      </c>
      <c r="Z897" s="69">
        <v>9342</v>
      </c>
      <c r="AA897" s="19">
        <v>2.7650000000000001</v>
      </c>
      <c r="AB897" s="21">
        <v>324.89999999999998</v>
      </c>
      <c r="AC897" s="19">
        <v>0</v>
      </c>
      <c r="AD897" s="19">
        <v>350</v>
      </c>
      <c r="AE897" s="19">
        <v>324.89999999999998</v>
      </c>
      <c r="AF897" s="19">
        <v>330</v>
      </c>
      <c r="AG897" s="8">
        <f>AF897/AD897</f>
        <v>0.94285714285714284</v>
      </c>
      <c r="AH897" s="19">
        <v>200</v>
      </c>
      <c r="AI897" s="85">
        <f>(AF897*V897)/1000000</f>
        <v>9.767010000000001E-2</v>
      </c>
      <c r="AJ897" s="18" t="s">
        <v>78</v>
      </c>
      <c r="AK897" s="18" t="s">
        <v>715</v>
      </c>
      <c r="AL897" s="18" t="s">
        <v>105</v>
      </c>
      <c r="AM897" s="18" t="s">
        <v>588</v>
      </c>
      <c r="AN897" s="18" t="s">
        <v>81</v>
      </c>
      <c r="AO897" s="18" t="s">
        <v>71</v>
      </c>
      <c r="AP897" s="18" t="s">
        <v>94</v>
      </c>
      <c r="AQ897" s="18" t="s">
        <v>71</v>
      </c>
      <c r="AR897" s="19">
        <v>0</v>
      </c>
      <c r="AS897" s="18"/>
      <c r="AT897" s="72">
        <v>60</v>
      </c>
      <c r="AU897" s="19">
        <v>160</v>
      </c>
      <c r="AV897" s="19">
        <v>160</v>
      </c>
      <c r="AW897" s="18" t="s">
        <v>77</v>
      </c>
      <c r="AX897" s="18" t="s">
        <v>126</v>
      </c>
      <c r="AY897" s="18" t="s">
        <v>71</v>
      </c>
      <c r="AZ897" s="18" t="s">
        <v>71</v>
      </c>
      <c r="BA897" s="19">
        <v>0</v>
      </c>
      <c r="BB897" s="20" t="s">
        <v>81</v>
      </c>
      <c r="BC897" s="18" t="s">
        <v>81</v>
      </c>
      <c r="BD897" s="18" t="s">
        <v>71</v>
      </c>
      <c r="BE897" s="18" t="s">
        <v>84</v>
      </c>
      <c r="BF897" s="18" t="s">
        <v>71</v>
      </c>
      <c r="BG897" s="18"/>
      <c r="BH897" s="21">
        <v>0</v>
      </c>
      <c r="BI897" s="19">
        <v>0.35</v>
      </c>
      <c r="BJ897" s="18"/>
      <c r="BK897" s="19">
        <v>0.28000000000000003</v>
      </c>
      <c r="BL897" s="18"/>
      <c r="BM897" s="18"/>
      <c r="BN897" s="19">
        <v>27.44</v>
      </c>
      <c r="BO897" s="21">
        <v>0.5</v>
      </c>
      <c r="BP897" s="20"/>
      <c r="BQ897" s="21">
        <v>0.34</v>
      </c>
      <c r="BR897" s="20"/>
      <c r="BS897" s="21">
        <v>0.27</v>
      </c>
      <c r="BT897" s="20"/>
      <c r="BU897" s="20"/>
      <c r="BV897" s="21">
        <v>27.42</v>
      </c>
      <c r="BW897" s="9">
        <f>IF(BA897=1,BN897-(Monitors!$B$17*Data!BZ897),Data!BN897)</f>
        <v>27.44</v>
      </c>
      <c r="BX897" s="32">
        <f>IF($AR897=1,$BW897-(Monitors!$C$17*BZ897),Data!$BW897)</f>
        <v>27.44</v>
      </c>
      <c r="BY897" s="32">
        <f>BX897-(AA897*Monitors!$C$13)</f>
        <v>21.91</v>
      </c>
      <c r="BZ897" s="86">
        <f>(Monitors!$C$13*Data!AA897)+(Monitors!$C$6*TANH(Monitors!$C$7*(Data!V897+Monitors!$C$8)+Monitors!$C$9)+Monitors!$C$10)</f>
        <v>19.824228306704352</v>
      </c>
      <c r="CA897" s="9">
        <f>BN897-(Signage!$C$13*AI897)</f>
        <v>20.114742499999998</v>
      </c>
      <c r="CB897" s="86">
        <f>(Signage!$C$13*Data!AI897)+(Signage!$C$6*TANH(Signage!$C$7*(Data!V897+Signage!$C$8)+Signage!$C$9)+Signage!$C$10)</f>
        <v>29.19219639994504</v>
      </c>
    </row>
    <row r="898" spans="1:80" s="4" customFormat="1" ht="12" customHeight="1">
      <c r="A898" s="82">
        <v>897</v>
      </c>
      <c r="B898" s="15" t="s">
        <v>2076</v>
      </c>
      <c r="C898" s="82" t="s">
        <v>1828</v>
      </c>
      <c r="D898" s="16">
        <v>41521</v>
      </c>
      <c r="E898" s="18" t="s">
        <v>77</v>
      </c>
      <c r="F898" s="15" t="s">
        <v>70</v>
      </c>
      <c r="G898" s="17">
        <v>6</v>
      </c>
      <c r="H898" s="15" t="s">
        <v>72</v>
      </c>
      <c r="I898" s="15" t="s">
        <v>90</v>
      </c>
      <c r="J898" s="18" t="s">
        <v>71</v>
      </c>
      <c r="K898" s="18" t="s">
        <v>74</v>
      </c>
      <c r="L898" s="18" t="s">
        <v>71</v>
      </c>
      <c r="M898" s="18" t="s">
        <v>78</v>
      </c>
      <c r="N898" s="18" t="s">
        <v>78</v>
      </c>
      <c r="O898" s="18" t="s">
        <v>82</v>
      </c>
      <c r="P898" s="18" t="s">
        <v>81</v>
      </c>
      <c r="Q898" s="18" t="s">
        <v>77</v>
      </c>
      <c r="R898" s="19">
        <v>2.37</v>
      </c>
      <c r="S898" s="19">
        <v>11.2</v>
      </c>
      <c r="T898" s="19">
        <v>26.5</v>
      </c>
      <c r="U898" s="19">
        <v>29</v>
      </c>
      <c r="V898" s="19">
        <v>295.95999999999998</v>
      </c>
      <c r="W898" s="19">
        <v>1080</v>
      </c>
      <c r="X898" s="19">
        <v>2560</v>
      </c>
      <c r="Y898" s="18" t="s">
        <v>705</v>
      </c>
      <c r="Z898" s="69">
        <v>9315</v>
      </c>
      <c r="AA898" s="19">
        <v>2.7650000000000001</v>
      </c>
      <c r="AB898" s="21">
        <v>324.89999999999998</v>
      </c>
      <c r="AC898" s="19">
        <v>0</v>
      </c>
      <c r="AD898" s="19">
        <v>350</v>
      </c>
      <c r="AE898" s="19">
        <v>324.89999999999998</v>
      </c>
      <c r="AF898" s="19">
        <v>330</v>
      </c>
      <c r="AG898" s="8">
        <f>AF898/AD898</f>
        <v>0.94285714285714284</v>
      </c>
      <c r="AH898" s="19">
        <v>200</v>
      </c>
      <c r="AI898" s="85">
        <f>(AF898*V898)/1000000</f>
        <v>9.7666799999999984E-2</v>
      </c>
      <c r="AJ898" s="18" t="s">
        <v>78</v>
      </c>
      <c r="AK898" s="18" t="s">
        <v>712</v>
      </c>
      <c r="AL898" s="18" t="s">
        <v>382</v>
      </c>
      <c r="AM898" s="18" t="s">
        <v>81</v>
      </c>
      <c r="AN898" s="18" t="s">
        <v>81</v>
      </c>
      <c r="AO898" s="18" t="s">
        <v>81</v>
      </c>
      <c r="AP898" s="18" t="s">
        <v>81</v>
      </c>
      <c r="AQ898" s="18" t="s">
        <v>81</v>
      </c>
      <c r="AR898" s="19">
        <v>0</v>
      </c>
      <c r="AS898" s="18"/>
      <c r="AT898" s="72">
        <v>60</v>
      </c>
      <c r="AU898" s="19">
        <v>160</v>
      </c>
      <c r="AV898" s="19">
        <v>160</v>
      </c>
      <c r="AW898" s="18" t="s">
        <v>78</v>
      </c>
      <c r="AX898" s="18" t="s">
        <v>170</v>
      </c>
      <c r="AY898" s="18" t="s">
        <v>71</v>
      </c>
      <c r="AZ898" s="18" t="s">
        <v>71</v>
      </c>
      <c r="BA898" s="19">
        <v>0</v>
      </c>
      <c r="BB898" s="20" t="s">
        <v>81</v>
      </c>
      <c r="BC898" s="18" t="s">
        <v>81</v>
      </c>
      <c r="BD898" s="18" t="s">
        <v>81</v>
      </c>
      <c r="BE898" s="18" t="s">
        <v>84</v>
      </c>
      <c r="BF898" s="18" t="s">
        <v>71</v>
      </c>
      <c r="BG898" s="18"/>
      <c r="BH898" s="21">
        <v>0</v>
      </c>
      <c r="BI898" s="19">
        <v>0.32</v>
      </c>
      <c r="BJ898" s="18"/>
      <c r="BK898" s="19">
        <v>0.28999999999999998</v>
      </c>
      <c r="BL898" s="18"/>
      <c r="BM898" s="18"/>
      <c r="BN898" s="19">
        <v>27.58</v>
      </c>
      <c r="BO898" s="21">
        <v>0.5</v>
      </c>
      <c r="BP898" s="20"/>
      <c r="BQ898" s="21">
        <v>0.32</v>
      </c>
      <c r="BR898" s="20"/>
      <c r="BS898" s="21">
        <v>0.3</v>
      </c>
      <c r="BT898" s="20"/>
      <c r="BU898" s="20"/>
      <c r="BV898" s="21">
        <v>27.64</v>
      </c>
      <c r="BW898" s="9">
        <f>IF(BA898=1,BN898-(Monitors!$B$17*Data!BZ898),Data!BN898)</f>
        <v>27.58</v>
      </c>
      <c r="BX898" s="32">
        <f>IF($AR898=1,$BW898-(Monitors!$C$17*BZ898),Data!$BW898)</f>
        <v>27.58</v>
      </c>
      <c r="BY898" s="32">
        <f>BX898-(AA898*Monitors!$C$13)</f>
        <v>22.049999999999997</v>
      </c>
      <c r="BZ898" s="86">
        <f>(Monitors!$C$13*Data!AA898)+(Monitors!$C$6*TANH(Monitors!$C$7*(Data!V898+Monitors!$C$8)+Monitors!$C$9)+Monitors!$C$10)</f>
        <v>19.824002400890489</v>
      </c>
      <c r="CA898" s="9">
        <f>BN898-(Signage!$C$13*AI898)</f>
        <v>20.254989999999999</v>
      </c>
      <c r="CB898" s="86">
        <f>(Signage!$C$13*Data!AI898)+(Signage!$C$6*TANH(Signage!$C$7*(Data!V898+Signage!$C$8)+Signage!$C$9)+Signage!$C$10)</f>
        <v>29.191159600826317</v>
      </c>
    </row>
    <row r="899" spans="1:80" s="4" customFormat="1" ht="12" customHeight="1">
      <c r="A899" s="83">
        <v>898</v>
      </c>
      <c r="B899" s="15" t="s">
        <v>2076</v>
      </c>
      <c r="C899" s="83" t="s">
        <v>1829</v>
      </c>
      <c r="D899" s="16">
        <v>41795</v>
      </c>
      <c r="E899" s="18" t="s">
        <v>77</v>
      </c>
      <c r="F899" s="15" t="s">
        <v>70</v>
      </c>
      <c r="G899" s="17">
        <v>6</v>
      </c>
      <c r="H899" s="15" t="s">
        <v>72</v>
      </c>
      <c r="I899" s="15" t="s">
        <v>73</v>
      </c>
      <c r="J899" s="18" t="s">
        <v>73</v>
      </c>
      <c r="K899" s="18" t="s">
        <v>74</v>
      </c>
      <c r="L899" s="18" t="s">
        <v>71</v>
      </c>
      <c r="M899" s="18" t="s">
        <v>78</v>
      </c>
      <c r="N899" s="18" t="s">
        <v>78</v>
      </c>
      <c r="O899" s="18" t="s">
        <v>82</v>
      </c>
      <c r="P899" s="18" t="s">
        <v>71</v>
      </c>
      <c r="Q899" s="18" t="s">
        <v>77</v>
      </c>
      <c r="R899" s="19">
        <v>2.37</v>
      </c>
      <c r="S899" s="19">
        <v>11.2</v>
      </c>
      <c r="T899" s="19">
        <v>26.5</v>
      </c>
      <c r="U899" s="19">
        <v>29</v>
      </c>
      <c r="V899" s="19">
        <v>296.8</v>
      </c>
      <c r="W899" s="19">
        <v>1080</v>
      </c>
      <c r="X899" s="19">
        <v>2560</v>
      </c>
      <c r="Y899" s="18" t="s">
        <v>705</v>
      </c>
      <c r="Z899" s="69">
        <v>9316</v>
      </c>
      <c r="AA899" s="19">
        <v>2.7650000000000001</v>
      </c>
      <c r="AB899" s="21">
        <v>350</v>
      </c>
      <c r="AC899" s="19">
        <v>0</v>
      </c>
      <c r="AD899" s="19">
        <v>324.89999999999998</v>
      </c>
      <c r="AE899" s="19">
        <v>350</v>
      </c>
      <c r="AF899" s="19">
        <v>330</v>
      </c>
      <c r="AG899" s="8">
        <f>AF899/AD899</f>
        <v>1.0156971375807942</v>
      </c>
      <c r="AH899" s="19">
        <v>200</v>
      </c>
      <c r="AI899" s="85">
        <f>(AF899*V899)/1000000</f>
        <v>9.7944000000000003E-2</v>
      </c>
      <c r="AJ899" s="18" t="s">
        <v>78</v>
      </c>
      <c r="AK899" s="18" t="s">
        <v>805</v>
      </c>
      <c r="AL899" s="18" t="s">
        <v>105</v>
      </c>
      <c r="AM899" s="18" t="s">
        <v>71</v>
      </c>
      <c r="AN899" s="18" t="s">
        <v>81</v>
      </c>
      <c r="AO899" s="18" t="s">
        <v>71</v>
      </c>
      <c r="AP899" s="18" t="s">
        <v>81</v>
      </c>
      <c r="AQ899" s="18" t="s">
        <v>71</v>
      </c>
      <c r="AR899" s="19">
        <v>0</v>
      </c>
      <c r="AS899" s="18"/>
      <c r="AT899" s="72">
        <v>60</v>
      </c>
      <c r="AU899" s="19">
        <v>160</v>
      </c>
      <c r="AV899" s="19">
        <v>160</v>
      </c>
      <c r="AW899" s="18" t="s">
        <v>77</v>
      </c>
      <c r="AX899" s="18" t="s">
        <v>126</v>
      </c>
      <c r="AY899" s="18" t="s">
        <v>71</v>
      </c>
      <c r="AZ899" s="18" t="s">
        <v>71</v>
      </c>
      <c r="BA899" s="19">
        <v>0</v>
      </c>
      <c r="BB899" s="20" t="s">
        <v>81</v>
      </c>
      <c r="BC899" s="18" t="s">
        <v>81</v>
      </c>
      <c r="BD899" s="18" t="s">
        <v>71</v>
      </c>
      <c r="BE899" s="18" t="s">
        <v>84</v>
      </c>
      <c r="BF899" s="18" t="s">
        <v>71</v>
      </c>
      <c r="BG899" s="18"/>
      <c r="BH899" s="21">
        <v>0</v>
      </c>
      <c r="BI899" s="19">
        <v>0.28999999999999998</v>
      </c>
      <c r="BJ899" s="18"/>
      <c r="BK899" s="19">
        <v>0.26</v>
      </c>
      <c r="BL899" s="18"/>
      <c r="BM899" s="18"/>
      <c r="BN899" s="19">
        <v>28.06</v>
      </c>
      <c r="BO899" s="21">
        <v>0.5</v>
      </c>
      <c r="BP899" s="20"/>
      <c r="BQ899" s="21">
        <v>0.28999999999999998</v>
      </c>
      <c r="BR899" s="20"/>
      <c r="BS899" s="21">
        <v>0.26</v>
      </c>
      <c r="BT899" s="20"/>
      <c r="BU899" s="20"/>
      <c r="BV899" s="21">
        <v>28.04</v>
      </c>
      <c r="BW899" s="9">
        <f>IF(BA899=1,BN899-(Monitors!$B$17*Data!BZ899),Data!BN899)</f>
        <v>28.06</v>
      </c>
      <c r="BX899" s="32">
        <f>IF($AR899=1,$BW899-(Monitors!$C$17*BZ899),Data!$BW899)</f>
        <v>28.06</v>
      </c>
      <c r="BY899" s="32">
        <f>BX899-(AA899*Monitors!$C$13)</f>
        <v>22.529999999999998</v>
      </c>
      <c r="BZ899" s="86">
        <f>(Monitors!$C$13*Data!AA899)+(Monitors!$C$6*TANH(Monitors!$C$7*(Data!V899+Monitors!$C$8)+Monitors!$C$9)+Monitors!$C$10)</f>
        <v>19.842927002268773</v>
      </c>
      <c r="CA899" s="9">
        <f>BN899-(Signage!$C$13*AI899)</f>
        <v>20.714199999999998</v>
      </c>
      <c r="CB899" s="86">
        <f>(Signage!$C$13*Data!AI899)+(Signage!$C$6*TANH(Signage!$C$7*(Data!V899+Signage!$C$8)+Signage!$C$9)+Signage!$C$10)</f>
        <v>29.278240065220562</v>
      </c>
    </row>
    <row r="900" spans="1:80" s="4" customFormat="1" ht="12" customHeight="1">
      <c r="A900" s="82">
        <v>899</v>
      </c>
      <c r="B900" s="15" t="s">
        <v>2058</v>
      </c>
      <c r="C900" s="82" t="s">
        <v>1830</v>
      </c>
      <c r="D900" s="16">
        <v>41645</v>
      </c>
      <c r="E900" s="18" t="s">
        <v>78</v>
      </c>
      <c r="F900" s="15" t="s">
        <v>70</v>
      </c>
      <c r="G900" s="17">
        <v>6</v>
      </c>
      <c r="H900" s="15" t="s">
        <v>72</v>
      </c>
      <c r="I900" s="15" t="s">
        <v>113</v>
      </c>
      <c r="J900" s="18"/>
      <c r="K900" s="18" t="s">
        <v>74</v>
      </c>
      <c r="L900" s="18"/>
      <c r="M900" s="18" t="s">
        <v>78</v>
      </c>
      <c r="N900" s="18" t="s">
        <v>78</v>
      </c>
      <c r="O900" s="18" t="s">
        <v>82</v>
      </c>
      <c r="P900" s="18"/>
      <c r="Q900" s="18" t="s">
        <v>78</v>
      </c>
      <c r="R900" s="19">
        <v>1.78</v>
      </c>
      <c r="S900" s="19">
        <v>15.7</v>
      </c>
      <c r="T900" s="19">
        <v>27.9</v>
      </c>
      <c r="U900" s="19">
        <v>32</v>
      </c>
      <c r="V900" s="19">
        <v>437.56</v>
      </c>
      <c r="W900" s="19">
        <v>1440</v>
      </c>
      <c r="X900" s="19">
        <v>2560</v>
      </c>
      <c r="Y900" s="18" t="s">
        <v>441</v>
      </c>
      <c r="Z900" s="69">
        <v>8425</v>
      </c>
      <c r="AA900" s="19">
        <v>3.6859999999999999</v>
      </c>
      <c r="AB900" s="21">
        <v>300</v>
      </c>
      <c r="AC900" s="19">
        <v>6.2</v>
      </c>
      <c r="AD900" s="19">
        <v>258.39999999999998</v>
      </c>
      <c r="AE900" s="19">
        <v>300</v>
      </c>
      <c r="AF900" s="19">
        <v>181</v>
      </c>
      <c r="AG900" s="8">
        <f>AF900/AD900</f>
        <v>0.70046439628482982</v>
      </c>
      <c r="AH900" s="19">
        <v>201</v>
      </c>
      <c r="AI900" s="85">
        <f>(AF900*V900)/1000000</f>
        <v>7.9198359999999995E-2</v>
      </c>
      <c r="AJ900" s="18" t="s">
        <v>78</v>
      </c>
      <c r="AK900" s="18" t="s">
        <v>752</v>
      </c>
      <c r="AL900" s="18" t="s">
        <v>105</v>
      </c>
      <c r="AM900" s="18"/>
      <c r="AN900" s="18" t="s">
        <v>751</v>
      </c>
      <c r="AO900" s="18"/>
      <c r="AP900" s="18" t="s">
        <v>81</v>
      </c>
      <c r="AQ900" s="18"/>
      <c r="AR900" s="19">
        <v>0</v>
      </c>
      <c r="AS900" s="18"/>
      <c r="AT900" s="72">
        <v>60</v>
      </c>
      <c r="AU900" s="19">
        <v>178</v>
      </c>
      <c r="AV900" s="19">
        <v>178</v>
      </c>
      <c r="AW900" s="18" t="s">
        <v>77</v>
      </c>
      <c r="AX900" s="18" t="s">
        <v>748</v>
      </c>
      <c r="AY900" s="18" t="s">
        <v>749</v>
      </c>
      <c r="AZ900" s="18" t="s">
        <v>749</v>
      </c>
      <c r="BA900" s="19">
        <v>1</v>
      </c>
      <c r="BB900" s="20" t="s">
        <v>751</v>
      </c>
      <c r="BC900" s="18" t="s">
        <v>154</v>
      </c>
      <c r="BD900" s="18"/>
      <c r="BE900" s="18" t="s">
        <v>84</v>
      </c>
      <c r="BF900" s="18"/>
      <c r="BG900" s="18"/>
      <c r="BH900" s="21">
        <v>0</v>
      </c>
      <c r="BI900" s="19">
        <v>0.43</v>
      </c>
      <c r="BJ900" s="19">
        <v>0.43</v>
      </c>
      <c r="BK900" s="19">
        <v>0.41</v>
      </c>
      <c r="BL900" s="18"/>
      <c r="BM900" s="18"/>
      <c r="BN900" s="19">
        <v>43.75</v>
      </c>
      <c r="BO900" s="21">
        <v>0.93</v>
      </c>
      <c r="BP900" s="20"/>
      <c r="BQ900" s="21">
        <v>0.46</v>
      </c>
      <c r="BR900" s="21">
        <v>0.46</v>
      </c>
      <c r="BS900" s="21">
        <v>0.44</v>
      </c>
      <c r="BT900" s="20"/>
      <c r="BU900" s="20"/>
      <c r="BV900" s="21">
        <v>44.64</v>
      </c>
      <c r="BW900" s="9">
        <f>IF(BA900=1,BN900-(Monitors!$B$17*Data!BZ900),Data!BN900)</f>
        <v>36.638251628164454</v>
      </c>
      <c r="BX900" s="32">
        <f>IF($AR900=1,$BW900-(Monitors!$C$17*BZ900),Data!$BW900)</f>
        <v>36.638251628164454</v>
      </c>
      <c r="BY900" s="32">
        <f>BX900-(AA900*Monitors!$C$13)</f>
        <v>29.266251628164454</v>
      </c>
      <c r="BZ900" s="86">
        <f>(Monitors!$C$13*Data!AA900)+(Monitors!$C$6*TANH(Monitors!$C$7*(Data!V900+Monitors!$C$8)+Monitors!$C$9)+Monitors!$C$10)</f>
        <v>23.705827906118486</v>
      </c>
      <c r="CA900" s="9">
        <f>BN900-(Signage!$C$13*AI900)</f>
        <v>37.810122999999997</v>
      </c>
      <c r="CB900" s="86">
        <f>(Signage!$C$13*Data!AI900)+(Signage!$C$6*TANH(Signage!$C$7*(Data!V900+Signage!$C$8)+Signage!$C$9)+Signage!$C$10)</f>
        <v>38.61425775547179</v>
      </c>
    </row>
    <row r="901" spans="1:80" s="4" customFormat="1" ht="12" customHeight="1">
      <c r="A901" s="83">
        <v>900</v>
      </c>
      <c r="B901" s="15" t="s">
        <v>2052</v>
      </c>
      <c r="C901" s="83" t="s">
        <v>1831</v>
      </c>
      <c r="D901" s="16">
        <v>41654</v>
      </c>
      <c r="E901" s="18" t="s">
        <v>78</v>
      </c>
      <c r="F901" s="15" t="s">
        <v>70</v>
      </c>
      <c r="G901" s="17">
        <v>6</v>
      </c>
      <c r="H901" s="15" t="s">
        <v>72</v>
      </c>
      <c r="I901" s="15" t="s">
        <v>90</v>
      </c>
      <c r="J901" s="18"/>
      <c r="K901" s="18" t="s">
        <v>74</v>
      </c>
      <c r="L901" s="18"/>
      <c r="M901" s="18" t="s">
        <v>78</v>
      </c>
      <c r="N901" s="18" t="s">
        <v>78</v>
      </c>
      <c r="O901" s="18" t="s">
        <v>82</v>
      </c>
      <c r="P901" s="18"/>
      <c r="Q901" s="18" t="s">
        <v>78</v>
      </c>
      <c r="R901" s="19">
        <v>1.78</v>
      </c>
      <c r="S901" s="19">
        <v>15.7</v>
      </c>
      <c r="T901" s="19">
        <v>27.9</v>
      </c>
      <c r="U901" s="19">
        <v>32</v>
      </c>
      <c r="V901" s="19">
        <v>437.56</v>
      </c>
      <c r="W901" s="19">
        <v>1440</v>
      </c>
      <c r="X901" s="19">
        <v>2560</v>
      </c>
      <c r="Y901" s="18" t="s">
        <v>441</v>
      </c>
      <c r="Z901" s="69">
        <v>8425</v>
      </c>
      <c r="AA901" s="19">
        <v>3.6859999999999999</v>
      </c>
      <c r="AB901" s="21">
        <v>300</v>
      </c>
      <c r="AC901" s="19">
        <v>0.4</v>
      </c>
      <c r="AD901" s="19">
        <v>247.9</v>
      </c>
      <c r="AE901" s="19">
        <v>300</v>
      </c>
      <c r="AF901" s="19">
        <v>206.4</v>
      </c>
      <c r="AG901" s="8">
        <f>AF901/AD901</f>
        <v>0.83259378781766846</v>
      </c>
      <c r="AH901" s="19">
        <v>200.5</v>
      </c>
      <c r="AI901" s="85">
        <f>(AF901*V901)/1000000</f>
        <v>9.0312384000000009E-2</v>
      </c>
      <c r="AJ901" s="18" t="s">
        <v>78</v>
      </c>
      <c r="AK901" s="18" t="s">
        <v>750</v>
      </c>
      <c r="AL901" s="18" t="s">
        <v>105</v>
      </c>
      <c r="AM901" s="18"/>
      <c r="AN901" s="18" t="s">
        <v>121</v>
      </c>
      <c r="AO901" s="18"/>
      <c r="AP901" s="18" t="s">
        <v>81</v>
      </c>
      <c r="AQ901" s="18"/>
      <c r="AR901" s="19">
        <v>0</v>
      </c>
      <c r="AS901" s="18"/>
      <c r="AT901" s="72">
        <v>60</v>
      </c>
      <c r="AU901" s="19">
        <v>178</v>
      </c>
      <c r="AV901" s="19">
        <v>178</v>
      </c>
      <c r="AW901" s="18" t="s">
        <v>77</v>
      </c>
      <c r="AX901" s="18" t="s">
        <v>748</v>
      </c>
      <c r="AY901" s="18" t="s">
        <v>749</v>
      </c>
      <c r="AZ901" s="18" t="s">
        <v>749</v>
      </c>
      <c r="BA901" s="19">
        <v>1</v>
      </c>
      <c r="BB901" s="20" t="s">
        <v>121</v>
      </c>
      <c r="BC901" s="18" t="s">
        <v>81</v>
      </c>
      <c r="BD901" s="18"/>
      <c r="BE901" s="18" t="s">
        <v>84</v>
      </c>
      <c r="BF901" s="18"/>
      <c r="BG901" s="18"/>
      <c r="BH901" s="21">
        <v>0</v>
      </c>
      <c r="BI901" s="19">
        <v>0.7</v>
      </c>
      <c r="BJ901" s="18"/>
      <c r="BK901" s="19">
        <v>0</v>
      </c>
      <c r="BL901" s="18"/>
      <c r="BM901" s="18"/>
      <c r="BN901" s="19">
        <v>41.5</v>
      </c>
      <c r="BO901" s="21">
        <v>0.97</v>
      </c>
      <c r="BP901" s="20"/>
      <c r="BQ901" s="21">
        <v>0.7</v>
      </c>
      <c r="BR901" s="20"/>
      <c r="BS901" s="21">
        <v>0.3</v>
      </c>
      <c r="BT901" s="20"/>
      <c r="BU901" s="20"/>
      <c r="BV901" s="21">
        <v>41.6</v>
      </c>
      <c r="BW901" s="9">
        <f>IF(BA901=1,BN901-(Monitors!$B$17*Data!BZ901),Data!BN901)</f>
        <v>34.388251628164454</v>
      </c>
      <c r="BX901" s="32">
        <f>IF($AR901=1,$BW901-(Monitors!$C$17*BZ901),Data!$BW901)</f>
        <v>34.388251628164454</v>
      </c>
      <c r="BY901" s="32">
        <f>BX901-(AA901*Monitors!$C$13)</f>
        <v>27.016251628164454</v>
      </c>
      <c r="BZ901" s="86">
        <f>(Monitors!$C$13*Data!AA901)+(Monitors!$C$6*TANH(Monitors!$C$7*(Data!V901+Monitors!$C$8)+Monitors!$C$9)+Monitors!$C$10)</f>
        <v>23.705827906118486</v>
      </c>
      <c r="CA901" s="9">
        <f>BN901-(Signage!$C$13*AI901)</f>
        <v>34.726571200000002</v>
      </c>
      <c r="CB901" s="86">
        <f>(Signage!$C$13*Data!AI901)+(Signage!$C$6*TANH(Signage!$C$7*(Data!V901+Signage!$C$8)+Signage!$C$9)+Signage!$C$10)</f>
        <v>39.447809555471785</v>
      </c>
    </row>
    <row r="902" spans="1:80" s="4" customFormat="1" ht="12" customHeight="1">
      <c r="A902" s="82">
        <v>901</v>
      </c>
      <c r="B902" s="15" t="s">
        <v>2058</v>
      </c>
      <c r="C902" s="82" t="s">
        <v>1832</v>
      </c>
      <c r="D902" s="25">
        <v>41894</v>
      </c>
      <c r="E902" s="27" t="s">
        <v>78</v>
      </c>
      <c r="F902" s="24" t="s">
        <v>70</v>
      </c>
      <c r="G902" s="26">
        <v>6</v>
      </c>
      <c r="H902" s="24" t="s">
        <v>72</v>
      </c>
      <c r="I902" s="24" t="s">
        <v>90</v>
      </c>
      <c r="J902" s="27"/>
      <c r="K902" s="27" t="s">
        <v>74</v>
      </c>
      <c r="L902" s="27"/>
      <c r="M902" s="27" t="s">
        <v>78</v>
      </c>
      <c r="N902" s="27" t="s">
        <v>78</v>
      </c>
      <c r="O902" s="27" t="s">
        <v>82</v>
      </c>
      <c r="P902" s="27"/>
      <c r="Q902" s="27" t="s">
        <v>78</v>
      </c>
      <c r="R902" s="28">
        <v>1.78</v>
      </c>
      <c r="S902" s="28">
        <v>11.7</v>
      </c>
      <c r="T902" s="28">
        <v>20.7</v>
      </c>
      <c r="U902" s="28">
        <v>23.8</v>
      </c>
      <c r="V902" s="28">
        <v>242.01</v>
      </c>
      <c r="W902" s="28">
        <v>1440</v>
      </c>
      <c r="X902" s="28">
        <v>2560</v>
      </c>
      <c r="Y902" s="27" t="s">
        <v>441</v>
      </c>
      <c r="Z902" s="70">
        <v>15233</v>
      </c>
      <c r="AA902" s="28">
        <v>3.6859999999999999</v>
      </c>
      <c r="AB902" s="30">
        <v>250</v>
      </c>
      <c r="AC902" s="28">
        <v>3.9</v>
      </c>
      <c r="AD902" s="28">
        <v>269.3</v>
      </c>
      <c r="AE902" s="28">
        <v>250</v>
      </c>
      <c r="AF902" s="28">
        <v>212.1</v>
      </c>
      <c r="AG902" s="8">
        <f>AF902/AD902</f>
        <v>0.78759747493501664</v>
      </c>
      <c r="AH902" s="28">
        <v>201.1</v>
      </c>
      <c r="AI902" s="85">
        <f>(AF902*V902)/1000000</f>
        <v>5.1330320999999998E-2</v>
      </c>
      <c r="AJ902" s="27" t="s">
        <v>78</v>
      </c>
      <c r="AK902" s="27" t="s">
        <v>837</v>
      </c>
      <c r="AL902" s="27" t="s">
        <v>382</v>
      </c>
      <c r="AM902" s="27"/>
      <c r="AN902" s="27" t="s">
        <v>81</v>
      </c>
      <c r="AO902" s="27"/>
      <c r="AP902" s="27" t="s">
        <v>81</v>
      </c>
      <c r="AQ902" s="27"/>
      <c r="AR902" s="28">
        <v>0</v>
      </c>
      <c r="AS902" s="27"/>
      <c r="AT902" s="74">
        <v>60</v>
      </c>
      <c r="AU902" s="28">
        <v>178</v>
      </c>
      <c r="AV902" s="28">
        <v>178</v>
      </c>
      <c r="AW902" s="31"/>
      <c r="AX902" s="27" t="s">
        <v>836</v>
      </c>
      <c r="AY902" s="27" t="s">
        <v>749</v>
      </c>
      <c r="AZ902" s="27" t="s">
        <v>749</v>
      </c>
      <c r="BA902" s="28">
        <v>1</v>
      </c>
      <c r="BB902" s="29" t="s">
        <v>81</v>
      </c>
      <c r="BC902" s="29" t="s">
        <v>81</v>
      </c>
      <c r="BD902" s="27"/>
      <c r="BE902" s="27" t="s">
        <v>84</v>
      </c>
      <c r="BF902" s="27"/>
      <c r="BG902" s="27"/>
      <c r="BH902" s="30">
        <v>0</v>
      </c>
      <c r="BI902" s="28">
        <v>0.26</v>
      </c>
      <c r="BJ902" s="27"/>
      <c r="BK902" s="28">
        <v>0.18</v>
      </c>
      <c r="BL902" s="27"/>
      <c r="BM902" s="27"/>
      <c r="BN902" s="28">
        <v>28.32</v>
      </c>
      <c r="BO902" s="30">
        <v>0.49</v>
      </c>
      <c r="BP902" s="29"/>
      <c r="BQ902" s="30">
        <v>0.28000000000000003</v>
      </c>
      <c r="BR902" s="29"/>
      <c r="BS902" s="30">
        <v>0.2</v>
      </c>
      <c r="BT902" s="29"/>
      <c r="BU902" s="29"/>
      <c r="BV902" s="30">
        <v>28.14</v>
      </c>
      <c r="BW902" s="9">
        <f>IF(BA902=1,BN902-(Monitors!$B$17*Data!BZ902),Data!BN902)</f>
        <v>22.256070646487384</v>
      </c>
      <c r="BX902" s="32">
        <f>IF($AR902=1,$BW902-(Monitors!$C$17*BZ902),Data!$BW902)</f>
        <v>22.256070646487384</v>
      </c>
      <c r="BY902" s="32">
        <f>BX902-(AA902*Monitors!$C$13)</f>
        <v>14.884070646487384</v>
      </c>
      <c r="BZ902" s="86">
        <f>(Monitors!$C$13*Data!AA902)+(Monitors!$C$6*TANH(Monitors!$C$7*(Data!V902+Monitors!$C$8)+Monitors!$C$9)+Monitors!$C$10)</f>
        <v>20.213097845042057</v>
      </c>
      <c r="CA902" s="9">
        <f>BN902-(Signage!$C$13*AI902)</f>
        <v>24.470225925000001</v>
      </c>
      <c r="CB902" s="86">
        <f>(Signage!$C$13*Data!AI902)+(Signage!$C$6*TANH(Signage!$C$7*(Data!V902+Signage!$C$8)+Signage!$C$9)+Signage!$C$10)</f>
        <v>21.416940683333582</v>
      </c>
    </row>
    <row r="903" spans="1:80" s="4" customFormat="1" ht="12" customHeight="1">
      <c r="A903" s="83">
        <v>902</v>
      </c>
      <c r="B903" s="15" t="s">
        <v>2056</v>
      </c>
      <c r="C903" s="83" t="s">
        <v>1833</v>
      </c>
      <c r="D903" s="25">
        <v>41912</v>
      </c>
      <c r="E903" s="27" t="s">
        <v>78</v>
      </c>
      <c r="F903" s="24" t="s">
        <v>70</v>
      </c>
      <c r="G903" s="26">
        <v>6</v>
      </c>
      <c r="H903" s="24" t="s">
        <v>72</v>
      </c>
      <c r="I903" s="24" t="s">
        <v>113</v>
      </c>
      <c r="J903" s="27"/>
      <c r="K903" s="27" t="s">
        <v>74</v>
      </c>
      <c r="L903" s="27"/>
      <c r="M903" s="27" t="s">
        <v>78</v>
      </c>
      <c r="N903" s="27" t="s">
        <v>78</v>
      </c>
      <c r="O903" s="27" t="s">
        <v>82</v>
      </c>
      <c r="P903" s="27"/>
      <c r="Q903" s="27" t="s">
        <v>77</v>
      </c>
      <c r="R903" s="28">
        <v>1.78</v>
      </c>
      <c r="S903" s="28">
        <v>11.7</v>
      </c>
      <c r="T903" s="28">
        <v>20.7</v>
      </c>
      <c r="U903" s="28">
        <v>23.8</v>
      </c>
      <c r="V903" s="28">
        <v>242.01</v>
      </c>
      <c r="W903" s="28">
        <v>1440</v>
      </c>
      <c r="X903" s="28">
        <v>2560</v>
      </c>
      <c r="Y903" s="27" t="s">
        <v>441</v>
      </c>
      <c r="Z903" s="70">
        <v>15233</v>
      </c>
      <c r="AA903" s="28">
        <v>3.6859999999999999</v>
      </c>
      <c r="AB903" s="30">
        <v>300</v>
      </c>
      <c r="AC903" s="28">
        <v>5.2</v>
      </c>
      <c r="AD903" s="28">
        <v>279.5</v>
      </c>
      <c r="AE903" s="28">
        <v>300</v>
      </c>
      <c r="AF903" s="28">
        <v>222.2</v>
      </c>
      <c r="AG903" s="8">
        <f>AF903/AD903</f>
        <v>0.79499105545617166</v>
      </c>
      <c r="AH903" s="28">
        <v>202.5</v>
      </c>
      <c r="AI903" s="85">
        <f>(AF903*V903)/1000000</f>
        <v>5.3774621999999994E-2</v>
      </c>
      <c r="AJ903" s="27" t="s">
        <v>78</v>
      </c>
      <c r="AK903" s="27" t="s">
        <v>837</v>
      </c>
      <c r="AL903" s="27" t="s">
        <v>152</v>
      </c>
      <c r="AM903" s="27"/>
      <c r="AN903" s="27" t="s">
        <v>81</v>
      </c>
      <c r="AO903" s="27"/>
      <c r="AP903" s="27" t="s">
        <v>81</v>
      </c>
      <c r="AQ903" s="27"/>
      <c r="AR903" s="28">
        <v>0</v>
      </c>
      <c r="AS903" s="27"/>
      <c r="AT903" s="74">
        <v>60</v>
      </c>
      <c r="AU903" s="28">
        <v>178</v>
      </c>
      <c r="AV903" s="28">
        <v>178</v>
      </c>
      <c r="AW903" s="31"/>
      <c r="AX903" s="27" t="s">
        <v>790</v>
      </c>
      <c r="AY903" s="27" t="s">
        <v>749</v>
      </c>
      <c r="AZ903" s="27" t="s">
        <v>749</v>
      </c>
      <c r="BA903" s="28">
        <v>1</v>
      </c>
      <c r="BB903" s="29" t="s">
        <v>81</v>
      </c>
      <c r="BC903" s="29" t="s">
        <v>81</v>
      </c>
      <c r="BD903" s="27"/>
      <c r="BE903" s="27" t="s">
        <v>84</v>
      </c>
      <c r="BF903" s="27"/>
      <c r="BG903" s="27"/>
      <c r="BH903" s="30">
        <v>0</v>
      </c>
      <c r="BI903" s="28">
        <v>0.26</v>
      </c>
      <c r="BJ903" s="27"/>
      <c r="BK903" s="28">
        <v>0.19</v>
      </c>
      <c r="BL903" s="27"/>
      <c r="BM903" s="27"/>
      <c r="BN903" s="28">
        <v>21.09</v>
      </c>
      <c r="BO903" s="30">
        <v>0.43</v>
      </c>
      <c r="BP903" s="29"/>
      <c r="BQ903" s="30">
        <v>0.31</v>
      </c>
      <c r="BR903" s="29"/>
      <c r="BS903" s="30">
        <v>0.24</v>
      </c>
      <c r="BT903" s="29"/>
      <c r="BU903" s="29"/>
      <c r="BV903" s="30">
        <v>21.17</v>
      </c>
      <c r="BW903" s="9">
        <f>IF(BA903=1,BN903-(Monitors!$B$17*Data!BZ903),Data!BN903)</f>
        <v>15.026070646487383</v>
      </c>
      <c r="BX903" s="32">
        <f>IF($AR903=1,$BW903-(Monitors!$C$17*BZ903),Data!$BW903)</f>
        <v>15.026070646487383</v>
      </c>
      <c r="BY903" s="32">
        <f>BX903-(AA903*Monitors!$C$13)</f>
        <v>7.6540706464873836</v>
      </c>
      <c r="BZ903" s="86">
        <f>(Monitors!$C$13*Data!AA903)+(Monitors!$C$6*TANH(Monitors!$C$7*(Data!V903+Monitors!$C$8)+Monitors!$C$9)+Monitors!$C$10)</f>
        <v>20.213097845042057</v>
      </c>
      <c r="CA903" s="9">
        <f>BN903-(Signage!$C$13*AI903)</f>
        <v>17.056903349999999</v>
      </c>
      <c r="CB903" s="86">
        <f>(Signage!$C$13*Data!AI903)+(Signage!$C$6*TANH(Signage!$C$7*(Data!V903+Signage!$C$8)+Signage!$C$9)+Signage!$C$10)</f>
        <v>21.600263258333584</v>
      </c>
    </row>
    <row r="904" spans="1:80" s="4" customFormat="1" ht="12" customHeight="1">
      <c r="A904" s="82">
        <v>903</v>
      </c>
      <c r="B904" s="15" t="s">
        <v>2100</v>
      </c>
      <c r="C904" s="82" t="s">
        <v>1834</v>
      </c>
      <c r="D904" s="16">
        <v>41153</v>
      </c>
      <c r="E904" s="18" t="s">
        <v>77</v>
      </c>
      <c r="F904" s="15" t="s">
        <v>70</v>
      </c>
      <c r="G904" s="17">
        <v>6</v>
      </c>
      <c r="H904" s="15" t="s">
        <v>72</v>
      </c>
      <c r="I904" s="15" t="s">
        <v>142</v>
      </c>
      <c r="J904" s="18"/>
      <c r="K904" s="18" t="s">
        <v>74</v>
      </c>
      <c r="L904" s="18"/>
      <c r="M904" s="18" t="s">
        <v>78</v>
      </c>
      <c r="N904" s="18" t="s">
        <v>78</v>
      </c>
      <c r="O904" s="18" t="s">
        <v>82</v>
      </c>
      <c r="P904" s="18"/>
      <c r="Q904" s="18" t="s">
        <v>78</v>
      </c>
      <c r="R904" s="19">
        <v>1.78</v>
      </c>
      <c r="S904" s="19">
        <v>13.2</v>
      </c>
      <c r="T904" s="19">
        <v>23.5</v>
      </c>
      <c r="U904" s="19">
        <v>27</v>
      </c>
      <c r="V904" s="19">
        <v>310.39999999999998</v>
      </c>
      <c r="W904" s="19">
        <v>1440</v>
      </c>
      <c r="X904" s="19">
        <v>2560</v>
      </c>
      <c r="Y904" s="18" t="s">
        <v>441</v>
      </c>
      <c r="Z904" s="69">
        <v>11839</v>
      </c>
      <c r="AA904" s="19">
        <v>3.6859999999999999</v>
      </c>
      <c r="AB904" s="21">
        <v>269.5</v>
      </c>
      <c r="AC904" s="19">
        <v>0.8</v>
      </c>
      <c r="AD904" s="19">
        <v>269.5</v>
      </c>
      <c r="AE904" s="19">
        <v>269.5</v>
      </c>
      <c r="AF904" s="19">
        <v>262.2</v>
      </c>
      <c r="AG904" s="8">
        <f>AF904/AD904</f>
        <v>0.97291280148422998</v>
      </c>
      <c r="AH904" s="19">
        <v>200.3</v>
      </c>
      <c r="AI904" s="85">
        <f>(AF904*V904)/1000000</f>
        <v>8.1386879999999995E-2</v>
      </c>
      <c r="AJ904" s="18" t="s">
        <v>78</v>
      </c>
      <c r="AK904" s="18" t="s">
        <v>289</v>
      </c>
      <c r="AL904" s="18" t="s">
        <v>326</v>
      </c>
      <c r="AM904" s="18"/>
      <c r="AN904" s="18" t="s">
        <v>121</v>
      </c>
      <c r="AO904" s="18"/>
      <c r="AP904" s="18" t="s">
        <v>283</v>
      </c>
      <c r="AQ904" s="18"/>
      <c r="AR904" s="19">
        <v>0</v>
      </c>
      <c r="AS904" s="18"/>
      <c r="AT904" s="72">
        <v>60</v>
      </c>
      <c r="AU904" s="19">
        <v>178</v>
      </c>
      <c r="AV904" s="19">
        <v>178</v>
      </c>
      <c r="AW904" s="18" t="s">
        <v>78</v>
      </c>
      <c r="AX904" s="18" t="s">
        <v>176</v>
      </c>
      <c r="AY904" s="18"/>
      <c r="AZ904" s="18"/>
      <c r="BA904" s="19">
        <v>0</v>
      </c>
      <c r="BB904" s="20" t="s">
        <v>121</v>
      </c>
      <c r="BC904" s="18" t="s">
        <v>154</v>
      </c>
      <c r="BD904" s="18"/>
      <c r="BE904" s="18" t="s">
        <v>84</v>
      </c>
      <c r="BF904" s="18"/>
      <c r="BG904" s="18"/>
      <c r="BH904" s="21">
        <v>0</v>
      </c>
      <c r="BI904" s="19">
        <v>0.36</v>
      </c>
      <c r="BJ904" s="19">
        <v>0.32</v>
      </c>
      <c r="BK904" s="19">
        <v>0.23</v>
      </c>
      <c r="BL904" s="18"/>
      <c r="BM904" s="18"/>
      <c r="BN904" s="19">
        <v>29.26</v>
      </c>
      <c r="BO904" s="21">
        <v>0.52</v>
      </c>
      <c r="BP904" s="20"/>
      <c r="BQ904" s="21">
        <v>0.42</v>
      </c>
      <c r="BR904" s="21">
        <v>0.41</v>
      </c>
      <c r="BS904" s="21">
        <v>0.28999999999999998</v>
      </c>
      <c r="BT904" s="20"/>
      <c r="BU904" s="20"/>
      <c r="BV904" s="21">
        <v>29.15</v>
      </c>
      <c r="BW904" s="9">
        <f>IF(BA904=1,BN904-(Monitors!$B$17*Data!BZ904),Data!BN904)</f>
        <v>29.26</v>
      </c>
      <c r="BX904" s="32">
        <f>IF($AR904=1,$BW904-(Monitors!$C$17*BZ904),Data!$BW904)</f>
        <v>29.26</v>
      </c>
      <c r="BY904" s="32">
        <f>BX904-(AA904*Monitors!$C$13)</f>
        <v>21.888000000000002</v>
      </c>
      <c r="BZ904" s="86">
        <f>(Monitors!$C$13*Data!AA904)+(Monitors!$C$6*TANH(Monitors!$C$7*(Data!V904+Monitors!$C$8)+Monitors!$C$9)+Monitors!$C$10)</f>
        <v>21.97716679918241</v>
      </c>
      <c r="CA904" s="9">
        <f>BN904-(Signage!$C$13*AI904)</f>
        <v>23.155984000000004</v>
      </c>
      <c r="CB904" s="86">
        <f>(Signage!$C$13*Data!AI904)+(Signage!$C$6*TANH(Signage!$C$7*(Data!V904+Signage!$C$8)+Signage!$C$9)+Signage!$C$10)</f>
        <v>29.106661384940267</v>
      </c>
    </row>
    <row r="905" spans="1:80" s="4" customFormat="1" ht="12" customHeight="1">
      <c r="A905" s="83">
        <v>904</v>
      </c>
      <c r="B905" s="15" t="s">
        <v>2088</v>
      </c>
      <c r="C905" s="83" t="s">
        <v>1835</v>
      </c>
      <c r="D905" s="16">
        <v>41435</v>
      </c>
      <c r="E905" s="18" t="s">
        <v>77</v>
      </c>
      <c r="F905" s="15" t="s">
        <v>225</v>
      </c>
      <c r="G905" s="17">
        <v>6</v>
      </c>
      <c r="H905" s="15" t="s">
        <v>72</v>
      </c>
      <c r="I905" s="15" t="s">
        <v>113</v>
      </c>
      <c r="J905" s="18"/>
      <c r="K905" s="18" t="s">
        <v>74</v>
      </c>
      <c r="L905" s="18"/>
      <c r="M905" s="18" t="s">
        <v>78</v>
      </c>
      <c r="N905" s="18" t="s">
        <v>78</v>
      </c>
      <c r="O905" s="18" t="s">
        <v>82</v>
      </c>
      <c r="P905" s="18"/>
      <c r="Q905" s="18" t="s">
        <v>77</v>
      </c>
      <c r="R905" s="19">
        <v>1.78</v>
      </c>
      <c r="S905" s="19">
        <v>13.3</v>
      </c>
      <c r="T905" s="19">
        <v>23.6</v>
      </c>
      <c r="U905" s="19">
        <v>27</v>
      </c>
      <c r="V905" s="19">
        <v>314.33999999999997</v>
      </c>
      <c r="W905" s="19">
        <v>1440</v>
      </c>
      <c r="X905" s="19">
        <v>2560</v>
      </c>
      <c r="Y905" s="18" t="s">
        <v>441</v>
      </c>
      <c r="Z905" s="69">
        <v>11727</v>
      </c>
      <c r="AA905" s="19">
        <v>3.6859999999999999</v>
      </c>
      <c r="AB905" s="21">
        <v>270</v>
      </c>
      <c r="AC905" s="19">
        <v>0</v>
      </c>
      <c r="AD905" s="19">
        <v>270</v>
      </c>
      <c r="AE905" s="19">
        <v>270</v>
      </c>
      <c r="AF905" s="19">
        <v>270</v>
      </c>
      <c r="AG905" s="8">
        <f>AF905/AD905</f>
        <v>1</v>
      </c>
      <c r="AH905" s="19">
        <v>200</v>
      </c>
      <c r="AI905" s="85">
        <f>(AF905*V905)/1000000</f>
        <v>8.4871799999999983E-2</v>
      </c>
      <c r="AJ905" s="18" t="s">
        <v>78</v>
      </c>
      <c r="AK905" s="18" t="s">
        <v>604</v>
      </c>
      <c r="AL905" s="18" t="s">
        <v>382</v>
      </c>
      <c r="AM905" s="18"/>
      <c r="AN905" s="18" t="s">
        <v>81</v>
      </c>
      <c r="AO905" s="18"/>
      <c r="AP905" s="18" t="s">
        <v>81</v>
      </c>
      <c r="AQ905" s="18"/>
      <c r="AR905" s="19">
        <v>0</v>
      </c>
      <c r="AS905" s="18"/>
      <c r="AT905" s="72">
        <v>60</v>
      </c>
      <c r="AU905" s="19">
        <v>178</v>
      </c>
      <c r="AV905" s="19">
        <v>178</v>
      </c>
      <c r="AW905" s="18" t="s">
        <v>77</v>
      </c>
      <c r="AX905" s="18" t="s">
        <v>91</v>
      </c>
      <c r="AY905" s="18"/>
      <c r="AZ905" s="18"/>
      <c r="BA905" s="19">
        <v>0</v>
      </c>
      <c r="BB905" s="20" t="s">
        <v>81</v>
      </c>
      <c r="BC905" s="18" t="s">
        <v>81</v>
      </c>
      <c r="BD905" s="18"/>
      <c r="BE905" s="18" t="s">
        <v>84</v>
      </c>
      <c r="BF905" s="18"/>
      <c r="BG905" s="18"/>
      <c r="BH905" s="21">
        <v>0</v>
      </c>
      <c r="BI905" s="19">
        <v>0.37</v>
      </c>
      <c r="BJ905" s="18"/>
      <c r="BK905" s="19">
        <v>0.32</v>
      </c>
      <c r="BL905" s="18"/>
      <c r="BM905" s="18"/>
      <c r="BN905" s="19">
        <v>36.1</v>
      </c>
      <c r="BO905" s="21">
        <v>0.45</v>
      </c>
      <c r="BP905" s="20"/>
      <c r="BQ905" s="21">
        <v>0.4</v>
      </c>
      <c r="BR905" s="20"/>
      <c r="BS905" s="21">
        <v>0.35</v>
      </c>
      <c r="BT905" s="20"/>
      <c r="BU905" s="20"/>
      <c r="BV905" s="21">
        <v>36.1</v>
      </c>
      <c r="BW905" s="9">
        <f>IF(BA905=1,BN905-(Monitors!$B$17*Data!BZ905),Data!BN905)</f>
        <v>36.1</v>
      </c>
      <c r="BX905" s="32">
        <f>IF($AR905=1,$BW905-(Monitors!$C$17*BZ905),Data!$BW905)</f>
        <v>36.1</v>
      </c>
      <c r="BY905" s="32">
        <f>BX905-(AA905*Monitors!$C$13)</f>
        <v>28.728000000000002</v>
      </c>
      <c r="BZ905" s="86">
        <f>(Monitors!$C$13*Data!AA905)+(Monitors!$C$6*TANH(Monitors!$C$7*(Data!V905+Monitors!$C$8)+Monitors!$C$9)+Monitors!$C$10)</f>
        <v>22.057001778233328</v>
      </c>
      <c r="CA905" s="9">
        <f>BN905-(Signage!$C$13*AI905)</f>
        <v>29.734615000000002</v>
      </c>
      <c r="CB905" s="86">
        <f>(Signage!$C$13*Data!AI905)+(Signage!$C$6*TANH(Signage!$C$7*(Data!V905+Signage!$C$8)+Signage!$C$9)+Signage!$C$10)</f>
        <v>29.676965979887463</v>
      </c>
    </row>
    <row r="906" spans="1:80" s="4" customFormat="1" ht="12" customHeight="1">
      <c r="A906" s="82">
        <v>905</v>
      </c>
      <c r="B906" s="15" t="s">
        <v>2088</v>
      </c>
      <c r="C906" s="82" t="s">
        <v>1836</v>
      </c>
      <c r="D906" s="16">
        <v>41813</v>
      </c>
      <c r="E906" s="18" t="s">
        <v>78</v>
      </c>
      <c r="F906" s="15" t="s">
        <v>70</v>
      </c>
      <c r="G906" s="17">
        <v>6</v>
      </c>
      <c r="H906" s="15" t="s">
        <v>72</v>
      </c>
      <c r="I906" s="15" t="s">
        <v>90</v>
      </c>
      <c r="J906" s="18"/>
      <c r="K906" s="18" t="s">
        <v>74</v>
      </c>
      <c r="L906" s="18"/>
      <c r="M906" s="18" t="s">
        <v>78</v>
      </c>
      <c r="N906" s="18" t="s">
        <v>78</v>
      </c>
      <c r="O906" s="18" t="s">
        <v>82</v>
      </c>
      <c r="P906" s="18"/>
      <c r="Q906" s="18" t="s">
        <v>78</v>
      </c>
      <c r="R906" s="19">
        <v>1.78</v>
      </c>
      <c r="S906" s="19">
        <v>15.7</v>
      </c>
      <c r="T906" s="19">
        <v>27.9</v>
      </c>
      <c r="U906" s="19">
        <v>32</v>
      </c>
      <c r="V906" s="19">
        <v>437.6</v>
      </c>
      <c r="W906" s="19">
        <v>1440</v>
      </c>
      <c r="X906" s="19">
        <v>2560</v>
      </c>
      <c r="Y906" s="18" t="s">
        <v>441</v>
      </c>
      <c r="Z906" s="69">
        <v>8424</v>
      </c>
      <c r="AA906" s="19">
        <v>3.6859999999999999</v>
      </c>
      <c r="AB906" s="21">
        <v>300</v>
      </c>
      <c r="AC906" s="19">
        <v>20.6</v>
      </c>
      <c r="AD906" s="19">
        <v>270.8</v>
      </c>
      <c r="AE906" s="19">
        <v>300</v>
      </c>
      <c r="AF906" s="19">
        <v>270</v>
      </c>
      <c r="AG906" s="8">
        <f>AF906/AD906</f>
        <v>0.99704579025110773</v>
      </c>
      <c r="AH906" s="19">
        <v>200.3</v>
      </c>
      <c r="AI906" s="85">
        <f>(AF906*V906)/1000000</f>
        <v>0.11815199999999999</v>
      </c>
      <c r="AJ906" s="18" t="s">
        <v>78</v>
      </c>
      <c r="AK906" s="18" t="s">
        <v>747</v>
      </c>
      <c r="AL906" s="18" t="s">
        <v>382</v>
      </c>
      <c r="AM906" s="18"/>
      <c r="AN906" s="18" t="s">
        <v>121</v>
      </c>
      <c r="AO906" s="18"/>
      <c r="AP906" s="18" t="s">
        <v>81</v>
      </c>
      <c r="AQ906" s="18"/>
      <c r="AR906" s="19">
        <v>0</v>
      </c>
      <c r="AS906" s="18"/>
      <c r="AT906" s="72">
        <v>60</v>
      </c>
      <c r="AU906" s="19">
        <v>178</v>
      </c>
      <c r="AV906" s="19">
        <v>178</v>
      </c>
      <c r="AW906" s="18" t="s">
        <v>78</v>
      </c>
      <c r="AX906" s="18" t="s">
        <v>109</v>
      </c>
      <c r="AY906" s="18"/>
      <c r="AZ906" s="18"/>
      <c r="BA906" s="19">
        <v>0</v>
      </c>
      <c r="BB906" s="20" t="s">
        <v>121</v>
      </c>
      <c r="BC906" s="18" t="s">
        <v>154</v>
      </c>
      <c r="BD906" s="18"/>
      <c r="BE906" s="18" t="s">
        <v>84</v>
      </c>
      <c r="BF906" s="18"/>
      <c r="BG906" s="19">
        <v>5</v>
      </c>
      <c r="BH906" s="21">
        <v>0</v>
      </c>
      <c r="BI906" s="19">
        <v>0.27</v>
      </c>
      <c r="BJ906" s="19">
        <v>0.27</v>
      </c>
      <c r="BK906" s="19">
        <v>0.27</v>
      </c>
      <c r="BL906" s="18"/>
      <c r="BM906" s="18"/>
      <c r="BN906" s="19">
        <v>40.700000000000003</v>
      </c>
      <c r="BO906" s="21">
        <v>0.56999999999999995</v>
      </c>
      <c r="BP906" s="20"/>
      <c r="BQ906" s="21">
        <v>0.36</v>
      </c>
      <c r="BR906" s="21">
        <v>0.35</v>
      </c>
      <c r="BS906" s="21">
        <v>0.35</v>
      </c>
      <c r="BT906" s="20"/>
      <c r="BU906" s="20"/>
      <c r="BV906" s="21">
        <v>40.4</v>
      </c>
      <c r="BW906" s="9">
        <f>IF(BA906=1,BN906-(Monitors!$B$17*Data!BZ906),Data!BN906)</f>
        <v>40.700000000000003</v>
      </c>
      <c r="BX906" s="32">
        <f>IF($AR906=1,$BW906-(Monitors!$C$17*BZ906),Data!$BW906)</f>
        <v>40.700000000000003</v>
      </c>
      <c r="BY906" s="32">
        <f>BX906-(AA906*Monitors!$C$13)</f>
        <v>33.328000000000003</v>
      </c>
      <c r="BZ906" s="86">
        <f>(Monitors!$C$13*Data!AA906)+(Monitors!$C$6*TANH(Monitors!$C$7*(Data!V906+Monitors!$C$8)+Monitors!$C$9)+Monitors!$C$10)</f>
        <v>23.706158395600255</v>
      </c>
      <c r="CA906" s="9">
        <f>BN906-(Signage!$C$13*AI906)</f>
        <v>31.838600000000003</v>
      </c>
      <c r="CB906" s="86">
        <f>(Signage!$C$13*Data!AI906)+(Signage!$C$6*TANH(Signage!$C$7*(Data!V906+Signage!$C$8)+Signage!$C$9)+Signage!$C$10)</f>
        <v>41.538713633118334</v>
      </c>
    </row>
    <row r="907" spans="1:80" s="4" customFormat="1" ht="12" customHeight="1">
      <c r="A907" s="83">
        <v>906</v>
      </c>
      <c r="B907" s="15" t="s">
        <v>2067</v>
      </c>
      <c r="C907" s="83" t="s">
        <v>1837</v>
      </c>
      <c r="D907" s="16">
        <v>41209</v>
      </c>
      <c r="E907" s="18" t="s">
        <v>77</v>
      </c>
      <c r="F907" s="15" t="s">
        <v>70</v>
      </c>
      <c r="G907" s="17">
        <v>6</v>
      </c>
      <c r="H907" s="15" t="s">
        <v>72</v>
      </c>
      <c r="I907" s="15" t="s">
        <v>142</v>
      </c>
      <c r="J907" s="18"/>
      <c r="K907" s="18" t="s">
        <v>74</v>
      </c>
      <c r="L907" s="18"/>
      <c r="M907" s="18" t="s">
        <v>78</v>
      </c>
      <c r="N907" s="18" t="s">
        <v>77</v>
      </c>
      <c r="O907" s="18" t="s">
        <v>82</v>
      </c>
      <c r="P907" s="18"/>
      <c r="Q907" s="18" t="s">
        <v>78</v>
      </c>
      <c r="R907" s="19">
        <v>1.78</v>
      </c>
      <c r="S907" s="19">
        <v>23.4</v>
      </c>
      <c r="T907" s="19">
        <v>13.2</v>
      </c>
      <c r="U907" s="19">
        <v>27</v>
      </c>
      <c r="V907" s="19">
        <v>308.89999999999998</v>
      </c>
      <c r="W907" s="19">
        <v>1440</v>
      </c>
      <c r="X907" s="19">
        <v>2560</v>
      </c>
      <c r="Y907" s="18" t="s">
        <v>441</v>
      </c>
      <c r="Z907" s="69">
        <v>11933</v>
      </c>
      <c r="AA907" s="19">
        <v>3.6859999999999999</v>
      </c>
      <c r="AB907" s="21">
        <v>300</v>
      </c>
      <c r="AC907" s="19">
        <v>3</v>
      </c>
      <c r="AD907" s="19">
        <v>287.60000000000002</v>
      </c>
      <c r="AE907" s="19">
        <v>300</v>
      </c>
      <c r="AF907" s="19">
        <v>287.60000000000002</v>
      </c>
      <c r="AG907" s="8">
        <f>AF907/AD907</f>
        <v>1</v>
      </c>
      <c r="AH907" s="19">
        <v>200</v>
      </c>
      <c r="AI907" s="85">
        <f>(AF907*V907)/1000000</f>
        <v>8.8839639999999997E-2</v>
      </c>
      <c r="AJ907" s="18" t="s">
        <v>78</v>
      </c>
      <c r="AK907" s="18" t="s">
        <v>728</v>
      </c>
      <c r="AL907" s="18" t="s">
        <v>410</v>
      </c>
      <c r="AM907" s="18"/>
      <c r="AN907" s="18" t="s">
        <v>121</v>
      </c>
      <c r="AO907" s="18"/>
      <c r="AP907" s="18" t="s">
        <v>94</v>
      </c>
      <c r="AQ907" s="18"/>
      <c r="AR907" s="19">
        <v>1</v>
      </c>
      <c r="AS907" s="18" t="s">
        <v>117</v>
      </c>
      <c r="AT907" s="72">
        <v>60</v>
      </c>
      <c r="AU907" s="19">
        <v>178</v>
      </c>
      <c r="AV907" s="19">
        <v>178</v>
      </c>
      <c r="AW907" s="18" t="s">
        <v>77</v>
      </c>
      <c r="AX907" s="18" t="s">
        <v>114</v>
      </c>
      <c r="AY907" s="18"/>
      <c r="AZ907" s="18"/>
      <c r="BA907" s="19">
        <v>0</v>
      </c>
      <c r="BB907" s="20" t="s">
        <v>121</v>
      </c>
      <c r="BC907" s="18" t="s">
        <v>144</v>
      </c>
      <c r="BD907" s="18"/>
      <c r="BE907" s="18" t="s">
        <v>84</v>
      </c>
      <c r="BF907" s="18"/>
      <c r="BG907" s="18"/>
      <c r="BH907" s="21">
        <v>0</v>
      </c>
      <c r="BI907" s="19">
        <v>0.6</v>
      </c>
      <c r="BJ907" s="19">
        <v>0.24</v>
      </c>
      <c r="BK907" s="19">
        <v>0.22</v>
      </c>
      <c r="BL907" s="19">
        <v>20.65</v>
      </c>
      <c r="BM907" s="19">
        <v>41.19</v>
      </c>
      <c r="BN907" s="19">
        <v>30.53</v>
      </c>
      <c r="BO907" s="21">
        <v>0.56000000000000005</v>
      </c>
      <c r="BP907" s="20"/>
      <c r="BQ907" s="21">
        <v>0.68</v>
      </c>
      <c r="BR907" s="21">
        <v>0.34</v>
      </c>
      <c r="BS907" s="21">
        <v>0.28999999999999998</v>
      </c>
      <c r="BT907" s="21">
        <v>20.93</v>
      </c>
      <c r="BU907" s="21">
        <v>40.200000000000003</v>
      </c>
      <c r="BV907" s="21">
        <v>31.01</v>
      </c>
      <c r="BW907" s="9">
        <f>IF(BA907=1,BN907-(Monitors!$B$17*Data!BZ907),Data!BN907)</f>
        <v>30.53</v>
      </c>
      <c r="BX907" s="32">
        <f>IF($AR907=1,$BW907-(Monitors!$C$17*BZ907),Data!$BW907)</f>
        <v>29.432689272697495</v>
      </c>
      <c r="BY907" s="32">
        <f>BX907-(AA907*Monitors!$C$13)</f>
        <v>22.060689272697495</v>
      </c>
      <c r="BZ907" s="86">
        <f>(Monitors!$C$13*Data!AA907)+(Monitors!$C$6*TANH(Monitors!$C$7*(Data!V907+Monitors!$C$8)+Monitors!$C$9)+Monitors!$C$10)</f>
        <v>21.946214546050157</v>
      </c>
      <c r="CA907" s="9">
        <f>BN907-(Signage!$C$13*AI907)</f>
        <v>23.867027</v>
      </c>
      <c r="CB907" s="86">
        <f>(Signage!$C$13*Data!AI907)+(Signage!$C$6*TANH(Signage!$C$7*(Data!V907+Signage!$C$8)+Signage!$C$9)+Signage!$C$10)</f>
        <v>29.547870081497294</v>
      </c>
    </row>
    <row r="908" spans="1:80" s="4" customFormat="1" ht="12" customHeight="1">
      <c r="A908" s="82">
        <v>907</v>
      </c>
      <c r="B908" s="15" t="s">
        <v>2071</v>
      </c>
      <c r="C908" s="82" t="s">
        <v>1838</v>
      </c>
      <c r="D908" s="16">
        <v>41916</v>
      </c>
      <c r="E908" s="18" t="s">
        <v>77</v>
      </c>
      <c r="F908" s="15"/>
      <c r="G908" s="17">
        <v>6</v>
      </c>
      <c r="H908" s="15" t="s">
        <v>72</v>
      </c>
      <c r="I908" s="15" t="s">
        <v>90</v>
      </c>
      <c r="J908" s="18" t="s">
        <v>71</v>
      </c>
      <c r="K908" s="18" t="s">
        <v>74</v>
      </c>
      <c r="L908" s="18" t="s">
        <v>71</v>
      </c>
      <c r="M908" s="18" t="s">
        <v>78</v>
      </c>
      <c r="N908" s="18" t="s">
        <v>78</v>
      </c>
      <c r="O908" s="18" t="s">
        <v>82</v>
      </c>
      <c r="P908" s="18" t="s">
        <v>81</v>
      </c>
      <c r="Q908" s="18" t="s">
        <v>77</v>
      </c>
      <c r="R908" s="19">
        <v>1.78</v>
      </c>
      <c r="S908" s="19">
        <v>15.7</v>
      </c>
      <c r="T908" s="19">
        <v>27.9</v>
      </c>
      <c r="U908" s="19">
        <v>32</v>
      </c>
      <c r="V908" s="19">
        <v>437.63</v>
      </c>
      <c r="W908" s="19">
        <v>1440</v>
      </c>
      <c r="X908" s="19">
        <v>2560</v>
      </c>
      <c r="Y908" s="18" t="s">
        <v>441</v>
      </c>
      <c r="Z908" s="69">
        <v>8416</v>
      </c>
      <c r="AA908" s="19">
        <v>3.6859999999999999</v>
      </c>
      <c r="AB908" s="21">
        <v>300</v>
      </c>
      <c r="AC908" s="19">
        <v>15</v>
      </c>
      <c r="AD908" s="19">
        <v>300</v>
      </c>
      <c r="AE908" s="19">
        <v>300</v>
      </c>
      <c r="AF908" s="19">
        <v>200</v>
      </c>
      <c r="AG908" s="8">
        <f>AF908/AD908</f>
        <v>0.66666666666666663</v>
      </c>
      <c r="AH908" s="19">
        <v>200</v>
      </c>
      <c r="AI908" s="85">
        <f>(AF908*V908)/1000000</f>
        <v>8.7526000000000007E-2</v>
      </c>
      <c r="AJ908" s="18" t="s">
        <v>78</v>
      </c>
      <c r="AK908" s="18" t="s">
        <v>800</v>
      </c>
      <c r="AL908" s="18" t="s">
        <v>317</v>
      </c>
      <c r="AM908" s="18" t="s">
        <v>81</v>
      </c>
      <c r="AN908" s="18" t="s">
        <v>81</v>
      </c>
      <c r="AO908" s="18" t="s">
        <v>81</v>
      </c>
      <c r="AP908" s="18" t="s">
        <v>94</v>
      </c>
      <c r="AQ908" s="18" t="s">
        <v>81</v>
      </c>
      <c r="AR908" s="19">
        <v>0</v>
      </c>
      <c r="AS908" s="18"/>
      <c r="AT908" s="72">
        <v>60</v>
      </c>
      <c r="AU908" s="19">
        <v>178</v>
      </c>
      <c r="AV908" s="19">
        <v>178</v>
      </c>
      <c r="AW908" s="18" t="s">
        <v>77</v>
      </c>
      <c r="AX908" s="18" t="s">
        <v>98</v>
      </c>
      <c r="AY908" s="18" t="s">
        <v>71</v>
      </c>
      <c r="AZ908" s="18" t="s">
        <v>71</v>
      </c>
      <c r="BA908" s="19">
        <v>0</v>
      </c>
      <c r="BB908" s="20" t="s">
        <v>81</v>
      </c>
      <c r="BC908" s="18" t="s">
        <v>81</v>
      </c>
      <c r="BD908" s="18" t="s">
        <v>81</v>
      </c>
      <c r="BE908" s="18" t="s">
        <v>84</v>
      </c>
      <c r="BF908" s="18" t="s">
        <v>81</v>
      </c>
      <c r="BG908" s="18"/>
      <c r="BH908" s="21">
        <v>0</v>
      </c>
      <c r="BI908" s="19">
        <v>0.5</v>
      </c>
      <c r="BJ908" s="18"/>
      <c r="BK908" s="19">
        <v>0.4</v>
      </c>
      <c r="BL908" s="18"/>
      <c r="BM908" s="18"/>
      <c r="BN908" s="19">
        <v>35.549999999999997</v>
      </c>
      <c r="BO908" s="21">
        <v>0.47</v>
      </c>
      <c r="BP908" s="20"/>
      <c r="BQ908" s="21">
        <v>0.54</v>
      </c>
      <c r="BR908" s="20"/>
      <c r="BS908" s="21">
        <v>0.43</v>
      </c>
      <c r="BT908" s="20"/>
      <c r="BU908" s="20"/>
      <c r="BV908" s="21">
        <v>35.68</v>
      </c>
      <c r="BW908" s="9">
        <f>IF(BA908=1,BN908-(Monitors!$B$17*Data!BZ908),Data!BN908)</f>
        <v>35.549999999999997</v>
      </c>
      <c r="BX908" s="32">
        <f>IF($AR908=1,$BW908-(Monitors!$C$17*BZ908),Data!$BW908)</f>
        <v>35.549999999999997</v>
      </c>
      <c r="BY908" s="32">
        <f>BX908-(AA908*Monitors!$C$13)</f>
        <v>28.177999999999997</v>
      </c>
      <c r="BZ908" s="86">
        <f>(Monitors!$C$13*Data!AA908)+(Monitors!$C$6*TANH(Monitors!$C$7*(Data!V908+Monitors!$C$8)+Monitors!$C$9)+Monitors!$C$10)</f>
        <v>23.706406197642909</v>
      </c>
      <c r="CA908" s="9">
        <f>BN908-(Signage!$C$13*AI908)</f>
        <v>28.985549999999996</v>
      </c>
      <c r="CB908" s="86">
        <f>(Signage!$C$13*Data!AI908)+(Signage!$C$6*TANH(Signage!$C$7*(Data!V908+Signage!$C$8)+Signage!$C$9)+Signage!$C$10)</f>
        <v>39.24396324126073</v>
      </c>
    </row>
    <row r="909" spans="1:80" s="4" customFormat="1" ht="12" customHeight="1">
      <c r="A909" s="83">
        <v>908</v>
      </c>
      <c r="B909" s="15" t="s">
        <v>2068</v>
      </c>
      <c r="C909" s="83" t="s">
        <v>1839</v>
      </c>
      <c r="D909" s="16">
        <v>41244</v>
      </c>
      <c r="E909" s="18" t="s">
        <v>77</v>
      </c>
      <c r="F909" s="15" t="s">
        <v>70</v>
      </c>
      <c r="G909" s="17">
        <v>6</v>
      </c>
      <c r="H909" s="15" t="s">
        <v>72</v>
      </c>
      <c r="I909" s="15" t="s">
        <v>90</v>
      </c>
      <c r="J909" s="18"/>
      <c r="K909" s="18" t="s">
        <v>74</v>
      </c>
      <c r="L909" s="18"/>
      <c r="M909" s="18" t="s">
        <v>78</v>
      </c>
      <c r="N909" s="18" t="s">
        <v>78</v>
      </c>
      <c r="O909" s="18" t="s">
        <v>82</v>
      </c>
      <c r="P909" s="18"/>
      <c r="Q909" s="18" t="s">
        <v>78</v>
      </c>
      <c r="R909" s="19">
        <v>1.78</v>
      </c>
      <c r="S909" s="19">
        <v>13.2</v>
      </c>
      <c r="T909" s="19">
        <v>23.5</v>
      </c>
      <c r="U909" s="19">
        <v>27</v>
      </c>
      <c r="V909" s="19">
        <v>310.47000000000003</v>
      </c>
      <c r="W909" s="19">
        <v>2560</v>
      </c>
      <c r="X909" s="19">
        <v>1440</v>
      </c>
      <c r="Y909" s="18" t="s">
        <v>743</v>
      </c>
      <c r="Z909" s="69">
        <v>11874</v>
      </c>
      <c r="AA909" s="19">
        <v>3.6859999999999999</v>
      </c>
      <c r="AB909" s="21">
        <v>350</v>
      </c>
      <c r="AC909" s="19">
        <v>22.3</v>
      </c>
      <c r="AD909" s="19">
        <v>383</v>
      </c>
      <c r="AE909" s="19">
        <v>350</v>
      </c>
      <c r="AF909" s="19">
        <v>214.6</v>
      </c>
      <c r="AG909" s="8">
        <f>AF909/AD909</f>
        <v>0.56031331592689293</v>
      </c>
      <c r="AH909" s="19">
        <v>200.7</v>
      </c>
      <c r="AI909" s="85">
        <f>(AF909*V909)/1000000</f>
        <v>6.6626862000000009E-2</v>
      </c>
      <c r="AJ909" s="18" t="s">
        <v>78</v>
      </c>
      <c r="AK909" s="18" t="s">
        <v>191</v>
      </c>
      <c r="AL909" s="18" t="s">
        <v>105</v>
      </c>
      <c r="AM909" s="18"/>
      <c r="AN909" s="18" t="s">
        <v>121</v>
      </c>
      <c r="AO909" s="18"/>
      <c r="AP909" s="18" t="s">
        <v>81</v>
      </c>
      <c r="AQ909" s="18"/>
      <c r="AR909" s="19">
        <v>0</v>
      </c>
      <c r="AS909" s="18"/>
      <c r="AT909" s="72">
        <v>60</v>
      </c>
      <c r="AU909" s="19">
        <v>178</v>
      </c>
      <c r="AV909" s="19">
        <v>178</v>
      </c>
      <c r="AW909" s="18" t="s">
        <v>78</v>
      </c>
      <c r="AX909" s="18" t="s">
        <v>109</v>
      </c>
      <c r="AY909" s="18"/>
      <c r="AZ909" s="18"/>
      <c r="BA909" s="19">
        <v>0</v>
      </c>
      <c r="BB909" s="20" t="s">
        <v>121</v>
      </c>
      <c r="BC909" s="18" t="s">
        <v>154</v>
      </c>
      <c r="BD909" s="18"/>
      <c r="BE909" s="18" t="s">
        <v>84</v>
      </c>
      <c r="BF909" s="18"/>
      <c r="BG909" s="18"/>
      <c r="BH909" s="21">
        <v>0</v>
      </c>
      <c r="BI909" s="19">
        <v>0.33</v>
      </c>
      <c r="BJ909" s="19">
        <v>0.28999999999999998</v>
      </c>
      <c r="BK909" s="19">
        <v>0.23</v>
      </c>
      <c r="BL909" s="18"/>
      <c r="BM909" s="18"/>
      <c r="BN909" s="19">
        <v>30.45</v>
      </c>
      <c r="BO909" s="21">
        <v>0.76</v>
      </c>
      <c r="BP909" s="20"/>
      <c r="BQ909" s="21">
        <v>0.43</v>
      </c>
      <c r="BR909" s="21">
        <v>0.38</v>
      </c>
      <c r="BS909" s="21">
        <v>0.33</v>
      </c>
      <c r="BT909" s="20"/>
      <c r="BU909" s="20"/>
      <c r="BV909" s="21">
        <v>30.48</v>
      </c>
      <c r="BW909" s="9">
        <f>IF(BA909=1,BN909-(Monitors!$B$17*Data!BZ909),Data!BN909)</f>
        <v>30.45</v>
      </c>
      <c r="BX909" s="32">
        <f>IF($AR909=1,$BW909-(Monitors!$C$17*BZ909),Data!$BW909)</f>
        <v>30.45</v>
      </c>
      <c r="BY909" s="32">
        <f>BX909-(AA909*Monitors!$C$13)</f>
        <v>23.077999999999999</v>
      </c>
      <c r="BZ909" s="86">
        <f>(Monitors!$C$13*Data!AA909)+(Monitors!$C$6*TANH(Monitors!$C$7*(Data!V909+Monitors!$C$8)+Monitors!$C$9)+Monitors!$C$10)</f>
        <v>21.978603668238129</v>
      </c>
      <c r="CA909" s="9">
        <f>BN909-(Signage!$C$13*AI909)</f>
        <v>25.452985349999999</v>
      </c>
      <c r="CB909" s="86">
        <f>(Signage!$C$13*Data!AI909)+(Signage!$C$6*TANH(Signage!$C$7*(Data!V909+Signage!$C$8)+Signage!$C$9)+Signage!$C$10)</f>
        <v>28.0051531710977</v>
      </c>
    </row>
    <row r="910" spans="1:80" s="4" customFormat="1" ht="12" customHeight="1">
      <c r="A910" s="82">
        <v>909</v>
      </c>
      <c r="B910" s="15" t="s">
        <v>2052</v>
      </c>
      <c r="C910" s="82" t="s">
        <v>1840</v>
      </c>
      <c r="D910" s="16">
        <v>41851</v>
      </c>
      <c r="E910" s="18" t="s">
        <v>78</v>
      </c>
      <c r="F910" s="15"/>
      <c r="G910" s="17">
        <v>6</v>
      </c>
      <c r="H910" s="15" t="s">
        <v>72</v>
      </c>
      <c r="I910" s="15" t="s">
        <v>90</v>
      </c>
      <c r="J910" s="18"/>
      <c r="K910" s="18" t="s">
        <v>74</v>
      </c>
      <c r="L910" s="18"/>
      <c r="M910" s="18" t="s">
        <v>78</v>
      </c>
      <c r="N910" s="18" t="s">
        <v>78</v>
      </c>
      <c r="O910" s="18" t="s">
        <v>82</v>
      </c>
      <c r="P910" s="18"/>
      <c r="Q910" s="18" t="s">
        <v>77</v>
      </c>
      <c r="R910" s="19">
        <v>1.78</v>
      </c>
      <c r="S910" s="19">
        <v>13</v>
      </c>
      <c r="T910" s="19">
        <v>23</v>
      </c>
      <c r="U910" s="19">
        <v>27</v>
      </c>
      <c r="V910" s="19">
        <v>310</v>
      </c>
      <c r="W910" s="19">
        <v>1440</v>
      </c>
      <c r="X910" s="19">
        <v>2560</v>
      </c>
      <c r="Y910" s="18" t="s">
        <v>441</v>
      </c>
      <c r="Z910" s="69">
        <v>218</v>
      </c>
      <c r="AA910" s="19">
        <v>3.6859999999999999</v>
      </c>
      <c r="AB910" s="21">
        <v>400</v>
      </c>
      <c r="AC910" s="19">
        <v>0.4</v>
      </c>
      <c r="AD910" s="19">
        <v>374.8</v>
      </c>
      <c r="AE910" s="19">
        <v>400</v>
      </c>
      <c r="AF910" s="19">
        <v>219</v>
      </c>
      <c r="AG910" s="8">
        <f>AF910/AD910</f>
        <v>0.58431163287086441</v>
      </c>
      <c r="AH910" s="19">
        <v>201.6</v>
      </c>
      <c r="AI910" s="85">
        <f>(AF910*V910)/1000000</f>
        <v>6.7890000000000006E-2</v>
      </c>
      <c r="AJ910" s="18" t="s">
        <v>78</v>
      </c>
      <c r="AK910" s="18" t="s">
        <v>320</v>
      </c>
      <c r="AL910" s="18" t="s">
        <v>382</v>
      </c>
      <c r="AM910" s="18"/>
      <c r="AN910" s="18" t="s">
        <v>81</v>
      </c>
      <c r="AO910" s="18"/>
      <c r="AP910" s="18" t="s">
        <v>81</v>
      </c>
      <c r="AQ910" s="18"/>
      <c r="AR910" s="19">
        <v>0</v>
      </c>
      <c r="AS910" s="18"/>
      <c r="AT910" s="72">
        <v>60</v>
      </c>
      <c r="AU910" s="19">
        <v>170</v>
      </c>
      <c r="AV910" s="19">
        <v>160</v>
      </c>
      <c r="AW910" s="18" t="s">
        <v>78</v>
      </c>
      <c r="AX910" s="18" t="s">
        <v>109</v>
      </c>
      <c r="AY910" s="18"/>
      <c r="AZ910" s="18"/>
      <c r="BA910" s="19">
        <v>0</v>
      </c>
      <c r="BB910" s="20" t="s">
        <v>81</v>
      </c>
      <c r="BC910" s="18" t="s">
        <v>81</v>
      </c>
      <c r="BD910" s="18"/>
      <c r="BE910" s="18" t="s">
        <v>84</v>
      </c>
      <c r="BF910" s="18"/>
      <c r="BG910" s="19">
        <v>1</v>
      </c>
      <c r="BH910" s="21">
        <v>0</v>
      </c>
      <c r="BI910" s="19">
        <v>0.21</v>
      </c>
      <c r="BJ910" s="19">
        <v>0</v>
      </c>
      <c r="BK910" s="19">
        <v>0.13</v>
      </c>
      <c r="BL910" s="18"/>
      <c r="BM910" s="18"/>
      <c r="BN910" s="19">
        <v>24.38</v>
      </c>
      <c r="BO910" s="21">
        <v>0.52</v>
      </c>
      <c r="BP910" s="20"/>
      <c r="BQ910" s="21">
        <v>0.24</v>
      </c>
      <c r="BR910" s="21">
        <v>0</v>
      </c>
      <c r="BS910" s="21">
        <v>0.16</v>
      </c>
      <c r="BT910" s="20"/>
      <c r="BU910" s="20"/>
      <c r="BV910" s="21">
        <v>24.79</v>
      </c>
      <c r="BW910" s="9">
        <f>IF(BA910=1,BN910-(Monitors!$B$17*Data!BZ910),Data!BN910)</f>
        <v>24.38</v>
      </c>
      <c r="BX910" s="32">
        <f>IF($AR910=1,$BW910-(Monitors!$C$17*BZ910),Data!$BW910)</f>
        <v>24.38</v>
      </c>
      <c r="BY910" s="32">
        <f>BX910-(AA910*Monitors!$C$13)</f>
        <v>17.007999999999999</v>
      </c>
      <c r="BZ910" s="86">
        <f>(Monitors!$C$13*Data!AA910)+(Monitors!$C$6*TANH(Monitors!$C$7*(Data!V910+Monitors!$C$8)+Monitors!$C$9)+Monitors!$C$10)</f>
        <v>21.968943195170681</v>
      </c>
      <c r="CA910" s="9">
        <f>BN910-(Signage!$C$13*AI910)</f>
        <v>19.288249999999998</v>
      </c>
      <c r="CB910" s="86">
        <f>(Signage!$C$13*Data!AI910)+(Signage!$C$6*TANH(Signage!$C$7*(Data!V910+Signage!$C$8)+Signage!$C$9)+Signage!$C$10)</f>
        <v>28.063002977815117</v>
      </c>
    </row>
    <row r="911" spans="1:80" s="4" customFormat="1" ht="12" customHeight="1">
      <c r="A911" s="83">
        <v>910</v>
      </c>
      <c r="B911" s="15" t="s">
        <v>2056</v>
      </c>
      <c r="C911" s="83" t="s">
        <v>1841</v>
      </c>
      <c r="D911" s="16">
        <v>41374</v>
      </c>
      <c r="E911" s="18" t="s">
        <v>78</v>
      </c>
      <c r="F911" s="15" t="s">
        <v>70</v>
      </c>
      <c r="G911" s="17">
        <v>6</v>
      </c>
      <c r="H911" s="15" t="s">
        <v>72</v>
      </c>
      <c r="I911" s="15" t="s">
        <v>142</v>
      </c>
      <c r="J911" s="18"/>
      <c r="K911" s="18" t="s">
        <v>74</v>
      </c>
      <c r="L911" s="18"/>
      <c r="M911" s="18" t="s">
        <v>78</v>
      </c>
      <c r="N911" s="18" t="s">
        <v>78</v>
      </c>
      <c r="O911" s="18" t="s">
        <v>82</v>
      </c>
      <c r="P911" s="18"/>
      <c r="Q911" s="18" t="s">
        <v>78</v>
      </c>
      <c r="R911" s="19">
        <v>1.78</v>
      </c>
      <c r="S911" s="19">
        <v>132</v>
      </c>
      <c r="T911" s="19">
        <v>235</v>
      </c>
      <c r="U911" s="19">
        <v>27</v>
      </c>
      <c r="V911" s="19">
        <v>310</v>
      </c>
      <c r="W911" s="19">
        <v>1440</v>
      </c>
      <c r="X911" s="19">
        <v>2560</v>
      </c>
      <c r="Y911" s="18" t="s">
        <v>441</v>
      </c>
      <c r="Z911" s="69">
        <v>11874</v>
      </c>
      <c r="AA911" s="19">
        <v>3.6859999999999999</v>
      </c>
      <c r="AB911" s="21">
        <v>272.7</v>
      </c>
      <c r="AC911" s="19">
        <v>27.3</v>
      </c>
      <c r="AD911" s="19">
        <v>354.5</v>
      </c>
      <c r="AE911" s="19">
        <v>272.7</v>
      </c>
      <c r="AF911" s="19">
        <v>233.3</v>
      </c>
      <c r="AG911" s="8">
        <f>AF911/AD911</f>
        <v>0.65811001410437242</v>
      </c>
      <c r="AH911" s="19">
        <v>202</v>
      </c>
      <c r="AI911" s="85">
        <f>(AF911*V911)/1000000</f>
        <v>7.2322999999999998E-2</v>
      </c>
      <c r="AJ911" s="18" t="s">
        <v>78</v>
      </c>
      <c r="AK911" s="18" t="s">
        <v>320</v>
      </c>
      <c r="AL911" s="18" t="s">
        <v>105</v>
      </c>
      <c r="AM911" s="18"/>
      <c r="AN911" s="18" t="s">
        <v>121</v>
      </c>
      <c r="AO911" s="18"/>
      <c r="AP911" s="18" t="s">
        <v>96</v>
      </c>
      <c r="AQ911" s="18" t="s">
        <v>729</v>
      </c>
      <c r="AR911" s="19">
        <v>0</v>
      </c>
      <c r="AS911" s="18"/>
      <c r="AT911" s="72">
        <v>60</v>
      </c>
      <c r="AU911" s="19">
        <v>178</v>
      </c>
      <c r="AV911" s="19">
        <v>178</v>
      </c>
      <c r="AW911" s="18" t="s">
        <v>77</v>
      </c>
      <c r="AX911" s="18" t="s">
        <v>264</v>
      </c>
      <c r="AY911" s="19">
        <v>85.2</v>
      </c>
      <c r="AZ911" s="19">
        <v>98.1</v>
      </c>
      <c r="BA911" s="19">
        <v>1</v>
      </c>
      <c r="BB911" s="20" t="s">
        <v>121</v>
      </c>
      <c r="BC911" s="18" t="s">
        <v>154</v>
      </c>
      <c r="BD911" s="18"/>
      <c r="BE911" s="18" t="s">
        <v>84</v>
      </c>
      <c r="BF911" s="18"/>
      <c r="BG911" s="19">
        <v>0</v>
      </c>
      <c r="BH911" s="21">
        <v>0</v>
      </c>
      <c r="BI911" s="19">
        <v>0.44</v>
      </c>
      <c r="BJ911" s="18"/>
      <c r="BK911" s="19">
        <v>0.32</v>
      </c>
      <c r="BL911" s="18"/>
      <c r="BM911" s="18"/>
      <c r="BN911" s="19">
        <v>43.5</v>
      </c>
      <c r="BO911" s="21">
        <v>0.95</v>
      </c>
      <c r="BP911" s="20"/>
      <c r="BQ911" s="21">
        <v>0.51</v>
      </c>
      <c r="BR911" s="20"/>
      <c r="BS911" s="21">
        <v>0.39</v>
      </c>
      <c r="BT911" s="20"/>
      <c r="BU911" s="20"/>
      <c r="BV911" s="21">
        <v>43.3</v>
      </c>
      <c r="BW911" s="9">
        <f>IF(BA911=1,BN911-(Monitors!$B$17*Data!BZ911),Data!BN911)</f>
        <v>36.909317041448794</v>
      </c>
      <c r="BX911" s="32">
        <f>IF($AR911=1,$BW911-(Monitors!$C$17*BZ911),Data!$BW911)</f>
        <v>36.909317041448794</v>
      </c>
      <c r="BY911" s="32">
        <f>BX911-(AA911*Monitors!$C$13)</f>
        <v>29.537317041448794</v>
      </c>
      <c r="BZ911" s="86">
        <f>(Monitors!$C$13*Data!AA911)+(Monitors!$C$6*TANH(Monitors!$C$7*(Data!V911+Monitors!$C$8)+Monitors!$C$9)+Monitors!$C$10)</f>
        <v>21.968943195170681</v>
      </c>
      <c r="CA911" s="9">
        <f>BN911-(Signage!$C$13*AI911)</f>
        <v>38.075775</v>
      </c>
      <c r="CB911" s="86">
        <f>(Signage!$C$13*Data!AI911)+(Signage!$C$6*TANH(Signage!$C$7*(Data!V911+Signage!$C$8)+Signage!$C$9)+Signage!$C$10)</f>
        <v>28.395477977815116</v>
      </c>
    </row>
    <row r="912" spans="1:80" s="4" customFormat="1" ht="12" customHeight="1">
      <c r="A912" s="82">
        <v>911</v>
      </c>
      <c r="B912" s="15" t="s">
        <v>2079</v>
      </c>
      <c r="C912" s="82" t="s">
        <v>1842</v>
      </c>
      <c r="D912" s="25">
        <v>41893</v>
      </c>
      <c r="E912" s="27" t="s">
        <v>77</v>
      </c>
      <c r="F912" s="24" t="s">
        <v>70</v>
      </c>
      <c r="G912" s="26">
        <v>6</v>
      </c>
      <c r="H912" s="24" t="s">
        <v>72</v>
      </c>
      <c r="I912" s="24" t="s">
        <v>90</v>
      </c>
      <c r="J912" s="27" t="s">
        <v>71</v>
      </c>
      <c r="K912" s="27" t="s">
        <v>74</v>
      </c>
      <c r="L912" s="27" t="s">
        <v>71</v>
      </c>
      <c r="M912" s="27" t="s">
        <v>78</v>
      </c>
      <c r="N912" s="27" t="s">
        <v>78</v>
      </c>
      <c r="O912" s="27" t="s">
        <v>82</v>
      </c>
      <c r="P912" s="27" t="s">
        <v>81</v>
      </c>
      <c r="Q912" s="27" t="s">
        <v>77</v>
      </c>
      <c r="R912" s="28">
        <v>1.78</v>
      </c>
      <c r="S912" s="28">
        <v>13.2</v>
      </c>
      <c r="T912" s="28">
        <v>23.5</v>
      </c>
      <c r="U912" s="28">
        <v>27</v>
      </c>
      <c r="V912" s="28">
        <v>310.2</v>
      </c>
      <c r="W912" s="28">
        <v>1440</v>
      </c>
      <c r="X912" s="28">
        <v>2560</v>
      </c>
      <c r="Y912" s="27" t="s">
        <v>441</v>
      </c>
      <c r="Z912" s="70">
        <v>11884</v>
      </c>
      <c r="AA912" s="28">
        <v>3.6859999999999999</v>
      </c>
      <c r="AB912" s="30">
        <v>350</v>
      </c>
      <c r="AC912" s="28">
        <v>17.600000000000001</v>
      </c>
      <c r="AD912" s="28">
        <v>358.6</v>
      </c>
      <c r="AE912" s="28">
        <v>350</v>
      </c>
      <c r="AF912" s="28">
        <v>241.2</v>
      </c>
      <c r="AG912" s="8">
        <f>AF912/AD912</f>
        <v>0.67261572783045165</v>
      </c>
      <c r="AH912" s="28">
        <v>200</v>
      </c>
      <c r="AI912" s="85">
        <f>(AF912*V912)/1000000</f>
        <v>7.4820239999999996E-2</v>
      </c>
      <c r="AJ912" s="27" t="s">
        <v>78</v>
      </c>
      <c r="AK912" s="27" t="s">
        <v>442</v>
      </c>
      <c r="AL912" s="27" t="s">
        <v>105</v>
      </c>
      <c r="AM912" s="27" t="s">
        <v>584</v>
      </c>
      <c r="AN912" s="27" t="s">
        <v>81</v>
      </c>
      <c r="AO912" s="27" t="s">
        <v>81</v>
      </c>
      <c r="AP912" s="27" t="s">
        <v>94</v>
      </c>
      <c r="AQ912" s="27" t="s">
        <v>81</v>
      </c>
      <c r="AR912" s="28">
        <v>0</v>
      </c>
      <c r="AS912" s="27"/>
      <c r="AT912" s="74">
        <v>60</v>
      </c>
      <c r="AU912" s="28">
        <v>178</v>
      </c>
      <c r="AV912" s="28">
        <v>178</v>
      </c>
      <c r="AW912" s="31"/>
      <c r="AX912" s="27" t="s">
        <v>98</v>
      </c>
      <c r="AY912" s="27" t="s">
        <v>71</v>
      </c>
      <c r="AZ912" s="27" t="s">
        <v>71</v>
      </c>
      <c r="BA912" s="28">
        <v>0</v>
      </c>
      <c r="BB912" s="29" t="s">
        <v>81</v>
      </c>
      <c r="BC912" s="29" t="s">
        <v>81</v>
      </c>
      <c r="BD912" s="27" t="s">
        <v>81</v>
      </c>
      <c r="BE912" s="27" t="s">
        <v>84</v>
      </c>
      <c r="BF912" s="27" t="s">
        <v>81</v>
      </c>
      <c r="BG912" s="27"/>
      <c r="BH912" s="30">
        <v>0</v>
      </c>
      <c r="BI912" s="28">
        <v>0.37</v>
      </c>
      <c r="BJ912" s="27"/>
      <c r="BK912" s="28">
        <v>0.23</v>
      </c>
      <c r="BL912" s="27"/>
      <c r="BM912" s="27"/>
      <c r="BN912" s="28">
        <v>28.97</v>
      </c>
      <c r="BO912" s="30">
        <v>0.5</v>
      </c>
      <c r="BP912" s="29"/>
      <c r="BQ912" s="30">
        <v>0.36</v>
      </c>
      <c r="BR912" s="29"/>
      <c r="BS912" s="30">
        <v>0.23</v>
      </c>
      <c r="BT912" s="29"/>
      <c r="BU912" s="29"/>
      <c r="BV912" s="30">
        <v>28.89</v>
      </c>
      <c r="BW912" s="9">
        <f>IF(BA912=1,BN912-(Monitors!$B$17*Data!BZ912),Data!BN912)</f>
        <v>28.97</v>
      </c>
      <c r="BX912" s="32">
        <f>IF($AR912=1,$BW912-(Monitors!$C$17*BZ912),Data!$BW912)</f>
        <v>28.97</v>
      </c>
      <c r="BY912" s="32">
        <f>BX912-(AA912*Monitors!$C$13)</f>
        <v>21.597999999999999</v>
      </c>
      <c r="BZ912" s="86">
        <f>(Monitors!$C$13*Data!AA912)+(Monitors!$C$6*TANH(Monitors!$C$7*(Data!V912+Monitors!$C$8)+Monitors!$C$9)+Monitors!$C$10)</f>
        <v>21.973057748199018</v>
      </c>
      <c r="CA912" s="9">
        <f>BN912-(Signage!$C$13*AI912)</f>
        <v>23.358481999999999</v>
      </c>
      <c r="CB912" s="86">
        <f>(Signage!$C$13*Data!AI912)+(Signage!$C$6*TANH(Signage!$C$7*(Data!V912+Signage!$C$8)+Signage!$C$9)+Signage!$C$10)</f>
        <v>28.598467831696269</v>
      </c>
    </row>
    <row r="913" spans="1:80" s="4" customFormat="1" ht="12" customHeight="1">
      <c r="A913" s="83">
        <v>912</v>
      </c>
      <c r="B913" s="15" t="s">
        <v>2080</v>
      </c>
      <c r="C913" s="83" t="s">
        <v>1843</v>
      </c>
      <c r="D913" s="16">
        <v>41516</v>
      </c>
      <c r="E913" s="18" t="s">
        <v>77</v>
      </c>
      <c r="F913" s="15" t="s">
        <v>70</v>
      </c>
      <c r="G913" s="17">
        <v>6</v>
      </c>
      <c r="H913" s="15" t="s">
        <v>72</v>
      </c>
      <c r="I913" s="15" t="s">
        <v>73</v>
      </c>
      <c r="J913" s="18" t="s">
        <v>73</v>
      </c>
      <c r="K913" s="18" t="s">
        <v>74</v>
      </c>
      <c r="L913" s="18" t="s">
        <v>71</v>
      </c>
      <c r="M913" s="18" t="s">
        <v>78</v>
      </c>
      <c r="N913" s="18" t="s">
        <v>78</v>
      </c>
      <c r="O913" s="18" t="s">
        <v>82</v>
      </c>
      <c r="P913" s="18" t="s">
        <v>81</v>
      </c>
      <c r="Q913" s="18" t="s">
        <v>78</v>
      </c>
      <c r="R913" s="19">
        <v>1.78</v>
      </c>
      <c r="S913" s="19">
        <v>13.2</v>
      </c>
      <c r="T913" s="19">
        <v>23.5</v>
      </c>
      <c r="U913" s="19">
        <v>27</v>
      </c>
      <c r="V913" s="19">
        <v>310.45999999999998</v>
      </c>
      <c r="W913" s="19">
        <v>1440</v>
      </c>
      <c r="X913" s="19">
        <v>2560</v>
      </c>
      <c r="Y913" s="18" t="s">
        <v>441</v>
      </c>
      <c r="Z913" s="69">
        <v>11884</v>
      </c>
      <c r="AA913" s="19">
        <v>3.6859999999999999</v>
      </c>
      <c r="AB913" s="21">
        <v>360</v>
      </c>
      <c r="AC913" s="19">
        <v>7</v>
      </c>
      <c r="AD913" s="19">
        <v>360</v>
      </c>
      <c r="AE913" s="19">
        <v>360</v>
      </c>
      <c r="AF913" s="19">
        <v>250</v>
      </c>
      <c r="AG913" s="8">
        <f>AF913/AD913</f>
        <v>0.69444444444444442</v>
      </c>
      <c r="AH913" s="19">
        <v>200</v>
      </c>
      <c r="AI913" s="85">
        <f>(AF913*V913)/1000000</f>
        <v>7.7615000000000003E-2</v>
      </c>
      <c r="AJ913" s="18" t="s">
        <v>78</v>
      </c>
      <c r="AK913" s="18" t="s">
        <v>737</v>
      </c>
      <c r="AL913" s="18" t="s">
        <v>326</v>
      </c>
      <c r="AM913" s="18" t="s">
        <v>427</v>
      </c>
      <c r="AN913" s="18" t="s">
        <v>121</v>
      </c>
      <c r="AO913" s="18" t="s">
        <v>81</v>
      </c>
      <c r="AP913" s="18" t="s">
        <v>94</v>
      </c>
      <c r="AQ913" s="18" t="s">
        <v>81</v>
      </c>
      <c r="AR913" s="19">
        <v>1</v>
      </c>
      <c r="AS913" s="18" t="s">
        <v>117</v>
      </c>
      <c r="AT913" s="72">
        <v>60</v>
      </c>
      <c r="AU913" s="19">
        <v>178</v>
      </c>
      <c r="AV913" s="19">
        <v>178</v>
      </c>
      <c r="AW913" s="18" t="s">
        <v>77</v>
      </c>
      <c r="AX913" s="18" t="s">
        <v>123</v>
      </c>
      <c r="AY913" s="19">
        <v>80</v>
      </c>
      <c r="AZ913" s="19">
        <v>80</v>
      </c>
      <c r="BA913" s="19">
        <v>1</v>
      </c>
      <c r="BB913" s="20" t="s">
        <v>121</v>
      </c>
      <c r="BC913" s="18" t="s">
        <v>154</v>
      </c>
      <c r="BD913" s="18" t="s">
        <v>81</v>
      </c>
      <c r="BE913" s="18" t="s">
        <v>84</v>
      </c>
      <c r="BF913" s="18" t="s">
        <v>81</v>
      </c>
      <c r="BG913" s="18"/>
      <c r="BH913" s="21">
        <v>0</v>
      </c>
      <c r="BI913" s="19">
        <v>0.88</v>
      </c>
      <c r="BJ913" s="18"/>
      <c r="BK913" s="19">
        <v>0.37</v>
      </c>
      <c r="BL913" s="19">
        <v>32.54</v>
      </c>
      <c r="BM913" s="19">
        <v>54.4</v>
      </c>
      <c r="BN913" s="19">
        <v>54.33</v>
      </c>
      <c r="BO913" s="21">
        <v>0.5</v>
      </c>
      <c r="BP913" s="20"/>
      <c r="BQ913" s="21">
        <v>1.04</v>
      </c>
      <c r="BR913" s="20"/>
      <c r="BS913" s="21">
        <v>0.39</v>
      </c>
      <c r="BT913" s="21">
        <v>32.869999999999997</v>
      </c>
      <c r="BU913" s="21">
        <v>53.7</v>
      </c>
      <c r="BV913" s="21">
        <v>53.64</v>
      </c>
      <c r="BW913" s="9">
        <f>IF(BA913=1,BN913-(Monitors!$B$17*Data!BZ913),Data!BN913)</f>
        <v>47.736480467267171</v>
      </c>
      <c r="BX913" s="32">
        <f>IF($AR913=1,$BW913-(Monitors!$C$17*BZ913),Data!$BW913)</f>
        <v>46.637560545145035</v>
      </c>
      <c r="BY913" s="32">
        <f>BX913-(AA913*Monitors!$C$13)</f>
        <v>39.265560545145036</v>
      </c>
      <c r="BZ913" s="86">
        <f>(Monitors!$C$13*Data!AA913)+(Monitors!$C$6*TANH(Monitors!$C$7*(Data!V913+Monitors!$C$8)+Monitors!$C$9)+Monitors!$C$10)</f>
        <v>21.978398442442767</v>
      </c>
      <c r="CA913" s="9">
        <f>BN913-(Signage!$C$13*AI913)</f>
        <v>48.508874999999996</v>
      </c>
      <c r="CB913" s="86">
        <f>(Signage!$C$13*Data!AI913)+(Signage!$C$6*TANH(Signage!$C$7*(Data!V913+Signage!$C$8)+Signage!$C$9)+Signage!$C$10)</f>
        <v>28.828478797125676</v>
      </c>
    </row>
    <row r="914" spans="1:80" s="4" customFormat="1" ht="12" customHeight="1">
      <c r="A914" s="82">
        <v>913</v>
      </c>
      <c r="B914" s="15" t="s">
        <v>2064</v>
      </c>
      <c r="C914" s="82" t="s">
        <v>1844</v>
      </c>
      <c r="D914" s="16">
        <v>41136</v>
      </c>
      <c r="E914" s="18" t="s">
        <v>77</v>
      </c>
      <c r="F914" s="15" t="s">
        <v>70</v>
      </c>
      <c r="G914" s="17">
        <v>6</v>
      </c>
      <c r="H914" s="15" t="s">
        <v>72</v>
      </c>
      <c r="I914" s="15" t="s">
        <v>90</v>
      </c>
      <c r="J914" s="18"/>
      <c r="K914" s="18" t="s">
        <v>74</v>
      </c>
      <c r="L914" s="18"/>
      <c r="M914" s="18" t="s">
        <v>78</v>
      </c>
      <c r="N914" s="18" t="s">
        <v>78</v>
      </c>
      <c r="O914" s="18" t="s">
        <v>82</v>
      </c>
      <c r="P914" s="18"/>
      <c r="Q914" s="18" t="s">
        <v>78</v>
      </c>
      <c r="R914" s="19">
        <v>1.78</v>
      </c>
      <c r="S914" s="19">
        <v>13.2</v>
      </c>
      <c r="T914" s="19">
        <v>23.5</v>
      </c>
      <c r="U914" s="19">
        <v>27</v>
      </c>
      <c r="V914" s="19">
        <v>310.47000000000003</v>
      </c>
      <c r="W914" s="19">
        <v>1440</v>
      </c>
      <c r="X914" s="19">
        <v>2560</v>
      </c>
      <c r="Y914" s="18" t="s">
        <v>441</v>
      </c>
      <c r="Z914" s="69">
        <v>11874</v>
      </c>
      <c r="AA914" s="19">
        <v>3.6859999999999999</v>
      </c>
      <c r="AB914" s="21">
        <v>300</v>
      </c>
      <c r="AC914" s="19">
        <v>0</v>
      </c>
      <c r="AD914" s="19">
        <v>378</v>
      </c>
      <c r="AE914" s="19">
        <v>300</v>
      </c>
      <c r="AF914" s="19">
        <v>257</v>
      </c>
      <c r="AG914" s="8">
        <f>AF914/AD914</f>
        <v>0.67989417989417988</v>
      </c>
      <c r="AH914" s="19">
        <v>201</v>
      </c>
      <c r="AI914" s="85">
        <f>(AF914*V914)/1000000</f>
        <v>7.9790790000000014E-2</v>
      </c>
      <c r="AJ914" s="18" t="s">
        <v>78</v>
      </c>
      <c r="AK914" s="18" t="s">
        <v>191</v>
      </c>
      <c r="AL914" s="18" t="s">
        <v>326</v>
      </c>
      <c r="AM914" s="18"/>
      <c r="AN914" s="18" t="s">
        <v>121</v>
      </c>
      <c r="AO914" s="18"/>
      <c r="AP914" s="18" t="s">
        <v>81</v>
      </c>
      <c r="AQ914" s="18"/>
      <c r="AR914" s="19">
        <v>0</v>
      </c>
      <c r="AS914" s="18"/>
      <c r="AT914" s="72">
        <v>60</v>
      </c>
      <c r="AU914" s="19">
        <v>178</v>
      </c>
      <c r="AV914" s="19">
        <v>178</v>
      </c>
      <c r="AW914" s="18" t="s">
        <v>78</v>
      </c>
      <c r="AX914" s="18" t="s">
        <v>109</v>
      </c>
      <c r="AY914" s="18"/>
      <c r="AZ914" s="18"/>
      <c r="BA914" s="19">
        <v>0</v>
      </c>
      <c r="BB914" s="20" t="s">
        <v>121</v>
      </c>
      <c r="BC914" s="18" t="s">
        <v>154</v>
      </c>
      <c r="BD914" s="18"/>
      <c r="BE914" s="18" t="s">
        <v>84</v>
      </c>
      <c r="BF914" s="18"/>
      <c r="BG914" s="19">
        <v>5</v>
      </c>
      <c r="BH914" s="21">
        <v>0</v>
      </c>
      <c r="BI914" s="19">
        <v>0.82</v>
      </c>
      <c r="BJ914" s="19">
        <v>0.24</v>
      </c>
      <c r="BK914" s="19">
        <v>0.21</v>
      </c>
      <c r="BL914" s="18"/>
      <c r="BM914" s="18"/>
      <c r="BN914" s="19">
        <v>31.13</v>
      </c>
      <c r="BO914" s="21">
        <v>0.9</v>
      </c>
      <c r="BP914" s="20"/>
      <c r="BQ914" s="21">
        <v>0.92</v>
      </c>
      <c r="BR914" s="21">
        <v>0.32</v>
      </c>
      <c r="BS914" s="21">
        <v>0.3</v>
      </c>
      <c r="BT914" s="20"/>
      <c r="BU914" s="20"/>
      <c r="BV914" s="21">
        <v>31.25</v>
      </c>
      <c r="BW914" s="9">
        <f>IF(BA914=1,BN914-(Monitors!$B$17*Data!BZ914),Data!BN914)</f>
        <v>31.13</v>
      </c>
      <c r="BX914" s="32">
        <f>IF($AR914=1,$BW914-(Monitors!$C$17*BZ914),Data!$BW914)</f>
        <v>31.13</v>
      </c>
      <c r="BY914" s="32">
        <f>BX914-(AA914*Monitors!$C$13)</f>
        <v>23.757999999999999</v>
      </c>
      <c r="BZ914" s="86">
        <f>(Monitors!$C$13*Data!AA914)+(Monitors!$C$6*TANH(Monitors!$C$7*(Data!V914+Monitors!$C$8)+Monitors!$C$9)+Monitors!$C$10)</f>
        <v>21.978603668238129</v>
      </c>
      <c r="CA914" s="9">
        <f>BN914-(Signage!$C$13*AI914)</f>
        <v>25.14569075</v>
      </c>
      <c r="CB914" s="86">
        <f>(Signage!$C$13*Data!AI914)+(Signage!$C$6*TANH(Signage!$C$7*(Data!V914+Signage!$C$8)+Signage!$C$9)+Signage!$C$10)</f>
        <v>28.992447771097702</v>
      </c>
    </row>
    <row r="915" spans="1:80" s="4" customFormat="1" ht="12" customHeight="1">
      <c r="A915" s="83">
        <v>914</v>
      </c>
      <c r="B915" s="15" t="s">
        <v>2071</v>
      </c>
      <c r="C915" s="83" t="s">
        <v>1845</v>
      </c>
      <c r="D915" s="16">
        <v>41484</v>
      </c>
      <c r="E915" s="18" t="s">
        <v>78</v>
      </c>
      <c r="F915" s="15" t="s">
        <v>70</v>
      </c>
      <c r="G915" s="17">
        <v>6</v>
      </c>
      <c r="H915" s="15" t="s">
        <v>72</v>
      </c>
      <c r="I915" s="15" t="s">
        <v>142</v>
      </c>
      <c r="J915" s="18"/>
      <c r="K915" s="18" t="s">
        <v>74</v>
      </c>
      <c r="L915" s="18"/>
      <c r="M915" s="18" t="s">
        <v>78</v>
      </c>
      <c r="N915" s="18" t="s">
        <v>78</v>
      </c>
      <c r="O915" s="18" t="s">
        <v>82</v>
      </c>
      <c r="P915" s="18"/>
      <c r="Q915" s="18" t="s">
        <v>78</v>
      </c>
      <c r="R915" s="19">
        <v>1.78</v>
      </c>
      <c r="S915" s="19">
        <v>13.2</v>
      </c>
      <c r="T915" s="19">
        <v>23.5</v>
      </c>
      <c r="U915" s="19">
        <v>27</v>
      </c>
      <c r="V915" s="19">
        <v>310.47000000000003</v>
      </c>
      <c r="W915" s="19">
        <v>1440</v>
      </c>
      <c r="X915" s="19">
        <v>2560</v>
      </c>
      <c r="Y915" s="18" t="s">
        <v>441</v>
      </c>
      <c r="Z915" s="69">
        <v>11874</v>
      </c>
      <c r="AA915" s="19">
        <v>3.6859999999999999</v>
      </c>
      <c r="AB915" s="21">
        <v>350</v>
      </c>
      <c r="AC915" s="19">
        <v>0.4</v>
      </c>
      <c r="AD915" s="19">
        <v>313.8</v>
      </c>
      <c r="AE915" s="19">
        <v>350</v>
      </c>
      <c r="AF915" s="19">
        <v>266.89999999999998</v>
      </c>
      <c r="AG915" s="8">
        <f>AF915/AD915</f>
        <v>0.85054174633524526</v>
      </c>
      <c r="AH915" s="19">
        <v>201.7</v>
      </c>
      <c r="AI915" s="85">
        <f>(AF915*V915)/1000000</f>
        <v>8.2864442999999996E-2</v>
      </c>
      <c r="AJ915" s="18" t="s">
        <v>77</v>
      </c>
      <c r="AK915" s="18" t="s">
        <v>742</v>
      </c>
      <c r="AL915" s="18" t="s">
        <v>105</v>
      </c>
      <c r="AM915" s="18"/>
      <c r="AN915" s="18" t="s">
        <v>121</v>
      </c>
      <c r="AO915" s="18"/>
      <c r="AP915" s="18" t="s">
        <v>81</v>
      </c>
      <c r="AQ915" s="18"/>
      <c r="AR915" s="19">
        <v>0</v>
      </c>
      <c r="AS915" s="18"/>
      <c r="AT915" s="72">
        <v>60</v>
      </c>
      <c r="AU915" s="19">
        <v>178</v>
      </c>
      <c r="AV915" s="19">
        <v>178</v>
      </c>
      <c r="AW915" s="18" t="s">
        <v>77</v>
      </c>
      <c r="AX915" s="18" t="s">
        <v>740</v>
      </c>
      <c r="AY915" s="18" t="s">
        <v>741</v>
      </c>
      <c r="AZ915" s="18" t="s">
        <v>741</v>
      </c>
      <c r="BA915" s="19">
        <v>1</v>
      </c>
      <c r="BB915" s="20" t="s">
        <v>121</v>
      </c>
      <c r="BC915" s="18" t="s">
        <v>81</v>
      </c>
      <c r="BD915" s="18"/>
      <c r="BE915" s="18" t="s">
        <v>84</v>
      </c>
      <c r="BF915" s="18"/>
      <c r="BG915" s="18"/>
      <c r="BH915" s="21">
        <v>0</v>
      </c>
      <c r="BI915" s="19">
        <v>0.44</v>
      </c>
      <c r="BJ915" s="18"/>
      <c r="BK915" s="19">
        <v>0.38</v>
      </c>
      <c r="BL915" s="18"/>
      <c r="BM915" s="18"/>
      <c r="BN915" s="19">
        <v>33.1</v>
      </c>
      <c r="BO915" s="21">
        <v>0.4</v>
      </c>
      <c r="BP915" s="20"/>
      <c r="BQ915" s="21">
        <v>0.44</v>
      </c>
      <c r="BR915" s="20"/>
      <c r="BS915" s="21">
        <v>0.38</v>
      </c>
      <c r="BT915" s="20"/>
      <c r="BU915" s="20"/>
      <c r="BV915" s="21">
        <v>32.479999999999997</v>
      </c>
      <c r="BW915" s="9">
        <f>IF(BA915=1,BN915-(Monitors!$B$17*Data!BZ915),Data!BN915)</f>
        <v>26.506418899528562</v>
      </c>
      <c r="BX915" s="32">
        <f>IF($AR915=1,$BW915-(Monitors!$C$17*BZ915),Data!$BW915)</f>
        <v>26.506418899528562</v>
      </c>
      <c r="BY915" s="32">
        <f>BX915-(AA915*Monitors!$C$13)</f>
        <v>19.134418899528562</v>
      </c>
      <c r="BZ915" s="86">
        <f>(Monitors!$C$13*Data!AA915)+(Monitors!$C$6*TANH(Monitors!$C$7*(Data!V915+Monitors!$C$8)+Monitors!$C$9)+Monitors!$C$10)</f>
        <v>21.978603668238129</v>
      </c>
      <c r="CA915" s="9">
        <f>BN915-(Signage!$C$13*AI915)</f>
        <v>26.885166775000002</v>
      </c>
      <c r="CB915" s="86">
        <f>(Signage!$C$13*Data!AI915)+(Signage!$C$6*TANH(Signage!$C$7*(Data!V915+Signage!$C$8)+Signage!$C$9)+Signage!$C$10)</f>
        <v>29.222971746097699</v>
      </c>
    </row>
    <row r="916" spans="1:80" s="4" customFormat="1" ht="12" customHeight="1">
      <c r="A916" s="82">
        <v>915</v>
      </c>
      <c r="B916" s="15" t="s">
        <v>2071</v>
      </c>
      <c r="C916" s="82" t="s">
        <v>1846</v>
      </c>
      <c r="D916" s="16">
        <v>41666</v>
      </c>
      <c r="E916" s="18" t="s">
        <v>78</v>
      </c>
      <c r="F916" s="15" t="s">
        <v>70</v>
      </c>
      <c r="G916" s="17">
        <v>6</v>
      </c>
      <c r="H916" s="15" t="s">
        <v>72</v>
      </c>
      <c r="I916" s="15" t="s">
        <v>142</v>
      </c>
      <c r="J916" s="18"/>
      <c r="K916" s="18" t="s">
        <v>74</v>
      </c>
      <c r="L916" s="18"/>
      <c r="M916" s="18" t="s">
        <v>78</v>
      </c>
      <c r="N916" s="18" t="s">
        <v>78</v>
      </c>
      <c r="O916" s="18" t="s">
        <v>82</v>
      </c>
      <c r="P916" s="18"/>
      <c r="Q916" s="18" t="s">
        <v>78</v>
      </c>
      <c r="R916" s="19">
        <v>1.78</v>
      </c>
      <c r="S916" s="19">
        <v>13.2</v>
      </c>
      <c r="T916" s="19">
        <v>23.5</v>
      </c>
      <c r="U916" s="19">
        <v>27</v>
      </c>
      <c r="V916" s="19">
        <v>310.47000000000003</v>
      </c>
      <c r="W916" s="19">
        <v>1440</v>
      </c>
      <c r="X916" s="19">
        <v>2560</v>
      </c>
      <c r="Y916" s="18" t="s">
        <v>441</v>
      </c>
      <c r="Z916" s="69">
        <v>11874</v>
      </c>
      <c r="AA916" s="19">
        <v>3.6859999999999999</v>
      </c>
      <c r="AB916" s="21">
        <v>350</v>
      </c>
      <c r="AC916" s="19">
        <v>0.4</v>
      </c>
      <c r="AD916" s="19">
        <v>313.8</v>
      </c>
      <c r="AE916" s="19">
        <v>350</v>
      </c>
      <c r="AF916" s="19">
        <v>266.89999999999998</v>
      </c>
      <c r="AG916" s="8">
        <f>AF916/AD916</f>
        <v>0.85054174633524526</v>
      </c>
      <c r="AH916" s="19">
        <v>201.7</v>
      </c>
      <c r="AI916" s="85">
        <f>(AF916*V916)/1000000</f>
        <v>8.2864442999999996E-2</v>
      </c>
      <c r="AJ916" s="18" t="s">
        <v>78</v>
      </c>
      <c r="AK916" s="18" t="s">
        <v>745</v>
      </c>
      <c r="AL916" s="18" t="s">
        <v>105</v>
      </c>
      <c r="AM916" s="18"/>
      <c r="AN916" s="18" t="s">
        <v>121</v>
      </c>
      <c r="AO916" s="18"/>
      <c r="AP916" s="18" t="s">
        <v>81</v>
      </c>
      <c r="AQ916" s="18"/>
      <c r="AR916" s="19">
        <v>0</v>
      </c>
      <c r="AS916" s="18"/>
      <c r="AT916" s="72">
        <v>60</v>
      </c>
      <c r="AU916" s="19">
        <v>178</v>
      </c>
      <c r="AV916" s="19">
        <v>178</v>
      </c>
      <c r="AW916" s="18" t="s">
        <v>77</v>
      </c>
      <c r="AX916" s="18" t="s">
        <v>744</v>
      </c>
      <c r="AY916" s="18" t="s">
        <v>741</v>
      </c>
      <c r="AZ916" s="18" t="s">
        <v>741</v>
      </c>
      <c r="BA916" s="19">
        <v>1</v>
      </c>
      <c r="BB916" s="20" t="s">
        <v>121</v>
      </c>
      <c r="BC916" s="18" t="s">
        <v>154</v>
      </c>
      <c r="BD916" s="18"/>
      <c r="BE916" s="18" t="s">
        <v>84</v>
      </c>
      <c r="BF916" s="18"/>
      <c r="BG916" s="18"/>
      <c r="BH916" s="21">
        <v>0</v>
      </c>
      <c r="BI916" s="19">
        <v>0.6</v>
      </c>
      <c r="BJ916" s="18"/>
      <c r="BK916" s="19">
        <v>0</v>
      </c>
      <c r="BL916" s="18"/>
      <c r="BM916" s="18"/>
      <c r="BN916" s="19">
        <v>53.72</v>
      </c>
      <c r="BO916" s="21">
        <v>0.91</v>
      </c>
      <c r="BP916" s="20"/>
      <c r="BQ916" s="21">
        <v>0.6</v>
      </c>
      <c r="BR916" s="20"/>
      <c r="BS916" s="21">
        <v>0</v>
      </c>
      <c r="BT916" s="20"/>
      <c r="BU916" s="20"/>
      <c r="BV916" s="21">
        <v>54.08</v>
      </c>
      <c r="BW916" s="9">
        <f>IF(BA916=1,BN916-(Monitors!$B$17*Data!BZ916),Data!BN916)</f>
        <v>47.126418899528559</v>
      </c>
      <c r="BX916" s="32">
        <f>IF($AR916=1,$BW916-(Monitors!$C$17*BZ916),Data!$BW916)</f>
        <v>47.126418899528559</v>
      </c>
      <c r="BY916" s="32">
        <f>BX916-(AA916*Monitors!$C$13)</f>
        <v>39.754418899528559</v>
      </c>
      <c r="BZ916" s="86">
        <f>(Monitors!$C$13*Data!AA916)+(Monitors!$C$6*TANH(Monitors!$C$7*(Data!V916+Monitors!$C$8)+Monitors!$C$9)+Monitors!$C$10)</f>
        <v>21.978603668238129</v>
      </c>
      <c r="CA916" s="9">
        <f>BN916-(Signage!$C$13*AI916)</f>
        <v>47.505166774999999</v>
      </c>
      <c r="CB916" s="86">
        <f>(Signage!$C$13*Data!AI916)+(Signage!$C$6*TANH(Signage!$C$7*(Data!V916+Signage!$C$8)+Signage!$C$9)+Signage!$C$10)</f>
        <v>29.222971746097699</v>
      </c>
    </row>
    <row r="917" spans="1:80" s="4" customFormat="1" ht="12" customHeight="1">
      <c r="A917" s="83">
        <v>916</v>
      </c>
      <c r="B917" s="15" t="s">
        <v>2079</v>
      </c>
      <c r="C917" s="83" t="s">
        <v>1847</v>
      </c>
      <c r="D917" s="16">
        <v>41253</v>
      </c>
      <c r="E917" s="18" t="s">
        <v>77</v>
      </c>
      <c r="F917" s="15" t="s">
        <v>70</v>
      </c>
      <c r="G917" s="17">
        <v>6</v>
      </c>
      <c r="H917" s="15" t="s">
        <v>72</v>
      </c>
      <c r="I917" s="15" t="s">
        <v>142</v>
      </c>
      <c r="J917" s="18" t="s">
        <v>71</v>
      </c>
      <c r="K917" s="18" t="s">
        <v>74</v>
      </c>
      <c r="L917" s="18" t="s">
        <v>71</v>
      </c>
      <c r="M917" s="18" t="s">
        <v>78</v>
      </c>
      <c r="N917" s="18" t="s">
        <v>78</v>
      </c>
      <c r="O917" s="18" t="s">
        <v>82</v>
      </c>
      <c r="P917" s="18" t="s">
        <v>71</v>
      </c>
      <c r="Q917" s="18" t="s">
        <v>78</v>
      </c>
      <c r="R917" s="19">
        <v>1.78</v>
      </c>
      <c r="S917" s="19">
        <v>13.2</v>
      </c>
      <c r="T917" s="19">
        <v>23.5</v>
      </c>
      <c r="U917" s="19">
        <v>27</v>
      </c>
      <c r="V917" s="19">
        <v>311.27</v>
      </c>
      <c r="W917" s="19">
        <v>1440</v>
      </c>
      <c r="X917" s="19">
        <v>2560</v>
      </c>
      <c r="Y917" s="18" t="s">
        <v>441</v>
      </c>
      <c r="Z917" s="69">
        <v>11884</v>
      </c>
      <c r="AA917" s="19">
        <v>3.6859999999999999</v>
      </c>
      <c r="AB917" s="21">
        <v>300</v>
      </c>
      <c r="AC917" s="19">
        <v>44</v>
      </c>
      <c r="AD917" s="19">
        <v>362</v>
      </c>
      <c r="AE917" s="19">
        <v>300</v>
      </c>
      <c r="AF917" s="19">
        <v>280</v>
      </c>
      <c r="AG917" s="8">
        <f>AF917/AD917</f>
        <v>0.77348066298342544</v>
      </c>
      <c r="AH917" s="19">
        <v>200</v>
      </c>
      <c r="AI917" s="85">
        <f>(AF917*V917)/1000000</f>
        <v>8.7155599999999986E-2</v>
      </c>
      <c r="AJ917" s="18" t="s">
        <v>78</v>
      </c>
      <c r="AK917" s="18" t="s">
        <v>760</v>
      </c>
      <c r="AL917" s="18" t="s">
        <v>105</v>
      </c>
      <c r="AM917" s="18" t="s">
        <v>71</v>
      </c>
      <c r="AN917" s="18" t="s">
        <v>81</v>
      </c>
      <c r="AO917" s="18" t="s">
        <v>71</v>
      </c>
      <c r="AP917" s="18" t="s">
        <v>94</v>
      </c>
      <c r="AQ917" s="18" t="s">
        <v>71</v>
      </c>
      <c r="AR917" s="19">
        <v>0</v>
      </c>
      <c r="AS917" s="18"/>
      <c r="AT917" s="72">
        <v>60</v>
      </c>
      <c r="AU917" s="19">
        <v>178</v>
      </c>
      <c r="AV917" s="19">
        <v>178</v>
      </c>
      <c r="AW917" s="18" t="s">
        <v>77</v>
      </c>
      <c r="AX917" s="18" t="s">
        <v>87</v>
      </c>
      <c r="AY917" s="18" t="s">
        <v>71</v>
      </c>
      <c r="AZ917" s="18" t="s">
        <v>71</v>
      </c>
      <c r="BA917" s="19">
        <v>0</v>
      </c>
      <c r="BB917" s="20" t="s">
        <v>81</v>
      </c>
      <c r="BC917" s="18" t="s">
        <v>144</v>
      </c>
      <c r="BD917" s="18" t="s">
        <v>71</v>
      </c>
      <c r="BE917" s="18" t="s">
        <v>84</v>
      </c>
      <c r="BF917" s="18" t="s">
        <v>71</v>
      </c>
      <c r="BG917" s="18"/>
      <c r="BH917" s="21">
        <v>0</v>
      </c>
      <c r="BI917" s="19">
        <v>0.31</v>
      </c>
      <c r="BJ917" s="18"/>
      <c r="BK917" s="19">
        <v>0.21</v>
      </c>
      <c r="BL917" s="18"/>
      <c r="BM917" s="18"/>
      <c r="BN917" s="19">
        <v>35.31</v>
      </c>
      <c r="BO917" s="21">
        <v>0.5</v>
      </c>
      <c r="BP917" s="20"/>
      <c r="BQ917" s="21">
        <v>0.3</v>
      </c>
      <c r="BR917" s="20"/>
      <c r="BS917" s="21">
        <v>0.2</v>
      </c>
      <c r="BT917" s="20"/>
      <c r="BU917" s="20"/>
      <c r="BV917" s="21">
        <v>35.44</v>
      </c>
      <c r="BW917" s="9">
        <f>IF(BA917=1,BN917-(Monitors!$B$17*Data!BZ917),Data!BN917)</f>
        <v>35.31</v>
      </c>
      <c r="BX917" s="32">
        <f>IF($AR917=1,$BW917-(Monitors!$C$17*BZ917),Data!$BW917)</f>
        <v>35.31</v>
      </c>
      <c r="BY917" s="32">
        <f>BX917-(AA917*Monitors!$C$13)</f>
        <v>27.938000000000002</v>
      </c>
      <c r="BZ917" s="86">
        <f>(Monitors!$C$13*Data!AA917)+(Monitors!$C$6*TANH(Monitors!$C$7*(Data!V917+Monitors!$C$8)+Monitors!$C$9)+Monitors!$C$10)</f>
        <v>21.994977290115365</v>
      </c>
      <c r="CA917" s="9">
        <f>BN917-(Signage!$C$13*AI917)</f>
        <v>28.773330000000001</v>
      </c>
      <c r="CB917" s="86">
        <f>(Signage!$C$13*Data!AI917)+(Signage!$C$6*TANH(Signage!$C$7*(Data!V917+Signage!$C$8)+Signage!$C$9)+Signage!$C$10)</f>
        <v>29.607575880079139</v>
      </c>
    </row>
    <row r="918" spans="1:80" s="4" customFormat="1" ht="12" customHeight="1">
      <c r="A918" s="82">
        <v>917</v>
      </c>
      <c r="B918" s="15" t="s">
        <v>2079</v>
      </c>
      <c r="C918" s="82" t="s">
        <v>1848</v>
      </c>
      <c r="D918" s="16">
        <v>41305</v>
      </c>
      <c r="E918" s="18" t="s">
        <v>77</v>
      </c>
      <c r="F918" s="15" t="s">
        <v>70</v>
      </c>
      <c r="G918" s="17">
        <v>6</v>
      </c>
      <c r="H918" s="15" t="s">
        <v>72</v>
      </c>
      <c r="I918" s="15" t="s">
        <v>73</v>
      </c>
      <c r="J918" s="18" t="s">
        <v>73</v>
      </c>
      <c r="K918" s="18" t="s">
        <v>74</v>
      </c>
      <c r="L918" s="18" t="s">
        <v>71</v>
      </c>
      <c r="M918" s="18" t="s">
        <v>78</v>
      </c>
      <c r="N918" s="18" t="s">
        <v>78</v>
      </c>
      <c r="O918" s="18" t="s">
        <v>82</v>
      </c>
      <c r="P918" s="18" t="s">
        <v>71</v>
      </c>
      <c r="Q918" s="18" t="s">
        <v>78</v>
      </c>
      <c r="R918" s="19">
        <v>1.78</v>
      </c>
      <c r="S918" s="19">
        <v>13.2</v>
      </c>
      <c r="T918" s="19">
        <v>23.5</v>
      </c>
      <c r="U918" s="19">
        <v>27</v>
      </c>
      <c r="V918" s="19">
        <v>311.27</v>
      </c>
      <c r="W918" s="19">
        <v>1440</v>
      </c>
      <c r="X918" s="19">
        <v>2560</v>
      </c>
      <c r="Y918" s="18" t="s">
        <v>441</v>
      </c>
      <c r="Z918" s="69">
        <v>11884</v>
      </c>
      <c r="AA918" s="19">
        <v>3.6859999999999999</v>
      </c>
      <c r="AB918" s="21">
        <v>300</v>
      </c>
      <c r="AC918" s="19">
        <v>7</v>
      </c>
      <c r="AD918" s="19">
        <v>347</v>
      </c>
      <c r="AE918" s="19">
        <v>300</v>
      </c>
      <c r="AF918" s="19">
        <v>280</v>
      </c>
      <c r="AG918" s="8">
        <f>AF918/AD918</f>
        <v>0.80691642651296835</v>
      </c>
      <c r="AH918" s="19">
        <v>200</v>
      </c>
      <c r="AI918" s="85">
        <f>(AF918*V918)/1000000</f>
        <v>8.7155599999999986E-2</v>
      </c>
      <c r="AJ918" s="18" t="s">
        <v>78</v>
      </c>
      <c r="AK918" s="18" t="s">
        <v>760</v>
      </c>
      <c r="AL918" s="18" t="s">
        <v>382</v>
      </c>
      <c r="AM918" s="18" t="s">
        <v>71</v>
      </c>
      <c r="AN918" s="18" t="s">
        <v>121</v>
      </c>
      <c r="AO918" s="18" t="s">
        <v>71</v>
      </c>
      <c r="AP918" s="18" t="s">
        <v>94</v>
      </c>
      <c r="AQ918" s="18" t="s">
        <v>71</v>
      </c>
      <c r="AR918" s="19">
        <v>0</v>
      </c>
      <c r="AS918" s="18"/>
      <c r="AT918" s="72">
        <v>60</v>
      </c>
      <c r="AU918" s="19">
        <v>178</v>
      </c>
      <c r="AV918" s="19">
        <v>178</v>
      </c>
      <c r="AW918" s="18" t="s">
        <v>77</v>
      </c>
      <c r="AX918" s="18" t="s">
        <v>87</v>
      </c>
      <c r="AY918" s="18" t="s">
        <v>71</v>
      </c>
      <c r="AZ918" s="18" t="s">
        <v>71</v>
      </c>
      <c r="BA918" s="19">
        <v>0</v>
      </c>
      <c r="BB918" s="20" t="s">
        <v>121</v>
      </c>
      <c r="BC918" s="18" t="s">
        <v>144</v>
      </c>
      <c r="BD918" s="18" t="s">
        <v>71</v>
      </c>
      <c r="BE918" s="18" t="s">
        <v>84</v>
      </c>
      <c r="BF918" s="18" t="s">
        <v>71</v>
      </c>
      <c r="BG918" s="18"/>
      <c r="BH918" s="21">
        <v>0</v>
      </c>
      <c r="BI918" s="19">
        <v>0.34</v>
      </c>
      <c r="BJ918" s="18"/>
      <c r="BK918" s="19">
        <v>0.22</v>
      </c>
      <c r="BL918" s="18"/>
      <c r="BM918" s="18"/>
      <c r="BN918" s="19">
        <v>38.049999999999997</v>
      </c>
      <c r="BO918" s="21">
        <v>0.5</v>
      </c>
      <c r="BP918" s="20"/>
      <c r="BQ918" s="21">
        <v>0.34</v>
      </c>
      <c r="BR918" s="20"/>
      <c r="BS918" s="21">
        <v>0.21</v>
      </c>
      <c r="BT918" s="20"/>
      <c r="BU918" s="20"/>
      <c r="BV918" s="21">
        <v>37.83</v>
      </c>
      <c r="BW918" s="9">
        <f>IF(BA918=1,BN918-(Monitors!$B$17*Data!BZ918),Data!BN918)</f>
        <v>38.049999999999997</v>
      </c>
      <c r="BX918" s="32">
        <f>IF($AR918=1,$BW918-(Monitors!$C$17*BZ918),Data!$BW918)</f>
        <v>38.049999999999997</v>
      </c>
      <c r="BY918" s="32">
        <f>BX918-(AA918*Monitors!$C$13)</f>
        <v>30.677999999999997</v>
      </c>
      <c r="BZ918" s="86">
        <f>(Monitors!$C$13*Data!AA918)+(Monitors!$C$6*TANH(Monitors!$C$7*(Data!V918+Monitors!$C$8)+Monitors!$C$9)+Monitors!$C$10)</f>
        <v>21.994977290115365</v>
      </c>
      <c r="CA918" s="9">
        <f>BN918-(Signage!$C$13*AI918)</f>
        <v>31.513329999999996</v>
      </c>
      <c r="CB918" s="86">
        <f>(Signage!$C$13*Data!AI918)+(Signage!$C$6*TANH(Signage!$C$7*(Data!V918+Signage!$C$8)+Signage!$C$9)+Signage!$C$10)</f>
        <v>29.607575880079139</v>
      </c>
    </row>
    <row r="919" spans="1:80" s="4" customFormat="1" ht="12" customHeight="1">
      <c r="A919" s="83">
        <v>918</v>
      </c>
      <c r="B919" s="15" t="s">
        <v>2058</v>
      </c>
      <c r="C919" s="83" t="s">
        <v>1849</v>
      </c>
      <c r="D919" s="16">
        <v>41418</v>
      </c>
      <c r="E919" s="18" t="s">
        <v>78</v>
      </c>
      <c r="F919" s="15" t="s">
        <v>70</v>
      </c>
      <c r="G919" s="17">
        <v>6</v>
      </c>
      <c r="H919" s="15" t="s">
        <v>72</v>
      </c>
      <c r="I919" s="15" t="s">
        <v>717</v>
      </c>
      <c r="J919" s="18" t="s">
        <v>717</v>
      </c>
      <c r="K919" s="18" t="s">
        <v>74</v>
      </c>
      <c r="L919" s="18"/>
      <c r="M919" s="18" t="s">
        <v>78</v>
      </c>
      <c r="N919" s="18" t="s">
        <v>78</v>
      </c>
      <c r="O919" s="18" t="s">
        <v>82</v>
      </c>
      <c r="P919" s="18"/>
      <c r="Q919" s="18" t="s">
        <v>78</v>
      </c>
      <c r="R919" s="19">
        <v>1.78</v>
      </c>
      <c r="S919" s="19">
        <v>132</v>
      </c>
      <c r="T919" s="19">
        <v>235</v>
      </c>
      <c r="U919" s="19">
        <v>27</v>
      </c>
      <c r="V919" s="19">
        <v>310</v>
      </c>
      <c r="W919" s="19">
        <v>1440</v>
      </c>
      <c r="X919" s="19">
        <v>2560</v>
      </c>
      <c r="Y919" s="18" t="s">
        <v>441</v>
      </c>
      <c r="Z919" s="69">
        <v>11874</v>
      </c>
      <c r="AA919" s="19">
        <v>3.6859999999999999</v>
      </c>
      <c r="AB919" s="21">
        <v>310.5</v>
      </c>
      <c r="AC919" s="19">
        <v>22.3</v>
      </c>
      <c r="AD919" s="19">
        <v>355</v>
      </c>
      <c r="AE919" s="19">
        <v>310.5</v>
      </c>
      <c r="AF919" s="19">
        <v>299.5</v>
      </c>
      <c r="AG919" s="8">
        <f>AF919/AD919</f>
        <v>0.8436619718309859</v>
      </c>
      <c r="AH919" s="19">
        <v>200.3</v>
      </c>
      <c r="AI919" s="85">
        <f>(AF919*V919)/1000000</f>
        <v>9.2844999999999997E-2</v>
      </c>
      <c r="AJ919" s="18" t="s">
        <v>78</v>
      </c>
      <c r="AK919" s="18" t="s">
        <v>721</v>
      </c>
      <c r="AL919" s="18" t="s">
        <v>326</v>
      </c>
      <c r="AM919" s="18"/>
      <c r="AN919" s="18" t="s">
        <v>121</v>
      </c>
      <c r="AO919" s="18"/>
      <c r="AP919" s="18" t="s">
        <v>81</v>
      </c>
      <c r="AQ919" s="18"/>
      <c r="AR919" s="19">
        <v>0</v>
      </c>
      <c r="AS919" s="18"/>
      <c r="AT919" s="72">
        <v>60</v>
      </c>
      <c r="AU919" s="19">
        <v>178</v>
      </c>
      <c r="AV919" s="19">
        <v>178</v>
      </c>
      <c r="AW919" s="18" t="s">
        <v>77</v>
      </c>
      <c r="AX919" s="18" t="s">
        <v>718</v>
      </c>
      <c r="AY919" s="18" t="s">
        <v>719</v>
      </c>
      <c r="AZ919" s="18" t="s">
        <v>720</v>
      </c>
      <c r="BA919" s="19">
        <v>1</v>
      </c>
      <c r="BB919" s="20" t="s">
        <v>121</v>
      </c>
      <c r="BC919" s="18" t="s">
        <v>154</v>
      </c>
      <c r="BD919" s="18"/>
      <c r="BE919" s="18" t="s">
        <v>84</v>
      </c>
      <c r="BF919" s="18"/>
      <c r="BG919" s="19">
        <v>1</v>
      </c>
      <c r="BH919" s="21">
        <v>0</v>
      </c>
      <c r="BI919" s="19">
        <v>0.3</v>
      </c>
      <c r="BJ919" s="18"/>
      <c r="BK919" s="19">
        <v>0.27</v>
      </c>
      <c r="BL919" s="18"/>
      <c r="BM919" s="18"/>
      <c r="BN919" s="19">
        <v>27.07</v>
      </c>
      <c r="BO919" s="21">
        <v>0.52</v>
      </c>
      <c r="BP919" s="20"/>
      <c r="BQ919" s="21">
        <v>0.36</v>
      </c>
      <c r="BR919" s="20"/>
      <c r="BS919" s="21">
        <v>0.32</v>
      </c>
      <c r="BT919" s="20"/>
      <c r="BU919" s="20"/>
      <c r="BV919" s="21">
        <v>27.86</v>
      </c>
      <c r="BW919" s="9">
        <f>IF(BA919=1,BN919-(Monitors!$B$17*Data!BZ919),Data!BN919)</f>
        <v>20.479317041448795</v>
      </c>
      <c r="BX919" s="32">
        <f>IF($AR919=1,$BW919-(Monitors!$C$17*BZ919),Data!$BW919)</f>
        <v>20.479317041448795</v>
      </c>
      <c r="BY919" s="32">
        <f>BX919-(AA919*Monitors!$C$13)</f>
        <v>13.107317041448795</v>
      </c>
      <c r="BZ919" s="86">
        <f>(Monitors!$C$13*Data!AA919)+(Monitors!$C$6*TANH(Monitors!$C$7*(Data!V919+Monitors!$C$8)+Monitors!$C$9)+Monitors!$C$10)</f>
        <v>21.968943195170681</v>
      </c>
      <c r="CA919" s="9">
        <f>BN919-(Signage!$C$13*AI919)</f>
        <v>20.106625000000001</v>
      </c>
      <c r="CB919" s="86">
        <f>(Signage!$C$13*Data!AI919)+(Signage!$C$6*TANH(Signage!$C$7*(Data!V919+Signage!$C$8)+Signage!$C$9)+Signage!$C$10)</f>
        <v>29.934627977815115</v>
      </c>
    </row>
    <row r="920" spans="1:80" s="4" customFormat="1" ht="12" customHeight="1">
      <c r="A920" s="82">
        <v>919</v>
      </c>
      <c r="B920" s="15" t="s">
        <v>2052</v>
      </c>
      <c r="C920" s="82" t="s">
        <v>1850</v>
      </c>
      <c r="D920" s="16">
        <v>41487</v>
      </c>
      <c r="E920" s="18" t="s">
        <v>77</v>
      </c>
      <c r="F920" s="15" t="s">
        <v>70</v>
      </c>
      <c r="G920" s="17">
        <v>6</v>
      </c>
      <c r="H920" s="15" t="s">
        <v>72</v>
      </c>
      <c r="I920" s="15" t="s">
        <v>90</v>
      </c>
      <c r="J920" s="18"/>
      <c r="K920" s="18" t="s">
        <v>74</v>
      </c>
      <c r="L920" s="18"/>
      <c r="M920" s="18" t="s">
        <v>78</v>
      </c>
      <c r="N920" s="18" t="s">
        <v>78</v>
      </c>
      <c r="O920" s="18" t="s">
        <v>82</v>
      </c>
      <c r="P920" s="18"/>
      <c r="Q920" s="18" t="s">
        <v>77</v>
      </c>
      <c r="R920" s="19">
        <v>1.78</v>
      </c>
      <c r="S920" s="19">
        <v>13.2</v>
      </c>
      <c r="T920" s="19">
        <v>23.5</v>
      </c>
      <c r="U920" s="19">
        <v>27</v>
      </c>
      <c r="V920" s="19">
        <v>311.3</v>
      </c>
      <c r="W920" s="19">
        <v>1440</v>
      </c>
      <c r="X920" s="19">
        <v>2560</v>
      </c>
      <c r="Y920" s="18" t="s">
        <v>441</v>
      </c>
      <c r="Z920" s="69">
        <v>11839</v>
      </c>
      <c r="AA920" s="19">
        <v>3.6859999999999999</v>
      </c>
      <c r="AB920" s="21">
        <v>303.10000000000002</v>
      </c>
      <c r="AC920" s="19">
        <v>23.1</v>
      </c>
      <c r="AD920" s="19">
        <v>303.10000000000002</v>
      </c>
      <c r="AE920" s="19">
        <v>303.10000000000002</v>
      </c>
      <c r="AF920" s="19">
        <v>302.89999999999998</v>
      </c>
      <c r="AG920" s="8">
        <f>AF920/AD920</f>
        <v>0.99934015176509383</v>
      </c>
      <c r="AH920" s="19">
        <v>200</v>
      </c>
      <c r="AI920" s="85">
        <f>(AF920*V920)/1000000</f>
        <v>9.4292769999999984E-2</v>
      </c>
      <c r="AJ920" s="18" t="s">
        <v>78</v>
      </c>
      <c r="AK920" s="18" t="s">
        <v>289</v>
      </c>
      <c r="AL920" s="18" t="s">
        <v>382</v>
      </c>
      <c r="AM920" s="18"/>
      <c r="AN920" s="18" t="s">
        <v>121</v>
      </c>
      <c r="AO920" s="18"/>
      <c r="AP920" s="18" t="s">
        <v>283</v>
      </c>
      <c r="AQ920" s="18"/>
      <c r="AR920" s="19">
        <v>0</v>
      </c>
      <c r="AS920" s="18"/>
      <c r="AT920" s="72">
        <v>60</v>
      </c>
      <c r="AU920" s="19">
        <v>178</v>
      </c>
      <c r="AV920" s="19">
        <v>178</v>
      </c>
      <c r="AW920" s="18" t="s">
        <v>78</v>
      </c>
      <c r="AX920" s="18" t="s">
        <v>176</v>
      </c>
      <c r="AY920" s="18"/>
      <c r="AZ920" s="18"/>
      <c r="BA920" s="19">
        <v>0</v>
      </c>
      <c r="BB920" s="20" t="s">
        <v>121</v>
      </c>
      <c r="BC920" s="18" t="s">
        <v>154</v>
      </c>
      <c r="BD920" s="18"/>
      <c r="BE920" s="18" t="s">
        <v>84</v>
      </c>
      <c r="BF920" s="18"/>
      <c r="BG920" s="19">
        <v>1</v>
      </c>
      <c r="BH920" s="21">
        <v>0</v>
      </c>
      <c r="BI920" s="19">
        <v>0.36</v>
      </c>
      <c r="BJ920" s="19">
        <v>0.34</v>
      </c>
      <c r="BK920" s="19">
        <v>0.27</v>
      </c>
      <c r="BL920" s="18"/>
      <c r="BM920" s="18"/>
      <c r="BN920" s="19">
        <v>31.74</v>
      </c>
      <c r="BO920" s="21">
        <v>0.5</v>
      </c>
      <c r="BP920" s="20"/>
      <c r="BQ920" s="21">
        <v>0.41</v>
      </c>
      <c r="BR920" s="21">
        <v>0.39</v>
      </c>
      <c r="BS920" s="21">
        <v>0.32</v>
      </c>
      <c r="BT920" s="20"/>
      <c r="BU920" s="20"/>
      <c r="BV920" s="21">
        <v>32.200000000000003</v>
      </c>
      <c r="BW920" s="9">
        <f>IF(BA920=1,BN920-(Monitors!$B$17*Data!BZ920),Data!BN920)</f>
        <v>31.74</v>
      </c>
      <c r="BX920" s="32">
        <f>IF($AR920=1,$BW920-(Monitors!$C$17*BZ920),Data!$BW920)</f>
        <v>31.74</v>
      </c>
      <c r="BY920" s="32">
        <f>BX920-(AA920*Monitors!$C$13)</f>
        <v>24.367999999999999</v>
      </c>
      <c r="BZ920" s="86">
        <f>(Monitors!$C$13*Data!AA920)+(Monitors!$C$6*TANH(Monitors!$C$7*(Data!V920+Monitors!$C$8)+Monitors!$C$9)+Monitors!$C$10)</f>
        <v>21.995589595737037</v>
      </c>
      <c r="CA920" s="9">
        <f>BN920-(Signage!$C$13*AI920)</f>
        <v>24.668042249999999</v>
      </c>
      <c r="CB920" s="86">
        <f>(Signage!$C$13*Data!AI920)+(Signage!$C$6*TANH(Signage!$C$7*(Data!V920+Signage!$C$8)+Signage!$C$9)+Signage!$C$10)</f>
        <v>30.145216999833899</v>
      </c>
    </row>
    <row r="921" spans="1:80" s="4" customFormat="1" ht="12" customHeight="1">
      <c r="A921" s="83">
        <v>920</v>
      </c>
      <c r="B921" s="15" t="s">
        <v>2058</v>
      </c>
      <c r="C921" s="83" t="s">
        <v>1851</v>
      </c>
      <c r="D921" s="25">
        <v>41927</v>
      </c>
      <c r="E921" s="27" t="s">
        <v>78</v>
      </c>
      <c r="F921" s="24"/>
      <c r="G921" s="26">
        <v>6</v>
      </c>
      <c r="H921" s="24" t="s">
        <v>72</v>
      </c>
      <c r="I921" s="24" t="s">
        <v>90</v>
      </c>
      <c r="J921" s="27"/>
      <c r="K921" s="27" t="s">
        <v>74</v>
      </c>
      <c r="L921" s="27"/>
      <c r="M921" s="27" t="s">
        <v>78</v>
      </c>
      <c r="N921" s="27" t="s">
        <v>78</v>
      </c>
      <c r="O921" s="27" t="s">
        <v>82</v>
      </c>
      <c r="P921" s="27"/>
      <c r="Q921" s="27" t="s">
        <v>78</v>
      </c>
      <c r="R921" s="28">
        <v>1.78</v>
      </c>
      <c r="S921" s="28">
        <v>11.7</v>
      </c>
      <c r="T921" s="28">
        <v>20.7</v>
      </c>
      <c r="U921" s="28">
        <v>23.8</v>
      </c>
      <c r="V921" s="28">
        <v>242</v>
      </c>
      <c r="W921" s="28">
        <v>1440</v>
      </c>
      <c r="X921" s="28">
        <v>2560</v>
      </c>
      <c r="Y921" s="27" t="s">
        <v>441</v>
      </c>
      <c r="Z921" s="70">
        <v>15233</v>
      </c>
      <c r="AA921" s="28">
        <v>3.6859999999999999</v>
      </c>
      <c r="AB921" s="30">
        <v>339.5</v>
      </c>
      <c r="AC921" s="28">
        <v>74.5</v>
      </c>
      <c r="AD921" s="28">
        <v>339.5</v>
      </c>
      <c r="AE921" s="28">
        <v>339.5</v>
      </c>
      <c r="AF921" s="28">
        <v>305</v>
      </c>
      <c r="AG921" s="8">
        <f>AF921/AD921</f>
        <v>0.89837997054491903</v>
      </c>
      <c r="AH921" s="28">
        <v>200</v>
      </c>
      <c r="AI921" s="85">
        <f>(AF921*V921)/1000000</f>
        <v>7.3810000000000001E-2</v>
      </c>
      <c r="AJ921" s="27" t="s">
        <v>78</v>
      </c>
      <c r="AK921" s="27" t="s">
        <v>833</v>
      </c>
      <c r="AL921" s="27" t="s">
        <v>181</v>
      </c>
      <c r="AM921" s="27"/>
      <c r="AN921" s="27" t="s">
        <v>81</v>
      </c>
      <c r="AO921" s="27"/>
      <c r="AP921" s="27" t="s">
        <v>94</v>
      </c>
      <c r="AQ921" s="27"/>
      <c r="AR921" s="28">
        <v>0</v>
      </c>
      <c r="AS921" s="27"/>
      <c r="AT921" s="74">
        <v>60</v>
      </c>
      <c r="AU921" s="28">
        <v>170</v>
      </c>
      <c r="AV921" s="28">
        <v>160</v>
      </c>
      <c r="AW921" s="31"/>
      <c r="AX921" s="27" t="s">
        <v>109</v>
      </c>
      <c r="AY921" s="27"/>
      <c r="AZ921" s="27"/>
      <c r="BA921" s="28">
        <v>0</v>
      </c>
      <c r="BB921" s="29" t="s">
        <v>81</v>
      </c>
      <c r="BC921" s="29" t="s">
        <v>154</v>
      </c>
      <c r="BD921" s="27"/>
      <c r="BE921" s="27" t="s">
        <v>84</v>
      </c>
      <c r="BF921" s="27"/>
      <c r="BG921" s="27" t="s">
        <v>119</v>
      </c>
      <c r="BH921" s="30">
        <v>0</v>
      </c>
      <c r="BI921" s="28">
        <v>0.24</v>
      </c>
      <c r="BJ921" s="27"/>
      <c r="BK921" s="28">
        <v>0.17</v>
      </c>
      <c r="BL921" s="27"/>
      <c r="BM921" s="27"/>
      <c r="BN921" s="28">
        <v>23</v>
      </c>
      <c r="BO921" s="30">
        <v>0.5</v>
      </c>
      <c r="BP921" s="29"/>
      <c r="BQ921" s="30">
        <v>0.28999999999999998</v>
      </c>
      <c r="BR921" s="29"/>
      <c r="BS921" s="30">
        <v>0.22</v>
      </c>
      <c r="BT921" s="29"/>
      <c r="BU921" s="29"/>
      <c r="BV921" s="30">
        <v>22.89</v>
      </c>
      <c r="BW921" s="9">
        <f>IF(BA921=1,BN921-(Monitors!$B$17*Data!BZ921),Data!BN921)</f>
        <v>23</v>
      </c>
      <c r="BX921" s="32">
        <f>IF($AR921=1,$BW921-(Monitors!$C$17*BZ921),Data!$BW921)</f>
        <v>23</v>
      </c>
      <c r="BY921" s="32">
        <f>BX921-(AA921*Monitors!$C$13)</f>
        <v>15.628</v>
      </c>
      <c r="BZ921" s="86">
        <f>(Monitors!$C$13*Data!AA921)+(Monitors!$C$6*TANH(Monitors!$C$7*(Data!V921+Monitors!$C$8)+Monitors!$C$9)+Monitors!$C$10)</f>
        <v>20.21278174017873</v>
      </c>
      <c r="CA921" s="9">
        <f>BN921-(Signage!$C$13*AI921)</f>
        <v>17.46425</v>
      </c>
      <c r="CB921" s="86">
        <f>(Signage!$C$13*Data!AI921)+(Signage!$C$6*TANH(Signage!$C$7*(Data!V921+Signage!$C$8)+Signage!$C$9)+Signage!$C$10)</f>
        <v>23.102112924193001</v>
      </c>
    </row>
    <row r="922" spans="1:80" s="4" customFormat="1" ht="12" customHeight="1">
      <c r="A922" s="82">
        <v>921</v>
      </c>
      <c r="B922" s="15" t="s">
        <v>2076</v>
      </c>
      <c r="C922" s="82" t="s">
        <v>1852</v>
      </c>
      <c r="D922" s="16">
        <v>41736</v>
      </c>
      <c r="E922" s="18" t="s">
        <v>77</v>
      </c>
      <c r="F922" s="15" t="s">
        <v>70</v>
      </c>
      <c r="G922" s="17">
        <v>6</v>
      </c>
      <c r="H922" s="15" t="s">
        <v>72</v>
      </c>
      <c r="I922" s="15" t="s">
        <v>142</v>
      </c>
      <c r="J922" s="18"/>
      <c r="K922" s="18" t="s">
        <v>74</v>
      </c>
      <c r="L922" s="18"/>
      <c r="M922" s="18" t="s">
        <v>78</v>
      </c>
      <c r="N922" s="18" t="s">
        <v>78</v>
      </c>
      <c r="O922" s="18" t="s">
        <v>82</v>
      </c>
      <c r="P922" s="18"/>
      <c r="Q922" s="18" t="s">
        <v>77</v>
      </c>
      <c r="R922" s="19">
        <v>1.78</v>
      </c>
      <c r="S922" s="19">
        <v>13.2</v>
      </c>
      <c r="T922" s="19">
        <v>23.5</v>
      </c>
      <c r="U922" s="19">
        <v>27</v>
      </c>
      <c r="V922" s="19">
        <v>310.47000000000003</v>
      </c>
      <c r="W922" s="19">
        <v>1440</v>
      </c>
      <c r="X922" s="19">
        <v>2560</v>
      </c>
      <c r="Y922" s="18" t="s">
        <v>441</v>
      </c>
      <c r="Z922" s="69">
        <v>11874</v>
      </c>
      <c r="AA922" s="19">
        <v>3.6859999999999999</v>
      </c>
      <c r="AB922" s="21">
        <v>350</v>
      </c>
      <c r="AC922" s="19">
        <v>0.1</v>
      </c>
      <c r="AD922" s="19">
        <v>335.5</v>
      </c>
      <c r="AE922" s="19">
        <v>350</v>
      </c>
      <c r="AF922" s="19">
        <v>306.5</v>
      </c>
      <c r="AG922" s="8">
        <f>AF922/AD922</f>
        <v>0.91356184798807749</v>
      </c>
      <c r="AH922" s="19">
        <v>200</v>
      </c>
      <c r="AI922" s="85">
        <f>(AF922*V922)/1000000</f>
        <v>9.5159055000000006E-2</v>
      </c>
      <c r="AJ922" s="18" t="s">
        <v>78</v>
      </c>
      <c r="AK922" s="18" t="s">
        <v>739</v>
      </c>
      <c r="AL922" s="18" t="s">
        <v>746</v>
      </c>
      <c r="AM922" s="18"/>
      <c r="AN922" s="18" t="s">
        <v>121</v>
      </c>
      <c r="AO922" s="18"/>
      <c r="AP922" s="18" t="s">
        <v>81</v>
      </c>
      <c r="AQ922" s="18"/>
      <c r="AR922" s="19">
        <v>0</v>
      </c>
      <c r="AS922" s="18"/>
      <c r="AT922" s="72">
        <v>60</v>
      </c>
      <c r="AU922" s="19">
        <v>178</v>
      </c>
      <c r="AV922" s="19">
        <v>178</v>
      </c>
      <c r="AW922" s="18" t="s">
        <v>77</v>
      </c>
      <c r="AX922" s="19">
        <v>0.99</v>
      </c>
      <c r="AY922" s="18" t="s">
        <v>738</v>
      </c>
      <c r="AZ922" s="18" t="s">
        <v>738</v>
      </c>
      <c r="BA922" s="19">
        <v>1</v>
      </c>
      <c r="BB922" s="20" t="s">
        <v>121</v>
      </c>
      <c r="BC922" s="18" t="s">
        <v>154</v>
      </c>
      <c r="BD922" s="18"/>
      <c r="BE922" s="18" t="s">
        <v>84</v>
      </c>
      <c r="BF922" s="18"/>
      <c r="BG922" s="18"/>
      <c r="BH922" s="21">
        <v>0</v>
      </c>
      <c r="BI922" s="19">
        <v>1</v>
      </c>
      <c r="BJ922" s="19">
        <v>0.52</v>
      </c>
      <c r="BK922" s="19">
        <v>0.26</v>
      </c>
      <c r="BL922" s="18"/>
      <c r="BM922" s="18"/>
      <c r="BN922" s="19">
        <v>56.78</v>
      </c>
      <c r="BO922" s="21">
        <v>0.98</v>
      </c>
      <c r="BP922" s="20"/>
      <c r="BQ922" s="21">
        <v>1.1000000000000001</v>
      </c>
      <c r="BR922" s="21">
        <v>0.59</v>
      </c>
      <c r="BS922" s="21">
        <v>0.37</v>
      </c>
      <c r="BT922" s="20"/>
      <c r="BU922" s="20"/>
      <c r="BV922" s="21">
        <v>55.99</v>
      </c>
      <c r="BW922" s="9">
        <f>IF(BA922=1,BN922-(Monitors!$B$17*Data!BZ922),Data!BN922)</f>
        <v>50.186418899528562</v>
      </c>
      <c r="BX922" s="32">
        <f>IF($AR922=1,$BW922-(Monitors!$C$17*BZ922),Data!$BW922)</f>
        <v>50.186418899528562</v>
      </c>
      <c r="BY922" s="32">
        <f>BX922-(AA922*Monitors!$C$13)</f>
        <v>42.814418899528562</v>
      </c>
      <c r="BZ922" s="86">
        <f>(Monitors!$C$13*Data!AA922)+(Monitors!$C$6*TANH(Monitors!$C$7*(Data!V922+Monitors!$C$8)+Monitors!$C$9)+Monitors!$C$10)</f>
        <v>21.978603668238129</v>
      </c>
      <c r="CA922" s="9">
        <f>BN922-(Signage!$C$13*AI922)</f>
        <v>49.643070874999999</v>
      </c>
      <c r="CB922" s="86">
        <f>(Signage!$C$13*Data!AI922)+(Signage!$C$6*TANH(Signage!$C$7*(Data!V922+Signage!$C$8)+Signage!$C$9)+Signage!$C$10)</f>
        <v>30.145067646097701</v>
      </c>
    </row>
    <row r="923" spans="1:80" s="4" customFormat="1" ht="12" customHeight="1">
      <c r="A923" s="83">
        <v>922</v>
      </c>
      <c r="B923" s="15" t="s">
        <v>2088</v>
      </c>
      <c r="C923" s="83" t="s">
        <v>1853</v>
      </c>
      <c r="D923" s="16">
        <v>41435</v>
      </c>
      <c r="E923" s="18" t="s">
        <v>77</v>
      </c>
      <c r="F923" s="15" t="s">
        <v>225</v>
      </c>
      <c r="G923" s="17">
        <v>6</v>
      </c>
      <c r="H923" s="15" t="s">
        <v>72</v>
      </c>
      <c r="I923" s="15" t="s">
        <v>113</v>
      </c>
      <c r="J923" s="18"/>
      <c r="K923" s="18" t="s">
        <v>74</v>
      </c>
      <c r="L923" s="18"/>
      <c r="M923" s="18" t="s">
        <v>78</v>
      </c>
      <c r="N923" s="18" t="s">
        <v>78</v>
      </c>
      <c r="O923" s="18" t="s">
        <v>82</v>
      </c>
      <c r="P923" s="18"/>
      <c r="Q923" s="18" t="s">
        <v>77</v>
      </c>
      <c r="R923" s="19">
        <v>1.78</v>
      </c>
      <c r="S923" s="19">
        <v>13.3</v>
      </c>
      <c r="T923" s="19">
        <v>23.6</v>
      </c>
      <c r="U923" s="19">
        <v>27</v>
      </c>
      <c r="V923" s="19">
        <v>314.33999999999997</v>
      </c>
      <c r="W923" s="19">
        <v>1440</v>
      </c>
      <c r="X923" s="19">
        <v>2560</v>
      </c>
      <c r="Y923" s="18" t="s">
        <v>441</v>
      </c>
      <c r="Z923" s="69">
        <v>11727</v>
      </c>
      <c r="AA923" s="19">
        <v>3.6859999999999999</v>
      </c>
      <c r="AB923" s="21">
        <v>310</v>
      </c>
      <c r="AC923" s="19">
        <v>0</v>
      </c>
      <c r="AD923" s="19">
        <v>310</v>
      </c>
      <c r="AE923" s="19">
        <v>310</v>
      </c>
      <c r="AF923" s="19">
        <v>310</v>
      </c>
      <c r="AG923" s="8">
        <f>AF923/AD923</f>
        <v>1</v>
      </c>
      <c r="AH923" s="19">
        <v>200</v>
      </c>
      <c r="AI923" s="85">
        <f>(AF923*V923)/1000000</f>
        <v>9.7445399999999988E-2</v>
      </c>
      <c r="AJ923" s="18" t="s">
        <v>78</v>
      </c>
      <c r="AK923" s="18" t="s">
        <v>586</v>
      </c>
      <c r="AL923" s="18" t="s">
        <v>382</v>
      </c>
      <c r="AM923" s="18"/>
      <c r="AN923" s="18" t="s">
        <v>81</v>
      </c>
      <c r="AO923" s="18"/>
      <c r="AP923" s="18" t="s">
        <v>81</v>
      </c>
      <c r="AQ923" s="18"/>
      <c r="AR923" s="19">
        <v>0</v>
      </c>
      <c r="AS923" s="18"/>
      <c r="AT923" s="72">
        <v>60</v>
      </c>
      <c r="AU923" s="19">
        <v>178</v>
      </c>
      <c r="AV923" s="19">
        <v>178</v>
      </c>
      <c r="AW923" s="18" t="s">
        <v>77</v>
      </c>
      <c r="AX923" s="18" t="s">
        <v>91</v>
      </c>
      <c r="AY923" s="18"/>
      <c r="AZ923" s="18"/>
      <c r="BA923" s="19">
        <v>0</v>
      </c>
      <c r="BB923" s="20" t="s">
        <v>81</v>
      </c>
      <c r="BC923" s="18" t="s">
        <v>81</v>
      </c>
      <c r="BD923" s="18"/>
      <c r="BE923" s="18" t="s">
        <v>84</v>
      </c>
      <c r="BF923" s="18"/>
      <c r="BG923" s="18"/>
      <c r="BH923" s="21">
        <v>0</v>
      </c>
      <c r="BI923" s="19">
        <v>0.41</v>
      </c>
      <c r="BJ923" s="18"/>
      <c r="BK923" s="19">
        <v>0.39</v>
      </c>
      <c r="BL923" s="18"/>
      <c r="BM923" s="18"/>
      <c r="BN923" s="19">
        <v>28.1</v>
      </c>
      <c r="BO923" s="21">
        <v>0.51</v>
      </c>
      <c r="BP923" s="20"/>
      <c r="BQ923" s="21">
        <v>0.45</v>
      </c>
      <c r="BR923" s="20"/>
      <c r="BS923" s="21">
        <v>0.43</v>
      </c>
      <c r="BT923" s="20"/>
      <c r="BU923" s="20"/>
      <c r="BV923" s="21">
        <v>28.1</v>
      </c>
      <c r="BW923" s="9">
        <f>IF(BA923=1,BN923-(Monitors!$B$17*Data!BZ923),Data!BN923)</f>
        <v>28.1</v>
      </c>
      <c r="BX923" s="32">
        <f>IF($AR923=1,$BW923-(Monitors!$C$17*BZ923),Data!$BW923)</f>
        <v>28.1</v>
      </c>
      <c r="BY923" s="32">
        <f>BX923-(AA923*Monitors!$C$13)</f>
        <v>20.728000000000002</v>
      </c>
      <c r="BZ923" s="86">
        <f>(Monitors!$C$13*Data!AA923)+(Monitors!$C$6*TANH(Monitors!$C$7*(Data!V923+Monitors!$C$8)+Monitors!$C$9)+Monitors!$C$10)</f>
        <v>22.057001778233328</v>
      </c>
      <c r="CA923" s="9">
        <f>BN923-(Signage!$C$13*AI923)</f>
        <v>20.791595000000001</v>
      </c>
      <c r="CB923" s="86">
        <f>(Signage!$C$13*Data!AI923)+(Signage!$C$6*TANH(Signage!$C$7*(Data!V923+Signage!$C$8)+Signage!$C$9)+Signage!$C$10)</f>
        <v>30.61998597988746</v>
      </c>
    </row>
    <row r="924" spans="1:80" s="4" customFormat="1" ht="12" customHeight="1">
      <c r="A924" s="82">
        <v>923</v>
      </c>
      <c r="B924" s="15" t="s">
        <v>2079</v>
      </c>
      <c r="C924" s="82" t="s">
        <v>1854</v>
      </c>
      <c r="D924" s="16">
        <v>41572</v>
      </c>
      <c r="E924" s="18" t="s">
        <v>77</v>
      </c>
      <c r="F924" s="15" t="s">
        <v>70</v>
      </c>
      <c r="G924" s="17">
        <v>6</v>
      </c>
      <c r="H924" s="15" t="s">
        <v>72</v>
      </c>
      <c r="I924" s="15" t="s">
        <v>90</v>
      </c>
      <c r="J924" s="18" t="s">
        <v>71</v>
      </c>
      <c r="K924" s="18" t="s">
        <v>74</v>
      </c>
      <c r="L924" s="18" t="s">
        <v>71</v>
      </c>
      <c r="M924" s="18" t="s">
        <v>78</v>
      </c>
      <c r="N924" s="18" t="s">
        <v>78</v>
      </c>
      <c r="O924" s="18" t="s">
        <v>82</v>
      </c>
      <c r="P924" s="18" t="s">
        <v>81</v>
      </c>
      <c r="Q924" s="18" t="s">
        <v>77</v>
      </c>
      <c r="R924" s="19">
        <v>1.78</v>
      </c>
      <c r="S924" s="19">
        <v>13.2</v>
      </c>
      <c r="T924" s="19">
        <v>23.5</v>
      </c>
      <c r="U924" s="19">
        <v>27</v>
      </c>
      <c r="V924" s="19">
        <v>310.47000000000003</v>
      </c>
      <c r="W924" s="19">
        <v>1440</v>
      </c>
      <c r="X924" s="19">
        <v>2560</v>
      </c>
      <c r="Y924" s="18" t="s">
        <v>441</v>
      </c>
      <c r="Z924" s="69">
        <v>11874</v>
      </c>
      <c r="AA924" s="19">
        <v>3.6859999999999999</v>
      </c>
      <c r="AB924" s="21">
        <v>300</v>
      </c>
      <c r="AC924" s="19">
        <v>10</v>
      </c>
      <c r="AD924" s="19">
        <v>327</v>
      </c>
      <c r="AE924" s="19">
        <v>300</v>
      </c>
      <c r="AF924" s="19">
        <v>323</v>
      </c>
      <c r="AG924" s="8">
        <f>AF924/AD924</f>
        <v>0.98776758409785936</v>
      </c>
      <c r="AH924" s="19">
        <v>200</v>
      </c>
      <c r="AI924" s="85">
        <f>(AF924*V924)/1000000</f>
        <v>0.10028181000000001</v>
      </c>
      <c r="AJ924" s="18" t="s">
        <v>78</v>
      </c>
      <c r="AK924" s="18" t="s">
        <v>444</v>
      </c>
      <c r="AL924" s="18" t="s">
        <v>382</v>
      </c>
      <c r="AM924" s="18" t="s">
        <v>443</v>
      </c>
      <c r="AN924" s="18" t="s">
        <v>81</v>
      </c>
      <c r="AO924" s="18" t="s">
        <v>81</v>
      </c>
      <c r="AP924" s="18" t="s">
        <v>94</v>
      </c>
      <c r="AQ924" s="18" t="s">
        <v>81</v>
      </c>
      <c r="AR924" s="19">
        <v>0</v>
      </c>
      <c r="AS924" s="18"/>
      <c r="AT924" s="72">
        <v>60</v>
      </c>
      <c r="AU924" s="19">
        <v>178</v>
      </c>
      <c r="AV924" s="19">
        <v>178</v>
      </c>
      <c r="AW924" s="18" t="s">
        <v>77</v>
      </c>
      <c r="AX924" s="18" t="s">
        <v>126</v>
      </c>
      <c r="AY924" s="18" t="s">
        <v>71</v>
      </c>
      <c r="AZ924" s="18" t="s">
        <v>71</v>
      </c>
      <c r="BA924" s="19">
        <v>0</v>
      </c>
      <c r="BB924" s="20" t="s">
        <v>81</v>
      </c>
      <c r="BC924" s="18" t="s">
        <v>81</v>
      </c>
      <c r="BD924" s="18" t="s">
        <v>81</v>
      </c>
      <c r="BE924" s="18" t="s">
        <v>263</v>
      </c>
      <c r="BF924" s="18" t="s">
        <v>81</v>
      </c>
      <c r="BG924" s="18"/>
      <c r="BH924" s="21">
        <v>0</v>
      </c>
      <c r="BI924" s="19">
        <v>0.25</v>
      </c>
      <c r="BJ924" s="18"/>
      <c r="BK924" s="19">
        <v>0.22</v>
      </c>
      <c r="BL924" s="18"/>
      <c r="BM924" s="18"/>
      <c r="BN924" s="19">
        <v>27.56</v>
      </c>
      <c r="BO924" s="21">
        <v>0.5</v>
      </c>
      <c r="BP924" s="20"/>
      <c r="BQ924" s="21">
        <v>0.38</v>
      </c>
      <c r="BR924" s="20"/>
      <c r="BS924" s="21">
        <v>0.34</v>
      </c>
      <c r="BT924" s="20"/>
      <c r="BU924" s="20"/>
      <c r="BV924" s="21">
        <v>27.85</v>
      </c>
      <c r="BW924" s="9">
        <f>IF(BA924=1,BN924-(Monitors!$B$17*Data!BZ924),Data!BN924)</f>
        <v>27.56</v>
      </c>
      <c r="BX924" s="32">
        <f>IF($AR924=1,$BW924-(Monitors!$C$17*BZ924),Data!$BW924)</f>
        <v>27.56</v>
      </c>
      <c r="BY924" s="32">
        <f>BX924-(AA924*Monitors!$C$13)</f>
        <v>20.187999999999999</v>
      </c>
      <c r="BZ924" s="86">
        <f>(Monitors!$C$13*Data!AA924)+(Monitors!$C$6*TANH(Monitors!$C$7*(Data!V924+Monitors!$C$8)+Monitors!$C$9)+Monitors!$C$10)</f>
        <v>21.978603668238129</v>
      </c>
      <c r="CA924" s="9">
        <f>BN924-(Signage!$C$13*AI924)</f>
        <v>20.038864249999996</v>
      </c>
      <c r="CB924" s="86">
        <f>(Signage!$C$13*Data!AI924)+(Signage!$C$6*TANH(Signage!$C$7*(Data!V924+Signage!$C$8)+Signage!$C$9)+Signage!$C$10)</f>
        <v>30.529274271097698</v>
      </c>
    </row>
    <row r="925" spans="1:80" s="4" customFormat="1" ht="12" customHeight="1">
      <c r="A925" s="83">
        <v>924</v>
      </c>
      <c r="B925" s="15" t="s">
        <v>2056</v>
      </c>
      <c r="C925" s="83" t="s">
        <v>1855</v>
      </c>
      <c r="D925" s="16">
        <v>41803</v>
      </c>
      <c r="E925" s="18" t="s">
        <v>78</v>
      </c>
      <c r="F925" s="15" t="s">
        <v>70</v>
      </c>
      <c r="G925" s="17">
        <v>6</v>
      </c>
      <c r="H925" s="15" t="s">
        <v>72</v>
      </c>
      <c r="I925" s="15" t="s">
        <v>90</v>
      </c>
      <c r="J925" s="18"/>
      <c r="K925" s="18" t="s">
        <v>74</v>
      </c>
      <c r="L925" s="18"/>
      <c r="M925" s="18" t="s">
        <v>78</v>
      </c>
      <c r="N925" s="18" t="s">
        <v>78</v>
      </c>
      <c r="O925" s="18" t="s">
        <v>82</v>
      </c>
      <c r="P925" s="18"/>
      <c r="Q925" s="18" t="s">
        <v>77</v>
      </c>
      <c r="R925" s="19">
        <v>1.78</v>
      </c>
      <c r="S925" s="19">
        <v>13.2</v>
      </c>
      <c r="T925" s="19">
        <v>23.5</v>
      </c>
      <c r="U925" s="19">
        <v>27</v>
      </c>
      <c r="V925" s="19">
        <v>310.47000000000003</v>
      </c>
      <c r="W925" s="19">
        <v>1440</v>
      </c>
      <c r="X925" s="19">
        <v>2560</v>
      </c>
      <c r="Y925" s="18" t="s">
        <v>441</v>
      </c>
      <c r="Z925" s="69">
        <v>11874</v>
      </c>
      <c r="AA925" s="19">
        <v>3.6859999999999999</v>
      </c>
      <c r="AB925" s="21">
        <v>350</v>
      </c>
      <c r="AC925" s="19">
        <v>13.2</v>
      </c>
      <c r="AD925" s="19">
        <v>360</v>
      </c>
      <c r="AE925" s="19">
        <v>350</v>
      </c>
      <c r="AF925" s="19">
        <v>323.10000000000002</v>
      </c>
      <c r="AG925" s="8">
        <f>AF925/AD925</f>
        <v>0.89750000000000008</v>
      </c>
      <c r="AH925" s="19">
        <v>201.8</v>
      </c>
      <c r="AI925" s="85">
        <f>(AF925*V925)/1000000</f>
        <v>0.10031285700000002</v>
      </c>
      <c r="AJ925" s="18" t="s">
        <v>78</v>
      </c>
      <c r="AK925" s="18" t="s">
        <v>788</v>
      </c>
      <c r="AL925" s="18" t="s">
        <v>135</v>
      </c>
      <c r="AM925" s="18"/>
      <c r="AN925" s="18" t="s">
        <v>81</v>
      </c>
      <c r="AO925" s="18"/>
      <c r="AP925" s="18" t="s">
        <v>81</v>
      </c>
      <c r="AQ925" s="18"/>
      <c r="AR925" s="19">
        <v>0</v>
      </c>
      <c r="AS925" s="18"/>
      <c r="AT925" s="72">
        <v>144</v>
      </c>
      <c r="AU925" s="19">
        <v>176</v>
      </c>
      <c r="AV925" s="19">
        <v>170</v>
      </c>
      <c r="AW925" s="18" t="s">
        <v>77</v>
      </c>
      <c r="AX925" s="18" t="s">
        <v>787</v>
      </c>
      <c r="AY925" s="18" t="s">
        <v>749</v>
      </c>
      <c r="AZ925" s="18" t="s">
        <v>749</v>
      </c>
      <c r="BA925" s="19">
        <v>1</v>
      </c>
      <c r="BB925" s="20" t="s">
        <v>81</v>
      </c>
      <c r="BC925" s="18" t="s">
        <v>81</v>
      </c>
      <c r="BD925" s="18"/>
      <c r="BE925" s="18" t="s">
        <v>84</v>
      </c>
      <c r="BF925" s="18"/>
      <c r="BG925" s="18"/>
      <c r="BH925" s="21">
        <v>0</v>
      </c>
      <c r="BI925" s="19">
        <v>0.42</v>
      </c>
      <c r="BJ925" s="18"/>
      <c r="BK925" s="19">
        <v>0.39</v>
      </c>
      <c r="BL925" s="18"/>
      <c r="BM925" s="18"/>
      <c r="BN925" s="19">
        <v>30.64</v>
      </c>
      <c r="BO925" s="21">
        <v>0.48</v>
      </c>
      <c r="BP925" s="20"/>
      <c r="BQ925" s="21">
        <v>0.44</v>
      </c>
      <c r="BR925" s="20"/>
      <c r="BS925" s="21">
        <v>0.42</v>
      </c>
      <c r="BT925" s="20"/>
      <c r="BU925" s="20"/>
      <c r="BV925" s="21">
        <v>30.51</v>
      </c>
      <c r="BW925" s="9">
        <f>IF(BA925=1,BN925-(Monitors!$B$17*Data!BZ925),Data!BN925)</f>
        <v>24.046418899528561</v>
      </c>
      <c r="BX925" s="32">
        <f>IF($AR925=1,$BW925-(Monitors!$C$17*BZ925),Data!$BW925)</f>
        <v>24.046418899528561</v>
      </c>
      <c r="BY925" s="32">
        <f>BX925-(AA925*Monitors!$C$13)</f>
        <v>16.674418899528561</v>
      </c>
      <c r="BZ925" s="86">
        <f>(Monitors!$C$13*Data!AA925)+(Monitors!$C$6*TANH(Monitors!$C$7*(Data!V925+Monitors!$C$8)+Monitors!$C$9)+Monitors!$C$10)</f>
        <v>21.978603668238129</v>
      </c>
      <c r="CA925" s="9">
        <f>BN925-(Signage!$C$13*AI925)</f>
        <v>23.116535724999999</v>
      </c>
      <c r="CB925" s="86">
        <f>(Signage!$C$13*Data!AI925)+(Signage!$C$6*TANH(Signage!$C$7*(Data!V925+Signage!$C$8)+Signage!$C$9)+Signage!$C$10)</f>
        <v>30.531602796097701</v>
      </c>
    </row>
    <row r="926" spans="1:80" s="4" customFormat="1" ht="12" customHeight="1">
      <c r="A926" s="82">
        <v>925</v>
      </c>
      <c r="B926" s="15" t="s">
        <v>2060</v>
      </c>
      <c r="C926" s="82" t="s">
        <v>1856</v>
      </c>
      <c r="D926" s="16">
        <v>41493</v>
      </c>
      <c r="E926" s="18" t="s">
        <v>77</v>
      </c>
      <c r="F926" s="15" t="s">
        <v>70</v>
      </c>
      <c r="G926" s="17">
        <v>6</v>
      </c>
      <c r="H926" s="15" t="s">
        <v>72</v>
      </c>
      <c r="I926" s="15" t="s">
        <v>142</v>
      </c>
      <c r="J926" s="18"/>
      <c r="K926" s="18" t="s">
        <v>74</v>
      </c>
      <c r="L926" s="18"/>
      <c r="M926" s="18" t="s">
        <v>78</v>
      </c>
      <c r="N926" s="18" t="s">
        <v>78</v>
      </c>
      <c r="O926" s="18" t="s">
        <v>82</v>
      </c>
      <c r="P926" s="18"/>
      <c r="Q926" s="18" t="s">
        <v>77</v>
      </c>
      <c r="R926" s="19">
        <v>1.78</v>
      </c>
      <c r="S926" s="19">
        <v>13.2</v>
      </c>
      <c r="T926" s="19">
        <v>23.5</v>
      </c>
      <c r="U926" s="19">
        <v>27</v>
      </c>
      <c r="V926" s="19">
        <v>310.47000000000003</v>
      </c>
      <c r="W926" s="19">
        <v>1440</v>
      </c>
      <c r="X926" s="19">
        <v>2560</v>
      </c>
      <c r="Y926" s="18" t="s">
        <v>441</v>
      </c>
      <c r="Z926" s="69">
        <v>11874</v>
      </c>
      <c r="AA926" s="19">
        <v>3.6859999999999999</v>
      </c>
      <c r="AB926" s="21">
        <v>350</v>
      </c>
      <c r="AC926" s="19">
        <v>0.1</v>
      </c>
      <c r="AD926" s="19">
        <v>376.3</v>
      </c>
      <c r="AE926" s="19">
        <v>350</v>
      </c>
      <c r="AF926" s="19">
        <v>350.1</v>
      </c>
      <c r="AG926" s="8">
        <f>AF926/AD926</f>
        <v>0.93037470103640718</v>
      </c>
      <c r="AH926" s="19">
        <v>200</v>
      </c>
      <c r="AI926" s="85">
        <f>(AF926*V926)/1000000</f>
        <v>0.10869554700000002</v>
      </c>
      <c r="AJ926" s="18" t="s">
        <v>78</v>
      </c>
      <c r="AK926" s="18" t="s">
        <v>739</v>
      </c>
      <c r="AL926" s="18" t="s">
        <v>410</v>
      </c>
      <c r="AM926" s="18"/>
      <c r="AN926" s="18" t="s">
        <v>81</v>
      </c>
      <c r="AO926" s="18"/>
      <c r="AP926" s="18" t="s">
        <v>81</v>
      </c>
      <c r="AQ926" s="18"/>
      <c r="AR926" s="19">
        <v>0</v>
      </c>
      <c r="AS926" s="18"/>
      <c r="AT926" s="72">
        <v>60</v>
      </c>
      <c r="AU926" s="19">
        <v>178</v>
      </c>
      <c r="AV926" s="19">
        <v>178</v>
      </c>
      <c r="AW926" s="18" t="s">
        <v>77</v>
      </c>
      <c r="AX926" s="19">
        <v>0.99</v>
      </c>
      <c r="AY926" s="18" t="s">
        <v>738</v>
      </c>
      <c r="AZ926" s="18" t="s">
        <v>738</v>
      </c>
      <c r="BA926" s="19">
        <v>1</v>
      </c>
      <c r="BB926" s="20" t="s">
        <v>81</v>
      </c>
      <c r="BC926" s="18" t="s">
        <v>81</v>
      </c>
      <c r="BD926" s="18"/>
      <c r="BE926" s="18" t="s">
        <v>84</v>
      </c>
      <c r="BF926" s="18"/>
      <c r="BG926" s="18"/>
      <c r="BH926" s="21">
        <v>0</v>
      </c>
      <c r="BI926" s="19">
        <v>0.28000000000000003</v>
      </c>
      <c r="BJ926" s="19">
        <v>0</v>
      </c>
      <c r="BK926" s="19">
        <v>0.28000000000000003</v>
      </c>
      <c r="BL926" s="18"/>
      <c r="BM926" s="18"/>
      <c r="BN926" s="19">
        <v>32.54</v>
      </c>
      <c r="BO926" s="21">
        <v>0.86</v>
      </c>
      <c r="BP926" s="20"/>
      <c r="BQ926" s="21">
        <v>0.37</v>
      </c>
      <c r="BR926" s="21">
        <v>0.37</v>
      </c>
      <c r="BS926" s="21">
        <v>0.36</v>
      </c>
      <c r="BT926" s="20"/>
      <c r="BU926" s="20"/>
      <c r="BV926" s="21">
        <v>33.479999999999997</v>
      </c>
      <c r="BW926" s="9">
        <f>IF(BA926=1,BN926-(Monitors!$B$17*Data!BZ926),Data!BN926)</f>
        <v>25.94641889952856</v>
      </c>
      <c r="BX926" s="32">
        <f>IF($AR926=1,$BW926-(Monitors!$C$17*BZ926),Data!$BW926)</f>
        <v>25.94641889952856</v>
      </c>
      <c r="BY926" s="32">
        <f>BX926-(AA926*Monitors!$C$13)</f>
        <v>18.57441889952856</v>
      </c>
      <c r="BZ926" s="86">
        <f>(Monitors!$C$13*Data!AA926)+(Monitors!$C$6*TANH(Monitors!$C$7*(Data!V926+Monitors!$C$8)+Monitors!$C$9)+Monitors!$C$10)</f>
        <v>21.978603668238129</v>
      </c>
      <c r="CA926" s="9">
        <f>BN926-(Signage!$C$13*AI926)</f>
        <v>24.387833974999999</v>
      </c>
      <c r="CB926" s="86">
        <f>(Signage!$C$13*Data!AI926)+(Signage!$C$6*TANH(Signage!$C$7*(Data!V926+Signage!$C$8)+Signage!$C$9)+Signage!$C$10)</f>
        <v>31.160304546097699</v>
      </c>
    </row>
    <row r="927" spans="1:80" s="4" customFormat="1" ht="12" customHeight="1">
      <c r="A927" s="83">
        <v>926</v>
      </c>
      <c r="B927" s="15" t="s">
        <v>2076</v>
      </c>
      <c r="C927" s="83" t="s">
        <v>1857</v>
      </c>
      <c r="D927" s="16">
        <v>41430</v>
      </c>
      <c r="E927" s="18" t="s">
        <v>77</v>
      </c>
      <c r="F927" s="15" t="s">
        <v>70</v>
      </c>
      <c r="G927" s="17">
        <v>6</v>
      </c>
      <c r="H927" s="15" t="s">
        <v>72</v>
      </c>
      <c r="I927" s="15" t="s">
        <v>142</v>
      </c>
      <c r="J927" s="18" t="s">
        <v>142</v>
      </c>
      <c r="K927" s="18" t="s">
        <v>74</v>
      </c>
      <c r="L927" s="18"/>
      <c r="M927" s="18" t="s">
        <v>78</v>
      </c>
      <c r="N927" s="18" t="s">
        <v>78</v>
      </c>
      <c r="O927" s="18" t="s">
        <v>82</v>
      </c>
      <c r="P927" s="18"/>
      <c r="Q927" s="18" t="s">
        <v>77</v>
      </c>
      <c r="R927" s="19">
        <v>1.78</v>
      </c>
      <c r="S927" s="19">
        <v>13.2</v>
      </c>
      <c r="T927" s="19">
        <v>23.5</v>
      </c>
      <c r="U927" s="19">
        <v>27</v>
      </c>
      <c r="V927" s="19">
        <v>310.47000000000003</v>
      </c>
      <c r="W927" s="19">
        <v>1440</v>
      </c>
      <c r="X927" s="19">
        <v>2560</v>
      </c>
      <c r="Y927" s="18" t="s">
        <v>441</v>
      </c>
      <c r="Z927" s="69">
        <v>11874</v>
      </c>
      <c r="AA927" s="19">
        <v>3.6859999999999999</v>
      </c>
      <c r="AB927" s="21">
        <v>350</v>
      </c>
      <c r="AC927" s="19">
        <v>0.1</v>
      </c>
      <c r="AD927" s="19">
        <v>376.3</v>
      </c>
      <c r="AE927" s="19">
        <v>350</v>
      </c>
      <c r="AF927" s="19">
        <v>350.1</v>
      </c>
      <c r="AG927" s="8">
        <f>AF927/AD927</f>
        <v>0.93037470103640718</v>
      </c>
      <c r="AH927" s="19">
        <v>200</v>
      </c>
      <c r="AI927" s="85">
        <f>(AF927*V927)/1000000</f>
        <v>0.10869554700000002</v>
      </c>
      <c r="AJ927" s="18" t="s">
        <v>78</v>
      </c>
      <c r="AK927" s="18" t="s">
        <v>739</v>
      </c>
      <c r="AL927" s="18" t="s">
        <v>382</v>
      </c>
      <c r="AM927" s="18"/>
      <c r="AN927" s="18" t="s">
        <v>121</v>
      </c>
      <c r="AO927" s="18"/>
      <c r="AP927" s="18" t="s">
        <v>81</v>
      </c>
      <c r="AQ927" s="18"/>
      <c r="AR927" s="19">
        <v>0</v>
      </c>
      <c r="AS927" s="18"/>
      <c r="AT927" s="72">
        <v>60</v>
      </c>
      <c r="AU927" s="19">
        <v>178</v>
      </c>
      <c r="AV927" s="19">
        <v>178</v>
      </c>
      <c r="AW927" s="18" t="s">
        <v>77</v>
      </c>
      <c r="AX927" s="19">
        <v>0.99</v>
      </c>
      <c r="AY927" s="18" t="s">
        <v>738</v>
      </c>
      <c r="AZ927" s="18" t="s">
        <v>738</v>
      </c>
      <c r="BA927" s="19">
        <v>1</v>
      </c>
      <c r="BB927" s="20" t="s">
        <v>121</v>
      </c>
      <c r="BC927" s="18" t="s">
        <v>154</v>
      </c>
      <c r="BD927" s="18"/>
      <c r="BE927" s="18" t="s">
        <v>84</v>
      </c>
      <c r="BF927" s="18"/>
      <c r="BG927" s="18"/>
      <c r="BH927" s="21">
        <v>0</v>
      </c>
      <c r="BI927" s="19">
        <v>0.37</v>
      </c>
      <c r="BJ927" s="19">
        <v>0.35</v>
      </c>
      <c r="BK927" s="19">
        <v>0.28999999999999998</v>
      </c>
      <c r="BL927" s="18"/>
      <c r="BM927" s="18"/>
      <c r="BN927" s="19">
        <v>32.54</v>
      </c>
      <c r="BO927" s="21">
        <v>0.86</v>
      </c>
      <c r="BP927" s="20"/>
      <c r="BQ927" s="21">
        <v>0.45</v>
      </c>
      <c r="BR927" s="21">
        <v>0.43</v>
      </c>
      <c r="BS927" s="21">
        <v>0.36</v>
      </c>
      <c r="BT927" s="20"/>
      <c r="BU927" s="20"/>
      <c r="BV927" s="21">
        <v>33.479999999999997</v>
      </c>
      <c r="BW927" s="9">
        <f>IF(BA927=1,BN927-(Monitors!$B$17*Data!BZ927),Data!BN927)</f>
        <v>25.94641889952856</v>
      </c>
      <c r="BX927" s="32">
        <f>IF($AR927=1,$BW927-(Monitors!$C$17*BZ927),Data!$BW927)</f>
        <v>25.94641889952856</v>
      </c>
      <c r="BY927" s="32">
        <f>BX927-(AA927*Monitors!$C$13)</f>
        <v>18.57441889952856</v>
      </c>
      <c r="BZ927" s="86">
        <f>(Monitors!$C$13*Data!AA927)+(Monitors!$C$6*TANH(Monitors!$C$7*(Data!V927+Monitors!$C$8)+Monitors!$C$9)+Monitors!$C$10)</f>
        <v>21.978603668238129</v>
      </c>
      <c r="CA927" s="9">
        <f>BN927-(Signage!$C$13*AI927)</f>
        <v>24.387833974999999</v>
      </c>
      <c r="CB927" s="86">
        <f>(Signage!$C$13*Data!AI927)+(Signage!$C$6*TANH(Signage!$C$7*(Data!V927+Signage!$C$8)+Signage!$C$9)+Signage!$C$10)</f>
        <v>31.160304546097699</v>
      </c>
    </row>
    <row r="928" spans="1:80" s="4" customFormat="1" ht="12" customHeight="1">
      <c r="A928" s="82">
        <v>927</v>
      </c>
      <c r="B928" s="15" t="s">
        <v>2079</v>
      </c>
      <c r="C928" s="82" t="s">
        <v>1858</v>
      </c>
      <c r="D928" s="25">
        <v>41855</v>
      </c>
      <c r="E928" s="27" t="s">
        <v>77</v>
      </c>
      <c r="F928" s="24" t="s">
        <v>70</v>
      </c>
      <c r="G928" s="26">
        <v>6</v>
      </c>
      <c r="H928" s="24" t="s">
        <v>72</v>
      </c>
      <c r="I928" s="24" t="s">
        <v>90</v>
      </c>
      <c r="J928" s="27" t="s">
        <v>71</v>
      </c>
      <c r="K928" s="27" t="s">
        <v>74</v>
      </c>
      <c r="L928" s="27" t="s">
        <v>71</v>
      </c>
      <c r="M928" s="27" t="s">
        <v>78</v>
      </c>
      <c r="N928" s="27" t="s">
        <v>78</v>
      </c>
      <c r="O928" s="27" t="s">
        <v>82</v>
      </c>
      <c r="P928" s="27" t="s">
        <v>81</v>
      </c>
      <c r="Q928" s="27" t="s">
        <v>77</v>
      </c>
      <c r="R928" s="28">
        <v>1.78</v>
      </c>
      <c r="S928" s="28">
        <v>13.2</v>
      </c>
      <c r="T928" s="28">
        <v>23.5</v>
      </c>
      <c r="U928" s="28">
        <v>27</v>
      </c>
      <c r="V928" s="28">
        <v>310.2</v>
      </c>
      <c r="W928" s="28">
        <v>1440</v>
      </c>
      <c r="X928" s="28">
        <v>2560</v>
      </c>
      <c r="Y928" s="27" t="s">
        <v>441</v>
      </c>
      <c r="Z928" s="70">
        <v>11884</v>
      </c>
      <c r="AA928" s="28">
        <v>3.6859999999999999</v>
      </c>
      <c r="AB928" s="30">
        <v>300</v>
      </c>
      <c r="AC928" s="28">
        <v>17</v>
      </c>
      <c r="AD928" s="28">
        <v>390</v>
      </c>
      <c r="AE928" s="28">
        <v>300</v>
      </c>
      <c r="AF928" s="28">
        <v>361</v>
      </c>
      <c r="AG928" s="8">
        <f>AF928/AD928</f>
        <v>0.92564102564102568</v>
      </c>
      <c r="AH928" s="28">
        <v>200</v>
      </c>
      <c r="AI928" s="85">
        <f>(AF928*V928)/1000000</f>
        <v>0.1119822</v>
      </c>
      <c r="AJ928" s="27" t="s">
        <v>78</v>
      </c>
      <c r="AK928" s="27" t="s">
        <v>442</v>
      </c>
      <c r="AL928" s="27" t="s">
        <v>382</v>
      </c>
      <c r="AM928" s="27" t="s">
        <v>584</v>
      </c>
      <c r="AN928" s="27" t="s">
        <v>121</v>
      </c>
      <c r="AO928" s="27" t="s">
        <v>81</v>
      </c>
      <c r="AP928" s="27" t="s">
        <v>94</v>
      </c>
      <c r="AQ928" s="27" t="s">
        <v>81</v>
      </c>
      <c r="AR928" s="28">
        <v>0</v>
      </c>
      <c r="AS928" s="27"/>
      <c r="AT928" s="74">
        <v>60</v>
      </c>
      <c r="AU928" s="28">
        <v>178</v>
      </c>
      <c r="AV928" s="28">
        <v>178</v>
      </c>
      <c r="AW928" s="31"/>
      <c r="AX928" s="27" t="s">
        <v>98</v>
      </c>
      <c r="AY928" s="27" t="s">
        <v>71</v>
      </c>
      <c r="AZ928" s="27" t="s">
        <v>71</v>
      </c>
      <c r="BA928" s="28">
        <v>0</v>
      </c>
      <c r="BB928" s="29" t="s">
        <v>121</v>
      </c>
      <c r="BC928" s="29" t="s">
        <v>154</v>
      </c>
      <c r="BD928" s="27" t="s">
        <v>81</v>
      </c>
      <c r="BE928" s="27" t="s">
        <v>84</v>
      </c>
      <c r="BF928" s="27" t="s">
        <v>81</v>
      </c>
      <c r="BG928" s="27"/>
      <c r="BH928" s="30">
        <v>0</v>
      </c>
      <c r="BI928" s="28">
        <v>0.67</v>
      </c>
      <c r="BJ928" s="27"/>
      <c r="BK928" s="28">
        <v>0.38</v>
      </c>
      <c r="BL928" s="27"/>
      <c r="BM928" s="27"/>
      <c r="BN928" s="28">
        <v>31.77</v>
      </c>
      <c r="BO928" s="30">
        <v>0.9</v>
      </c>
      <c r="BP928" s="29"/>
      <c r="BQ928" s="30">
        <v>0.77</v>
      </c>
      <c r="BR928" s="29"/>
      <c r="BS928" s="30">
        <v>0.42</v>
      </c>
      <c r="BT928" s="29"/>
      <c r="BU928" s="29"/>
      <c r="BV928" s="30">
        <v>31.92</v>
      </c>
      <c r="BW928" s="9">
        <f>IF(BA928=1,BN928-(Monitors!$B$17*Data!BZ928),Data!BN928)</f>
        <v>31.77</v>
      </c>
      <c r="BX928" s="32">
        <f>IF($AR928=1,$BW928-(Monitors!$C$17*BZ928),Data!$BW928)</f>
        <v>31.77</v>
      </c>
      <c r="BY928" s="32">
        <f>BX928-(AA928*Monitors!$C$13)</f>
        <v>24.398</v>
      </c>
      <c r="BZ928" s="86">
        <f>(Monitors!$C$13*Data!AA928)+(Monitors!$C$6*TANH(Monitors!$C$7*(Data!V928+Monitors!$C$8)+Monitors!$C$9)+Monitors!$C$10)</f>
        <v>21.973057748199018</v>
      </c>
      <c r="CA928" s="9">
        <f>BN928-(Signage!$C$13*AI928)</f>
        <v>23.371334999999998</v>
      </c>
      <c r="CB928" s="86">
        <f>(Signage!$C$13*Data!AI928)+(Signage!$C$6*TANH(Signage!$C$7*(Data!V928+Signage!$C$8)+Signage!$C$9)+Signage!$C$10)</f>
        <v>31.38561483169627</v>
      </c>
    </row>
    <row r="929" spans="1:80" s="4" customFormat="1" ht="12" customHeight="1">
      <c r="A929" s="83">
        <v>928</v>
      </c>
      <c r="B929" s="15" t="s">
        <v>2100</v>
      </c>
      <c r="C929" s="83" t="s">
        <v>1859</v>
      </c>
      <c r="D929" s="16">
        <v>41487</v>
      </c>
      <c r="E929" s="18" t="s">
        <v>77</v>
      </c>
      <c r="F929" s="15" t="s">
        <v>70</v>
      </c>
      <c r="G929" s="17">
        <v>6</v>
      </c>
      <c r="H929" s="15" t="s">
        <v>72</v>
      </c>
      <c r="I929" s="15" t="s">
        <v>142</v>
      </c>
      <c r="J929" s="18"/>
      <c r="K929" s="18" t="s">
        <v>74</v>
      </c>
      <c r="L929" s="18"/>
      <c r="M929" s="18" t="s">
        <v>78</v>
      </c>
      <c r="N929" s="18" t="s">
        <v>78</v>
      </c>
      <c r="O929" s="18" t="s">
        <v>82</v>
      </c>
      <c r="P929" s="18"/>
      <c r="Q929" s="18" t="s">
        <v>77</v>
      </c>
      <c r="R929" s="19">
        <v>1.78</v>
      </c>
      <c r="S929" s="19">
        <v>13.2</v>
      </c>
      <c r="T929" s="19">
        <v>23.5</v>
      </c>
      <c r="U929" s="19">
        <v>27</v>
      </c>
      <c r="V929" s="19">
        <v>310.39999999999998</v>
      </c>
      <c r="W929" s="19">
        <v>1440</v>
      </c>
      <c r="X929" s="19">
        <v>2560</v>
      </c>
      <c r="Y929" s="18" t="s">
        <v>441</v>
      </c>
      <c r="Z929" s="69">
        <v>11839</v>
      </c>
      <c r="AA929" s="19">
        <v>3.6859999999999999</v>
      </c>
      <c r="AB929" s="21">
        <v>400</v>
      </c>
      <c r="AC929" s="19">
        <v>0.1</v>
      </c>
      <c r="AD929" s="19">
        <v>364.2</v>
      </c>
      <c r="AE929" s="19">
        <v>400</v>
      </c>
      <c r="AF929" s="19">
        <v>361.4</v>
      </c>
      <c r="AG929" s="8">
        <f>AF929/AD929</f>
        <v>0.99231191652937945</v>
      </c>
      <c r="AH929" s="19">
        <v>200.3</v>
      </c>
      <c r="AI929" s="85">
        <f>(AF929*V929)/1000000</f>
        <v>0.11217855999999998</v>
      </c>
      <c r="AJ929" s="18" t="s">
        <v>78</v>
      </c>
      <c r="AK929" s="18" t="s">
        <v>736</v>
      </c>
      <c r="AL929" s="18" t="s">
        <v>382</v>
      </c>
      <c r="AM929" s="18"/>
      <c r="AN929" s="18" t="s">
        <v>121</v>
      </c>
      <c r="AO929" s="18"/>
      <c r="AP929" s="18" t="s">
        <v>81</v>
      </c>
      <c r="AQ929" s="18"/>
      <c r="AR929" s="19">
        <v>0</v>
      </c>
      <c r="AS929" s="18"/>
      <c r="AT929" s="72">
        <v>60</v>
      </c>
      <c r="AU929" s="19">
        <v>178</v>
      </c>
      <c r="AV929" s="19">
        <v>178</v>
      </c>
      <c r="AW929" s="18" t="s">
        <v>77</v>
      </c>
      <c r="AX929" s="18" t="s">
        <v>735</v>
      </c>
      <c r="AY929" s="19">
        <v>65</v>
      </c>
      <c r="AZ929" s="19">
        <v>65</v>
      </c>
      <c r="BA929" s="19">
        <v>1</v>
      </c>
      <c r="BB929" s="20" t="s">
        <v>121</v>
      </c>
      <c r="BC929" s="18" t="s">
        <v>154</v>
      </c>
      <c r="BD929" s="18"/>
      <c r="BE929" s="18" t="s">
        <v>84</v>
      </c>
      <c r="BF929" s="18"/>
      <c r="BG929" s="18"/>
      <c r="BH929" s="21">
        <v>0</v>
      </c>
      <c r="BI929" s="19">
        <v>0.44</v>
      </c>
      <c r="BJ929" s="19">
        <v>0.4</v>
      </c>
      <c r="BK929" s="19">
        <v>0.25</v>
      </c>
      <c r="BL929" s="18"/>
      <c r="BM929" s="18"/>
      <c r="BN929" s="19">
        <v>41.28</v>
      </c>
      <c r="BO929" s="21">
        <v>0.49</v>
      </c>
      <c r="BP929" s="20"/>
      <c r="BQ929" s="21">
        <v>0.5</v>
      </c>
      <c r="BR929" s="21">
        <v>0.45</v>
      </c>
      <c r="BS929" s="21">
        <v>0.3</v>
      </c>
      <c r="BT929" s="20"/>
      <c r="BU929" s="20"/>
      <c r="BV929" s="21">
        <v>40.659999999999997</v>
      </c>
      <c r="BW929" s="9">
        <f>IF(BA929=1,BN929-(Monitors!$B$17*Data!BZ929),Data!BN929)</f>
        <v>34.686849960245276</v>
      </c>
      <c r="BX929" s="32">
        <f>IF($AR929=1,$BW929-(Monitors!$C$17*BZ929),Data!$BW929)</f>
        <v>34.686849960245276</v>
      </c>
      <c r="BY929" s="32">
        <f>BX929-(AA929*Monitors!$C$13)</f>
        <v>27.314849960245276</v>
      </c>
      <c r="BZ929" s="86">
        <f>(Monitors!$C$13*Data!AA929)+(Monitors!$C$6*TANH(Monitors!$C$7*(Data!V929+Monitors!$C$8)+Monitors!$C$9)+Monitors!$C$10)</f>
        <v>21.97716679918241</v>
      </c>
      <c r="CA929" s="9">
        <f>BN929-(Signage!$C$13*AI929)</f>
        <v>32.866607999999999</v>
      </c>
      <c r="CB929" s="86">
        <f>(Signage!$C$13*Data!AI929)+(Signage!$C$6*TANH(Signage!$C$7*(Data!V929+Signage!$C$8)+Signage!$C$9)+Signage!$C$10)</f>
        <v>31.416037384940264</v>
      </c>
    </row>
    <row r="930" spans="1:80" s="4" customFormat="1" ht="12" customHeight="1">
      <c r="A930" s="82">
        <v>929</v>
      </c>
      <c r="B930" s="15" t="s">
        <v>2079</v>
      </c>
      <c r="C930" s="82" t="s">
        <v>1860</v>
      </c>
      <c r="D930" s="16">
        <v>41732</v>
      </c>
      <c r="E930" s="18" t="s">
        <v>77</v>
      </c>
      <c r="F930" s="15" t="s">
        <v>70</v>
      </c>
      <c r="G930" s="17">
        <v>6</v>
      </c>
      <c r="H930" s="15" t="s">
        <v>72</v>
      </c>
      <c r="I930" s="15" t="s">
        <v>73</v>
      </c>
      <c r="J930" s="18" t="s">
        <v>73</v>
      </c>
      <c r="K930" s="18" t="s">
        <v>74</v>
      </c>
      <c r="L930" s="18" t="s">
        <v>71</v>
      </c>
      <c r="M930" s="18" t="s">
        <v>78</v>
      </c>
      <c r="N930" s="18" t="s">
        <v>78</v>
      </c>
      <c r="O930" s="18" t="s">
        <v>82</v>
      </c>
      <c r="P930" s="18" t="s">
        <v>81</v>
      </c>
      <c r="Q930" s="18" t="s">
        <v>77</v>
      </c>
      <c r="R930" s="19">
        <v>1.78</v>
      </c>
      <c r="S930" s="19">
        <v>13.2</v>
      </c>
      <c r="T930" s="19">
        <v>23.5</v>
      </c>
      <c r="U930" s="19">
        <v>27</v>
      </c>
      <c r="V930" s="19">
        <v>310.2</v>
      </c>
      <c r="W930" s="19">
        <v>1440</v>
      </c>
      <c r="X930" s="19">
        <v>2560</v>
      </c>
      <c r="Y930" s="18" t="s">
        <v>441</v>
      </c>
      <c r="Z930" s="69">
        <v>11884</v>
      </c>
      <c r="AA930" s="19">
        <v>3.6859999999999999</v>
      </c>
      <c r="AB930" s="21">
        <v>300</v>
      </c>
      <c r="AC930" s="19">
        <v>12</v>
      </c>
      <c r="AD930" s="19">
        <v>378</v>
      </c>
      <c r="AE930" s="19">
        <v>300</v>
      </c>
      <c r="AF930" s="19">
        <v>370</v>
      </c>
      <c r="AG930" s="8">
        <f>AF930/AD930</f>
        <v>0.97883597883597884</v>
      </c>
      <c r="AH930" s="19">
        <v>200</v>
      </c>
      <c r="AI930" s="85">
        <f>(AF930*V930)/1000000</f>
        <v>0.114774</v>
      </c>
      <c r="AJ930" s="18" t="s">
        <v>78</v>
      </c>
      <c r="AK930" s="18" t="s">
        <v>442</v>
      </c>
      <c r="AL930" s="18" t="s">
        <v>382</v>
      </c>
      <c r="AM930" s="18" t="s">
        <v>584</v>
      </c>
      <c r="AN930" s="18" t="s">
        <v>121</v>
      </c>
      <c r="AO930" s="18" t="s">
        <v>81</v>
      </c>
      <c r="AP930" s="18" t="s">
        <v>81</v>
      </c>
      <c r="AQ930" s="18" t="s">
        <v>81</v>
      </c>
      <c r="AR930" s="19">
        <v>0</v>
      </c>
      <c r="AS930" s="18"/>
      <c r="AT930" s="72">
        <v>60</v>
      </c>
      <c r="AU930" s="19">
        <v>178</v>
      </c>
      <c r="AV930" s="19">
        <v>178</v>
      </c>
      <c r="AW930" s="18" t="s">
        <v>77</v>
      </c>
      <c r="AX930" s="18" t="s">
        <v>730</v>
      </c>
      <c r="AY930" s="18" t="s">
        <v>71</v>
      </c>
      <c r="AZ930" s="18" t="s">
        <v>71</v>
      </c>
      <c r="BA930" s="19">
        <v>1</v>
      </c>
      <c r="BB930" s="20" t="s">
        <v>121</v>
      </c>
      <c r="BC930" s="18" t="s">
        <v>154</v>
      </c>
      <c r="BD930" s="18" t="s">
        <v>81</v>
      </c>
      <c r="BE930" s="18" t="s">
        <v>84</v>
      </c>
      <c r="BF930" s="18" t="s">
        <v>81</v>
      </c>
      <c r="BG930" s="18"/>
      <c r="BH930" s="21">
        <v>0</v>
      </c>
      <c r="BI930" s="19">
        <v>0.31</v>
      </c>
      <c r="BJ930" s="18"/>
      <c r="BK930" s="19">
        <v>0.22</v>
      </c>
      <c r="BL930" s="18"/>
      <c r="BM930" s="18"/>
      <c r="BN930" s="19">
        <v>36.950000000000003</v>
      </c>
      <c r="BO930" s="21">
        <v>0.9</v>
      </c>
      <c r="BP930" s="20"/>
      <c r="BQ930" s="21">
        <v>0.34</v>
      </c>
      <c r="BR930" s="20"/>
      <c r="BS930" s="21">
        <v>0.19</v>
      </c>
      <c r="BT930" s="20"/>
      <c r="BU930" s="20"/>
      <c r="BV930" s="21">
        <v>36.82</v>
      </c>
      <c r="BW930" s="9">
        <f>IF(BA930=1,BN930-(Monitors!$B$17*Data!BZ930),Data!BN930)</f>
        <v>30.358082675540299</v>
      </c>
      <c r="BX930" s="32">
        <f>IF($AR930=1,$BW930-(Monitors!$C$17*BZ930),Data!$BW930)</f>
        <v>30.358082675540299</v>
      </c>
      <c r="BY930" s="32">
        <f>BX930-(AA930*Monitors!$C$13)</f>
        <v>22.986082675540299</v>
      </c>
      <c r="BZ930" s="86">
        <f>(Monitors!$C$13*Data!AA930)+(Monitors!$C$6*TANH(Monitors!$C$7*(Data!V930+Monitors!$C$8)+Monitors!$C$9)+Monitors!$C$10)</f>
        <v>21.973057748199018</v>
      </c>
      <c r="CA930" s="9">
        <f>BN930-(Signage!$C$13*AI930)</f>
        <v>28.341950000000004</v>
      </c>
      <c r="CB930" s="86">
        <f>(Signage!$C$13*Data!AI930)+(Signage!$C$6*TANH(Signage!$C$7*(Data!V930+Signage!$C$8)+Signage!$C$9)+Signage!$C$10)</f>
        <v>31.594999831696271</v>
      </c>
    </row>
    <row r="931" spans="1:80" s="4" customFormat="1" ht="12" customHeight="1">
      <c r="A931" s="83">
        <v>930</v>
      </c>
      <c r="B931" s="15" t="s">
        <v>2088</v>
      </c>
      <c r="C931" s="83" t="s">
        <v>1861</v>
      </c>
      <c r="D931" s="16">
        <v>41813</v>
      </c>
      <c r="E931" s="18" t="s">
        <v>78</v>
      </c>
      <c r="F931" s="15" t="s">
        <v>70</v>
      </c>
      <c r="G931" s="17">
        <v>6</v>
      </c>
      <c r="H931" s="15" t="s">
        <v>72</v>
      </c>
      <c r="I931" s="15" t="s">
        <v>90</v>
      </c>
      <c r="J931" s="18"/>
      <c r="K931" s="18" t="s">
        <v>74</v>
      </c>
      <c r="L931" s="18"/>
      <c r="M931" s="18" t="s">
        <v>78</v>
      </c>
      <c r="N931" s="18" t="s">
        <v>78</v>
      </c>
      <c r="O931" s="18" t="s">
        <v>82</v>
      </c>
      <c r="P931" s="18"/>
      <c r="Q931" s="18" t="s">
        <v>78</v>
      </c>
      <c r="R931" s="19">
        <v>1.78</v>
      </c>
      <c r="S931" s="19">
        <v>13.2</v>
      </c>
      <c r="T931" s="19">
        <v>23.5</v>
      </c>
      <c r="U931" s="19">
        <v>27</v>
      </c>
      <c r="V931" s="19">
        <v>310.5</v>
      </c>
      <c r="W931" s="19">
        <v>1440</v>
      </c>
      <c r="X931" s="19">
        <v>2560</v>
      </c>
      <c r="Y931" s="18" t="s">
        <v>441</v>
      </c>
      <c r="Z931" s="69">
        <v>11874</v>
      </c>
      <c r="AA931" s="19">
        <v>3.6859999999999999</v>
      </c>
      <c r="AB931" s="21">
        <v>350</v>
      </c>
      <c r="AC931" s="19">
        <v>32</v>
      </c>
      <c r="AD931" s="19">
        <v>378.3</v>
      </c>
      <c r="AE931" s="19">
        <v>350</v>
      </c>
      <c r="AF931" s="19">
        <v>378.2</v>
      </c>
      <c r="AG931" s="8">
        <f>AF931/AD931</f>
        <v>0.99973565952947385</v>
      </c>
      <c r="AH931" s="19">
        <v>200.4</v>
      </c>
      <c r="AI931" s="85">
        <f>(AF931*V931)/1000000</f>
        <v>0.1174311</v>
      </c>
      <c r="AJ931" s="18" t="s">
        <v>78</v>
      </c>
      <c r="AK931" s="18" t="s">
        <v>445</v>
      </c>
      <c r="AL931" s="18" t="s">
        <v>382</v>
      </c>
      <c r="AM931" s="18"/>
      <c r="AN931" s="18" t="s">
        <v>121</v>
      </c>
      <c r="AO931" s="18"/>
      <c r="AP931" s="18" t="s">
        <v>81</v>
      </c>
      <c r="AQ931" s="18"/>
      <c r="AR931" s="19">
        <v>0</v>
      </c>
      <c r="AS931" s="18"/>
      <c r="AT931" s="72">
        <v>60</v>
      </c>
      <c r="AU931" s="19">
        <v>178</v>
      </c>
      <c r="AV931" s="19">
        <v>178</v>
      </c>
      <c r="AW931" s="18" t="s">
        <v>78</v>
      </c>
      <c r="AX931" s="18" t="s">
        <v>109</v>
      </c>
      <c r="AY931" s="18"/>
      <c r="AZ931" s="18"/>
      <c r="BA931" s="19">
        <v>0</v>
      </c>
      <c r="BB931" s="20" t="s">
        <v>121</v>
      </c>
      <c r="BC931" s="18" t="s">
        <v>154</v>
      </c>
      <c r="BD931" s="18"/>
      <c r="BE931" s="18" t="s">
        <v>84</v>
      </c>
      <c r="BF931" s="18"/>
      <c r="BG931" s="19">
        <v>5</v>
      </c>
      <c r="BH931" s="21">
        <v>0</v>
      </c>
      <c r="BI931" s="19">
        <v>0.27</v>
      </c>
      <c r="BJ931" s="19">
        <v>0.27</v>
      </c>
      <c r="BK931" s="19">
        <v>0.27</v>
      </c>
      <c r="BL931" s="18"/>
      <c r="BM931" s="18"/>
      <c r="BN931" s="19">
        <v>27.4</v>
      </c>
      <c r="BO931" s="21">
        <v>0.56999999999999995</v>
      </c>
      <c r="BP931" s="20"/>
      <c r="BQ931" s="21">
        <v>0.32</v>
      </c>
      <c r="BR931" s="21">
        <v>0.3</v>
      </c>
      <c r="BS931" s="21">
        <v>0.28999999999999998</v>
      </c>
      <c r="BT931" s="20"/>
      <c r="BU931" s="20"/>
      <c r="BV931" s="21">
        <v>29.4</v>
      </c>
      <c r="BW931" s="9">
        <f>IF(BA931=1,BN931-(Monitors!$B$17*Data!BZ931),Data!BN931)</f>
        <v>27.4</v>
      </c>
      <c r="BX931" s="32">
        <f>IF($AR931=1,$BW931-(Monitors!$C$17*BZ931),Data!$BW931)</f>
        <v>27.4</v>
      </c>
      <c r="BY931" s="32">
        <f>BX931-(AA931*Monitors!$C$13)</f>
        <v>20.027999999999999</v>
      </c>
      <c r="BZ931" s="86">
        <f>(Monitors!$C$13*Data!AA931)+(Monitors!$C$6*TANH(Monitors!$C$7*(Data!V931+Monitors!$C$8)+Monitors!$C$9)+Monitors!$C$10)</f>
        <v>21.979219263213466</v>
      </c>
      <c r="CA931" s="9">
        <f>BN931-(Signage!$C$13*AI931)</f>
        <v>18.592667499999997</v>
      </c>
      <c r="CB931" s="86">
        <f>(Signage!$C$13*Data!AI931)+(Signage!$C$6*TANH(Signage!$C$7*(Data!V931+Signage!$C$8)+Signage!$C$9)+Signage!$C$10)</f>
        <v>31.817825173481488</v>
      </c>
    </row>
    <row r="932" spans="1:80" s="4" customFormat="1" ht="12" customHeight="1">
      <c r="A932" s="82">
        <v>931</v>
      </c>
      <c r="B932" s="15" t="s">
        <v>2054</v>
      </c>
      <c r="C932" s="82" t="s">
        <v>1862</v>
      </c>
      <c r="D932" s="16">
        <v>40386</v>
      </c>
      <c r="E932" s="18" t="s">
        <v>77</v>
      </c>
      <c r="F932" s="15" t="s">
        <v>70</v>
      </c>
      <c r="G932" s="17">
        <v>6</v>
      </c>
      <c r="H932" s="15" t="s">
        <v>72</v>
      </c>
      <c r="I932" s="15" t="s">
        <v>142</v>
      </c>
      <c r="J932" s="18"/>
      <c r="K932" s="18" t="s">
        <v>74</v>
      </c>
      <c r="L932" s="18"/>
      <c r="M932" s="18" t="s">
        <v>78</v>
      </c>
      <c r="N932" s="18" t="s">
        <v>78</v>
      </c>
      <c r="O932" s="18" t="s">
        <v>82</v>
      </c>
      <c r="P932" s="18"/>
      <c r="Q932" s="18" t="s">
        <v>78</v>
      </c>
      <c r="R932" s="19">
        <v>1.78</v>
      </c>
      <c r="S932" s="19">
        <v>13.2</v>
      </c>
      <c r="T932" s="19">
        <v>23.5</v>
      </c>
      <c r="U932" s="19">
        <v>27</v>
      </c>
      <c r="V932" s="19">
        <v>310.3</v>
      </c>
      <c r="W932" s="19">
        <v>1440</v>
      </c>
      <c r="X932" s="19">
        <v>2560</v>
      </c>
      <c r="Y932" s="18" t="s">
        <v>441</v>
      </c>
      <c r="Z932" s="69">
        <v>11880</v>
      </c>
      <c r="AA932" s="19">
        <v>3.6859999999999999</v>
      </c>
      <c r="AB932" s="21">
        <v>364</v>
      </c>
      <c r="AC932" s="19">
        <v>20</v>
      </c>
      <c r="AD932" s="19">
        <v>364</v>
      </c>
      <c r="AE932" s="19">
        <v>364</v>
      </c>
      <c r="AF932" s="18"/>
      <c r="AG932" s="8">
        <f>AF932/AD932</f>
        <v>0</v>
      </c>
      <c r="AH932" s="19">
        <v>200</v>
      </c>
      <c r="AI932" s="85">
        <f>(AF932*V932)/1000000</f>
        <v>0</v>
      </c>
      <c r="AJ932" s="18" t="s">
        <v>78</v>
      </c>
      <c r="AK932" s="18" t="s">
        <v>320</v>
      </c>
      <c r="AL932" s="18" t="s">
        <v>731</v>
      </c>
      <c r="AM932" s="18" t="s">
        <v>493</v>
      </c>
      <c r="AN932" s="18" t="s">
        <v>202</v>
      </c>
      <c r="AO932" s="18"/>
      <c r="AP932" s="18" t="s">
        <v>579</v>
      </c>
      <c r="AQ932" s="18" t="s">
        <v>732</v>
      </c>
      <c r="AR932" s="19">
        <v>1</v>
      </c>
      <c r="AS932" s="18" t="s">
        <v>117</v>
      </c>
      <c r="AT932" s="72">
        <v>60</v>
      </c>
      <c r="AU932" s="19">
        <v>178</v>
      </c>
      <c r="AV932" s="19">
        <v>178</v>
      </c>
      <c r="AW932" s="18" t="s">
        <v>77</v>
      </c>
      <c r="AX932" s="18" t="s">
        <v>123</v>
      </c>
      <c r="AY932" s="19">
        <v>175</v>
      </c>
      <c r="AZ932" s="19">
        <v>200</v>
      </c>
      <c r="BA932" s="19">
        <v>1</v>
      </c>
      <c r="BB932" s="20" t="s">
        <v>202</v>
      </c>
      <c r="BC932" s="18" t="s">
        <v>135</v>
      </c>
      <c r="BD932" s="18"/>
      <c r="BE932" s="18" t="s">
        <v>84</v>
      </c>
      <c r="BF932" s="18"/>
      <c r="BG932" s="18"/>
      <c r="BH932" s="21">
        <v>0</v>
      </c>
      <c r="BI932" s="19">
        <v>0.44</v>
      </c>
      <c r="BJ932" s="19">
        <v>0.46</v>
      </c>
      <c r="BK932" s="19">
        <v>0.45</v>
      </c>
      <c r="BL932" s="19">
        <v>39.29</v>
      </c>
      <c r="BM932" s="19">
        <v>93.02</v>
      </c>
      <c r="BN932" s="19">
        <v>59.74</v>
      </c>
      <c r="BO932" s="21">
        <v>0.97</v>
      </c>
      <c r="BP932" s="20"/>
      <c r="BQ932" s="21">
        <v>0.46</v>
      </c>
      <c r="BR932" s="21">
        <v>0.46</v>
      </c>
      <c r="BS932" s="21">
        <v>0.44</v>
      </c>
      <c r="BT932" s="21">
        <v>38.76</v>
      </c>
      <c r="BU932" s="21">
        <v>91.75</v>
      </c>
      <c r="BV932" s="21">
        <v>58.58</v>
      </c>
      <c r="BW932" s="9">
        <f>IF(BA932=1,BN932-(Monitors!$B$17*Data!BZ932),Data!BN932)</f>
        <v>53.147466111674483</v>
      </c>
      <c r="BX932" s="32">
        <f>IF($AR932=1,$BW932-(Monitors!$C$17*BZ932),Data!$BW932)</f>
        <v>52.048710463620232</v>
      </c>
      <c r="BY932" s="32">
        <f>BX932-(AA932*Monitors!$C$13)</f>
        <v>44.676710463620232</v>
      </c>
      <c r="BZ932" s="86">
        <f>(Monitors!$C$13*Data!AA932)+(Monitors!$C$6*TANH(Monitors!$C$7*(Data!V932+Monitors!$C$8)+Monitors!$C$9)+Monitors!$C$10)</f>
        <v>21.975112961085067</v>
      </c>
      <c r="CA932" s="9">
        <f>BN932-(Signage!$C$13*AI932)</f>
        <v>59.74</v>
      </c>
      <c r="CB932" s="86">
        <f>(Signage!$C$13*Data!AI932)+(Signage!$C$6*TANH(Signage!$C$7*(Data!V932+Signage!$C$8)+Signage!$C$9)+Signage!$C$10)</f>
        <v>22.99479777096629</v>
      </c>
    </row>
    <row r="933" spans="1:80" s="4" customFormat="1" ht="12" customHeight="1">
      <c r="A933" s="83">
        <v>932</v>
      </c>
      <c r="B933" s="15" t="s">
        <v>2054</v>
      </c>
      <c r="C933" s="83" t="s">
        <v>1863</v>
      </c>
      <c r="D933" s="16">
        <v>40744</v>
      </c>
      <c r="E933" s="18" t="s">
        <v>77</v>
      </c>
      <c r="F933" s="15" t="s">
        <v>70</v>
      </c>
      <c r="G933" s="17">
        <v>6</v>
      </c>
      <c r="H933" s="15" t="s">
        <v>72</v>
      </c>
      <c r="I933" s="15" t="s">
        <v>142</v>
      </c>
      <c r="J933" s="18"/>
      <c r="K933" s="18" t="s">
        <v>74</v>
      </c>
      <c r="L933" s="18"/>
      <c r="M933" s="18" t="s">
        <v>78</v>
      </c>
      <c r="N933" s="18" t="s">
        <v>78</v>
      </c>
      <c r="O933" s="18" t="s">
        <v>82</v>
      </c>
      <c r="P933" s="18"/>
      <c r="Q933" s="18" t="s">
        <v>78</v>
      </c>
      <c r="R933" s="19">
        <v>1.78</v>
      </c>
      <c r="S933" s="19">
        <v>13.2</v>
      </c>
      <c r="T933" s="19">
        <v>23.5</v>
      </c>
      <c r="U933" s="19">
        <v>27</v>
      </c>
      <c r="V933" s="19">
        <v>310.3</v>
      </c>
      <c r="W933" s="19">
        <v>1440</v>
      </c>
      <c r="X933" s="19">
        <v>2560</v>
      </c>
      <c r="Y933" s="18" t="s">
        <v>441</v>
      </c>
      <c r="Z933" s="69">
        <v>11880</v>
      </c>
      <c r="AA933" s="19">
        <v>3.6859999999999999</v>
      </c>
      <c r="AB933" s="21">
        <v>374</v>
      </c>
      <c r="AC933" s="19">
        <v>20</v>
      </c>
      <c r="AD933" s="19">
        <v>374</v>
      </c>
      <c r="AE933" s="19">
        <v>374</v>
      </c>
      <c r="AF933" s="18"/>
      <c r="AG933" s="8">
        <f>AF933/AD933</f>
        <v>0</v>
      </c>
      <c r="AH933" s="19">
        <v>200</v>
      </c>
      <c r="AI933" s="85">
        <f>(AF933*V933)/1000000</f>
        <v>0</v>
      </c>
      <c r="AJ933" s="18" t="s">
        <v>78</v>
      </c>
      <c r="AK933" s="18" t="s">
        <v>320</v>
      </c>
      <c r="AL933" s="18" t="s">
        <v>733</v>
      </c>
      <c r="AM933" s="18" t="s">
        <v>493</v>
      </c>
      <c r="AN933" s="18" t="s">
        <v>734</v>
      </c>
      <c r="AO933" s="18"/>
      <c r="AP933" s="18" t="s">
        <v>579</v>
      </c>
      <c r="AQ933" s="18" t="s">
        <v>732</v>
      </c>
      <c r="AR933" s="19">
        <v>1</v>
      </c>
      <c r="AS933" s="18" t="s">
        <v>117</v>
      </c>
      <c r="AT933" s="72">
        <v>60</v>
      </c>
      <c r="AU933" s="19">
        <v>178</v>
      </c>
      <c r="AV933" s="19">
        <v>178</v>
      </c>
      <c r="AW933" s="18" t="s">
        <v>77</v>
      </c>
      <c r="AX933" s="18" t="s">
        <v>123</v>
      </c>
      <c r="AY933" s="19">
        <v>175</v>
      </c>
      <c r="AZ933" s="19">
        <v>200</v>
      </c>
      <c r="BA933" s="19">
        <v>1</v>
      </c>
      <c r="BB933" s="20" t="s">
        <v>734</v>
      </c>
      <c r="BC933" s="18" t="s">
        <v>559</v>
      </c>
      <c r="BD933" s="18"/>
      <c r="BE933" s="18" t="s">
        <v>84</v>
      </c>
      <c r="BF933" s="18"/>
      <c r="BG933" s="18"/>
      <c r="BH933" s="21">
        <v>0</v>
      </c>
      <c r="BI933" s="19">
        <v>1.02</v>
      </c>
      <c r="BJ933" s="19">
        <v>0.41</v>
      </c>
      <c r="BK933" s="19">
        <v>0.43</v>
      </c>
      <c r="BL933" s="19">
        <v>40.729999999999997</v>
      </c>
      <c r="BM933" s="19">
        <v>103.66</v>
      </c>
      <c r="BN933" s="19">
        <v>66.849999999999994</v>
      </c>
      <c r="BO933" s="21">
        <v>0.97</v>
      </c>
      <c r="BP933" s="20"/>
      <c r="BQ933" s="21">
        <v>1.04</v>
      </c>
      <c r="BR933" s="21">
        <v>0.47</v>
      </c>
      <c r="BS933" s="21">
        <v>0.45</v>
      </c>
      <c r="BT933" s="21">
        <v>40.619999999999997</v>
      </c>
      <c r="BU933" s="21">
        <v>102.03</v>
      </c>
      <c r="BV933" s="21">
        <v>65.94</v>
      </c>
      <c r="BW933" s="9">
        <f>IF(BA933=1,BN933-(Monitors!$B$17*Data!BZ933),Data!BN933)</f>
        <v>60.257466111674475</v>
      </c>
      <c r="BX933" s="32">
        <f>IF($AR933=1,$BW933-(Monitors!$C$17*BZ933),Data!$BW933)</f>
        <v>59.158710463620224</v>
      </c>
      <c r="BY933" s="32">
        <f>BX933-(AA933*Monitors!$C$13)</f>
        <v>51.786710463620224</v>
      </c>
      <c r="BZ933" s="86">
        <f>(Monitors!$C$13*Data!AA933)+(Monitors!$C$6*TANH(Monitors!$C$7*(Data!V933+Monitors!$C$8)+Monitors!$C$9)+Monitors!$C$10)</f>
        <v>21.975112961085067</v>
      </c>
      <c r="CA933" s="9">
        <f>BN933-(Signage!$C$13*AI933)</f>
        <v>66.849999999999994</v>
      </c>
      <c r="CB933" s="86">
        <f>(Signage!$C$13*Data!AI933)+(Signage!$C$6*TANH(Signage!$C$7*(Data!V933+Signage!$C$8)+Signage!$C$9)+Signage!$C$10)</f>
        <v>22.99479777096629</v>
      </c>
    </row>
    <row r="934" spans="1:80" s="4" customFormat="1" ht="12" customHeight="1">
      <c r="A934" s="82">
        <v>933</v>
      </c>
      <c r="B934" s="15" t="s">
        <v>2064</v>
      </c>
      <c r="C934" s="82" t="s">
        <v>1864</v>
      </c>
      <c r="D934" s="16">
        <v>41825</v>
      </c>
      <c r="E934" s="18" t="s">
        <v>77</v>
      </c>
      <c r="F934" s="15" t="s">
        <v>557</v>
      </c>
      <c r="G934" s="17">
        <v>6</v>
      </c>
      <c r="H934" s="15" t="s">
        <v>72</v>
      </c>
      <c r="I934" s="15" t="s">
        <v>90</v>
      </c>
      <c r="J934" s="18" t="s">
        <v>71</v>
      </c>
      <c r="K934" s="18" t="s">
        <v>74</v>
      </c>
      <c r="L934" s="18" t="s">
        <v>71</v>
      </c>
      <c r="M934" s="18" t="s">
        <v>78</v>
      </c>
      <c r="N934" s="18" t="s">
        <v>78</v>
      </c>
      <c r="O934" s="18" t="s">
        <v>82</v>
      </c>
      <c r="P934" s="18" t="s">
        <v>81</v>
      </c>
      <c r="Q934" s="18" t="s">
        <v>78</v>
      </c>
      <c r="R934" s="19">
        <v>1.78</v>
      </c>
      <c r="S934" s="19">
        <v>13.2</v>
      </c>
      <c r="T934" s="19">
        <v>23.5</v>
      </c>
      <c r="U934" s="19">
        <v>27</v>
      </c>
      <c r="V934" s="19">
        <v>310.47000000000003</v>
      </c>
      <c r="W934" s="19">
        <v>1440</v>
      </c>
      <c r="X934" s="19">
        <v>2560</v>
      </c>
      <c r="Y934" s="18" t="s">
        <v>441</v>
      </c>
      <c r="Z934" s="69">
        <v>11873</v>
      </c>
      <c r="AA934" s="19">
        <v>3.6859999999999999</v>
      </c>
      <c r="AB934" s="21">
        <v>350</v>
      </c>
      <c r="AC934" s="19">
        <v>0.1</v>
      </c>
      <c r="AD934" s="19">
        <v>459</v>
      </c>
      <c r="AE934" s="19">
        <v>350</v>
      </c>
      <c r="AF934" s="19">
        <v>344</v>
      </c>
      <c r="AG934" s="8">
        <f>AF934/AD934</f>
        <v>0.74945533769063177</v>
      </c>
      <c r="AH934" s="19">
        <v>200</v>
      </c>
      <c r="AI934" s="85">
        <f>(AF934*V934)/1000000</f>
        <v>0.10680168000000001</v>
      </c>
      <c r="AJ934" s="18" t="s">
        <v>78</v>
      </c>
      <c r="AK934" s="18" t="s">
        <v>444</v>
      </c>
      <c r="AL934" s="18" t="s">
        <v>317</v>
      </c>
      <c r="AM934" s="18" t="s">
        <v>548</v>
      </c>
      <c r="AN934" s="18" t="s">
        <v>121</v>
      </c>
      <c r="AO934" s="18" t="s">
        <v>81</v>
      </c>
      <c r="AP934" s="18" t="s">
        <v>94</v>
      </c>
      <c r="AQ934" s="18" t="s">
        <v>81</v>
      </c>
      <c r="AR934" s="19">
        <v>0</v>
      </c>
      <c r="AS934" s="18"/>
      <c r="AT934" s="72">
        <v>60</v>
      </c>
      <c r="AU934" s="19">
        <v>178</v>
      </c>
      <c r="AV934" s="19">
        <v>178</v>
      </c>
      <c r="AW934" s="18" t="s">
        <v>77</v>
      </c>
      <c r="AX934" s="18" t="s">
        <v>797</v>
      </c>
      <c r="AY934" s="18" t="s">
        <v>71</v>
      </c>
      <c r="AZ934" s="18" t="s">
        <v>71</v>
      </c>
      <c r="BA934" s="19">
        <v>0</v>
      </c>
      <c r="BB934" s="20" t="s">
        <v>121</v>
      </c>
      <c r="BC934" s="18" t="s">
        <v>154</v>
      </c>
      <c r="BD934" s="18" t="s">
        <v>81</v>
      </c>
      <c r="BE934" s="18" t="s">
        <v>84</v>
      </c>
      <c r="BF934" s="18" t="s">
        <v>81</v>
      </c>
      <c r="BG934" s="18"/>
      <c r="BH934" s="21">
        <v>0</v>
      </c>
      <c r="BI934" s="19">
        <v>0.51</v>
      </c>
      <c r="BJ934" s="18"/>
      <c r="BK934" s="19">
        <v>0.3</v>
      </c>
      <c r="BL934" s="18"/>
      <c r="BM934" s="18"/>
      <c r="BN934" s="19">
        <v>23.54</v>
      </c>
      <c r="BO934" s="21">
        <v>0.5</v>
      </c>
      <c r="BP934" s="20"/>
      <c r="BQ934" s="21">
        <v>0.53</v>
      </c>
      <c r="BR934" s="20"/>
      <c r="BS934" s="21">
        <v>0.32</v>
      </c>
      <c r="BT934" s="20"/>
      <c r="BU934" s="20"/>
      <c r="BV934" s="21">
        <v>23.25</v>
      </c>
      <c r="BW934" s="9">
        <f>IF(BA934=1,BN934-(Monitors!$B$17*Data!BZ934),Data!BN934)</f>
        <v>23.54</v>
      </c>
      <c r="BX934" s="32">
        <f>IF($AR934=1,$BW934-(Monitors!$C$17*BZ934),Data!$BW934)</f>
        <v>23.54</v>
      </c>
      <c r="BY934" s="32">
        <f>BX934-(AA934*Monitors!$C$13)</f>
        <v>16.167999999999999</v>
      </c>
      <c r="BZ934" s="86">
        <f>(Monitors!$C$13*Data!AA934)+(Monitors!$C$6*TANH(Monitors!$C$7*(Data!V934+Monitors!$C$8)+Monitors!$C$9)+Monitors!$C$10)</f>
        <v>21.978603668238129</v>
      </c>
      <c r="CA934" s="9">
        <f>BN934-(Signage!$C$13*AI934)</f>
        <v>15.529873999999998</v>
      </c>
      <c r="CB934" s="86">
        <f>(Signage!$C$13*Data!AI934)+(Signage!$C$6*TANH(Signage!$C$7*(Data!V934+Signage!$C$8)+Signage!$C$9)+Signage!$C$10)</f>
        <v>31.018264521097699</v>
      </c>
    </row>
    <row r="935" spans="1:80" s="4" customFormat="1" ht="12" customHeight="1">
      <c r="A935" s="83">
        <v>934</v>
      </c>
      <c r="B935" s="15" t="s">
        <v>2076</v>
      </c>
      <c r="C935" s="83" t="s">
        <v>1865</v>
      </c>
      <c r="D935" s="16">
        <v>41765</v>
      </c>
      <c r="E935" s="18" t="s">
        <v>77</v>
      </c>
      <c r="F935" s="15" t="s">
        <v>70</v>
      </c>
      <c r="G935" s="17">
        <v>6</v>
      </c>
      <c r="H935" s="15" t="s">
        <v>72</v>
      </c>
      <c r="I935" s="15" t="s">
        <v>142</v>
      </c>
      <c r="J935" s="18"/>
      <c r="K935" s="18" t="s">
        <v>74</v>
      </c>
      <c r="L935" s="18"/>
      <c r="M935" s="18" t="s">
        <v>78</v>
      </c>
      <c r="N935" s="18" t="s">
        <v>78</v>
      </c>
      <c r="O935" s="18" t="s">
        <v>82</v>
      </c>
      <c r="P935" s="18"/>
      <c r="Q935" s="18" t="s">
        <v>78</v>
      </c>
      <c r="R935" s="19">
        <v>1.78</v>
      </c>
      <c r="S935" s="19">
        <v>13.2</v>
      </c>
      <c r="T935" s="19">
        <v>23.5</v>
      </c>
      <c r="U935" s="19">
        <v>27</v>
      </c>
      <c r="V935" s="19">
        <v>310.47000000000003</v>
      </c>
      <c r="W935" s="19">
        <v>1440</v>
      </c>
      <c r="X935" s="19">
        <v>2560</v>
      </c>
      <c r="Y935" s="18" t="s">
        <v>441</v>
      </c>
      <c r="Z935" s="69">
        <v>11874</v>
      </c>
      <c r="AA935" s="19">
        <v>3.6859999999999999</v>
      </c>
      <c r="AB935" s="21">
        <v>350</v>
      </c>
      <c r="AC935" s="19">
        <v>0.1</v>
      </c>
      <c r="AD935" s="19">
        <v>410.1</v>
      </c>
      <c r="AE935" s="19">
        <v>350</v>
      </c>
      <c r="AF935" s="19">
        <v>372.9</v>
      </c>
      <c r="AG935" s="8">
        <f>AF935/AD935</f>
        <v>0.90929041697147028</v>
      </c>
      <c r="AH935" s="19">
        <v>200</v>
      </c>
      <c r="AI935" s="85">
        <f>(AF935*V935)/1000000</f>
        <v>0.115774263</v>
      </c>
      <c r="AJ935" s="18" t="s">
        <v>78</v>
      </c>
      <c r="AK935" s="18" t="s">
        <v>739</v>
      </c>
      <c r="AL935" s="18" t="s">
        <v>382</v>
      </c>
      <c r="AM935" s="18"/>
      <c r="AN935" s="18" t="s">
        <v>121</v>
      </c>
      <c r="AO935" s="18"/>
      <c r="AP935" s="18" t="s">
        <v>81</v>
      </c>
      <c r="AQ935" s="18"/>
      <c r="AR935" s="19">
        <v>0</v>
      </c>
      <c r="AS935" s="18"/>
      <c r="AT935" s="72">
        <v>60</v>
      </c>
      <c r="AU935" s="19">
        <v>178</v>
      </c>
      <c r="AV935" s="19">
        <v>178</v>
      </c>
      <c r="AW935" s="18" t="s">
        <v>77</v>
      </c>
      <c r="AX935" s="19">
        <v>0.99</v>
      </c>
      <c r="AY935" s="18"/>
      <c r="AZ935" s="18"/>
      <c r="BA935" s="19">
        <v>0</v>
      </c>
      <c r="BB935" s="20" t="s">
        <v>121</v>
      </c>
      <c r="BC935" s="18" t="s">
        <v>154</v>
      </c>
      <c r="BD935" s="18"/>
      <c r="BE935" s="18" t="s">
        <v>84</v>
      </c>
      <c r="BF935" s="18"/>
      <c r="BG935" s="18"/>
      <c r="BH935" s="21">
        <v>0</v>
      </c>
      <c r="BI935" s="19">
        <v>0.64</v>
      </c>
      <c r="BJ935" s="19">
        <v>0.59</v>
      </c>
      <c r="BK935" s="19">
        <v>0.24</v>
      </c>
      <c r="BL935" s="18"/>
      <c r="BM935" s="18"/>
      <c r="BN935" s="19">
        <v>35.29</v>
      </c>
      <c r="BO935" s="21">
        <v>0.6</v>
      </c>
      <c r="BP935" s="20"/>
      <c r="BQ935" s="21">
        <v>0.77</v>
      </c>
      <c r="BR935" s="21">
        <v>0.7</v>
      </c>
      <c r="BS935" s="21">
        <v>0.33</v>
      </c>
      <c r="BT935" s="20"/>
      <c r="BU935" s="20"/>
      <c r="BV935" s="21">
        <v>35.880000000000003</v>
      </c>
      <c r="BW935" s="9">
        <f>IF(BA935=1,BN935-(Monitors!$B$17*Data!BZ935),Data!BN935)</f>
        <v>35.29</v>
      </c>
      <c r="BX935" s="32">
        <f>IF($AR935=1,$BW935-(Monitors!$C$17*BZ935),Data!$BW935)</f>
        <v>35.29</v>
      </c>
      <c r="BY935" s="32">
        <f>BX935-(AA935*Monitors!$C$13)</f>
        <v>27.917999999999999</v>
      </c>
      <c r="BZ935" s="86">
        <f>(Monitors!$C$13*Data!AA935)+(Monitors!$C$6*TANH(Monitors!$C$7*(Data!V935+Monitors!$C$8)+Monitors!$C$9)+Monitors!$C$10)</f>
        <v>21.978603668238129</v>
      </c>
      <c r="CA935" s="9">
        <f>BN935-(Signage!$C$13*AI935)</f>
        <v>26.606930275</v>
      </c>
      <c r="CB935" s="86">
        <f>(Signage!$C$13*Data!AI935)+(Signage!$C$6*TANH(Signage!$C$7*(Data!V935+Signage!$C$8)+Signage!$C$9)+Signage!$C$10)</f>
        <v>31.691208246097698</v>
      </c>
    </row>
    <row r="936" spans="1:80" s="4" customFormat="1" ht="12" customHeight="1">
      <c r="A936" s="82">
        <v>935</v>
      </c>
      <c r="B936" s="15" t="s">
        <v>2064</v>
      </c>
      <c r="C936" s="82" t="s">
        <v>1866</v>
      </c>
      <c r="D936" s="16">
        <v>41167</v>
      </c>
      <c r="E936" s="18" t="s">
        <v>78</v>
      </c>
      <c r="F936" s="15" t="s">
        <v>158</v>
      </c>
      <c r="G936" s="17">
        <v>6</v>
      </c>
      <c r="H936" s="15" t="s">
        <v>72</v>
      </c>
      <c r="I936" s="15" t="s">
        <v>753</v>
      </c>
      <c r="J936" s="18" t="s">
        <v>753</v>
      </c>
      <c r="K936" s="18" t="s">
        <v>74</v>
      </c>
      <c r="L936" s="18"/>
      <c r="M936" s="18" t="s">
        <v>78</v>
      </c>
      <c r="N936" s="18" t="s">
        <v>78</v>
      </c>
      <c r="O936" s="18" t="s">
        <v>82</v>
      </c>
      <c r="P936" s="18"/>
      <c r="Q936" s="18" t="s">
        <v>78</v>
      </c>
      <c r="R936" s="19">
        <v>1.78</v>
      </c>
      <c r="S936" s="19">
        <v>13.2</v>
      </c>
      <c r="T936" s="19">
        <v>23.5</v>
      </c>
      <c r="U936" s="19">
        <v>27</v>
      </c>
      <c r="V936" s="19">
        <v>310.5</v>
      </c>
      <c r="W936" s="19">
        <v>1440</v>
      </c>
      <c r="X936" s="19">
        <v>2560</v>
      </c>
      <c r="Y936" s="18" t="s">
        <v>441</v>
      </c>
      <c r="Z936" s="69">
        <v>11872</v>
      </c>
      <c r="AA936" s="19">
        <v>3.69</v>
      </c>
      <c r="AB936" s="21">
        <v>400</v>
      </c>
      <c r="AC936" s="19">
        <v>16.7</v>
      </c>
      <c r="AD936" s="19">
        <v>342</v>
      </c>
      <c r="AE936" s="19">
        <v>400</v>
      </c>
      <c r="AF936" s="19">
        <v>246</v>
      </c>
      <c r="AG936" s="8">
        <f>AF936/AD936</f>
        <v>0.7192982456140351</v>
      </c>
      <c r="AH936" s="19">
        <v>200</v>
      </c>
      <c r="AI936" s="85">
        <f>(AF936*V936)/1000000</f>
        <v>7.6383000000000006E-2</v>
      </c>
      <c r="AJ936" s="18" t="s">
        <v>78</v>
      </c>
      <c r="AK936" s="18" t="s">
        <v>756</v>
      </c>
      <c r="AL936" s="18" t="s">
        <v>695</v>
      </c>
      <c r="AM936" s="18"/>
      <c r="AN936" s="18" t="s">
        <v>755</v>
      </c>
      <c r="AO936" s="18"/>
      <c r="AP936" s="18" t="s">
        <v>81</v>
      </c>
      <c r="AQ936" s="18"/>
      <c r="AR936" s="19">
        <v>0</v>
      </c>
      <c r="AS936" s="18"/>
      <c r="AT936" s="72">
        <v>60</v>
      </c>
      <c r="AU936" s="19">
        <v>170</v>
      </c>
      <c r="AV936" s="19">
        <v>170</v>
      </c>
      <c r="AW936" s="18" t="s">
        <v>77</v>
      </c>
      <c r="AX936" s="18" t="s">
        <v>754</v>
      </c>
      <c r="AY936" s="19">
        <v>94.4</v>
      </c>
      <c r="AZ936" s="19">
        <v>108.3</v>
      </c>
      <c r="BA936" s="19">
        <v>1</v>
      </c>
      <c r="BB936" s="20" t="s">
        <v>755</v>
      </c>
      <c r="BC936" s="18" t="s">
        <v>154</v>
      </c>
      <c r="BD936" s="18"/>
      <c r="BE936" s="18" t="s">
        <v>84</v>
      </c>
      <c r="BF936" s="18"/>
      <c r="BG936" s="19">
        <v>1</v>
      </c>
      <c r="BH936" s="21">
        <v>0</v>
      </c>
      <c r="BI936" s="19">
        <v>0.68</v>
      </c>
      <c r="BJ936" s="18"/>
      <c r="BK936" s="19">
        <v>0.28999999999999998</v>
      </c>
      <c r="BL936" s="18"/>
      <c r="BM936" s="18"/>
      <c r="BN936" s="19">
        <v>43.05</v>
      </c>
      <c r="BO936" s="21">
        <v>0.47</v>
      </c>
      <c r="BP936" s="20"/>
      <c r="BQ936" s="21">
        <v>0.72</v>
      </c>
      <c r="BR936" s="20"/>
      <c r="BS936" s="21">
        <v>0.35</v>
      </c>
      <c r="BT936" s="20"/>
      <c r="BU936" s="20"/>
      <c r="BV936" s="21">
        <v>43.35</v>
      </c>
      <c r="BW936" s="9">
        <f>IF(BA936=1,BN936-(Monitors!$B$17*Data!BZ936),Data!BN936)</f>
        <v>36.453834221035962</v>
      </c>
      <c r="BX936" s="32">
        <f>IF($AR936=1,$BW936-(Monitors!$C$17*BZ936),Data!$BW936)</f>
        <v>36.453834221035962</v>
      </c>
      <c r="BY936" s="32">
        <f>BX936-(AA936*Monitors!$C$13)</f>
        <v>29.073834221035963</v>
      </c>
      <c r="BZ936" s="86">
        <f>(Monitors!$C$13*Data!AA936)+(Monitors!$C$6*TANH(Monitors!$C$7*(Data!V936+Monitors!$C$8)+Monitors!$C$9)+Monitors!$C$10)</f>
        <v>21.987219263213465</v>
      </c>
      <c r="CA936" s="9">
        <f>BN936-(Signage!$C$13*AI936)</f>
        <v>37.321275</v>
      </c>
      <c r="CB936" s="86">
        <f>(Signage!$C$13*Data!AI936)+(Signage!$C$6*TANH(Signage!$C$7*(Data!V936+Signage!$C$8)+Signage!$C$9)+Signage!$C$10)</f>
        <v>28.739217673481487</v>
      </c>
    </row>
    <row r="937" spans="1:80" s="4" customFormat="1" ht="12" customHeight="1">
      <c r="A937" s="83">
        <v>936</v>
      </c>
      <c r="B937" s="15" t="s">
        <v>2052</v>
      </c>
      <c r="C937" s="83" t="s">
        <v>1867</v>
      </c>
      <c r="D937" s="25">
        <v>41871</v>
      </c>
      <c r="E937" s="27" t="s">
        <v>78</v>
      </c>
      <c r="F937" s="24" t="s">
        <v>70</v>
      </c>
      <c r="G937" s="26">
        <v>6</v>
      </c>
      <c r="H937" s="24" t="s">
        <v>72</v>
      </c>
      <c r="I937" s="24" t="s">
        <v>113</v>
      </c>
      <c r="J937" s="27"/>
      <c r="K937" s="27" t="s">
        <v>74</v>
      </c>
      <c r="L937" s="27"/>
      <c r="M937" s="27" t="s">
        <v>78</v>
      </c>
      <c r="N937" s="27" t="s">
        <v>78</v>
      </c>
      <c r="O937" s="27" t="s">
        <v>82</v>
      </c>
      <c r="P937" s="27"/>
      <c r="Q937" s="27" t="s">
        <v>77</v>
      </c>
      <c r="R937" s="28">
        <v>1.78</v>
      </c>
      <c r="S937" s="28">
        <v>20.7</v>
      </c>
      <c r="T937" s="28">
        <v>11.7</v>
      </c>
      <c r="U937" s="28">
        <v>23.8</v>
      </c>
      <c r="V937" s="28">
        <v>242</v>
      </c>
      <c r="W937" s="28">
        <v>1440</v>
      </c>
      <c r="X937" s="28">
        <v>2560</v>
      </c>
      <c r="Y937" s="27" t="s">
        <v>441</v>
      </c>
      <c r="Z937" s="70">
        <v>15233</v>
      </c>
      <c r="AA937" s="28">
        <v>3.7</v>
      </c>
      <c r="AB937" s="30">
        <v>300</v>
      </c>
      <c r="AC937" s="28">
        <v>0.4</v>
      </c>
      <c r="AD937" s="28">
        <v>301</v>
      </c>
      <c r="AE937" s="28">
        <v>300</v>
      </c>
      <c r="AF937" s="28">
        <v>241</v>
      </c>
      <c r="AG937" s="8">
        <f>AF937/AD937</f>
        <v>0.80066445182724255</v>
      </c>
      <c r="AH937" s="28">
        <v>202.6</v>
      </c>
      <c r="AI937" s="85">
        <f>(AF937*V937)/1000000</f>
        <v>5.8321999999999999E-2</v>
      </c>
      <c r="AJ937" s="27" t="s">
        <v>78</v>
      </c>
      <c r="AK937" s="27" t="s">
        <v>837</v>
      </c>
      <c r="AL937" s="27" t="s">
        <v>382</v>
      </c>
      <c r="AM937" s="27"/>
      <c r="AN937" s="27" t="s">
        <v>81</v>
      </c>
      <c r="AO937" s="27"/>
      <c r="AP937" s="27" t="s">
        <v>81</v>
      </c>
      <c r="AQ937" s="27"/>
      <c r="AR937" s="28">
        <v>0</v>
      </c>
      <c r="AS937" s="27"/>
      <c r="AT937" s="74">
        <v>60</v>
      </c>
      <c r="AU937" s="28">
        <v>178</v>
      </c>
      <c r="AV937" s="28">
        <v>178</v>
      </c>
      <c r="AW937" s="31"/>
      <c r="AX937" s="27" t="s">
        <v>790</v>
      </c>
      <c r="AY937" s="27" t="s">
        <v>749</v>
      </c>
      <c r="AZ937" s="27" t="s">
        <v>749</v>
      </c>
      <c r="BA937" s="28">
        <v>1</v>
      </c>
      <c r="BB937" s="29" t="s">
        <v>81</v>
      </c>
      <c r="BC937" s="29" t="s">
        <v>81</v>
      </c>
      <c r="BD937" s="27"/>
      <c r="BE937" s="27" t="s">
        <v>84</v>
      </c>
      <c r="BF937" s="27"/>
      <c r="BG937" s="27"/>
      <c r="BH937" s="30">
        <v>0</v>
      </c>
      <c r="BI937" s="28">
        <v>0.2</v>
      </c>
      <c r="BJ937" s="27"/>
      <c r="BK937" s="28">
        <v>0.1</v>
      </c>
      <c r="BL937" s="27"/>
      <c r="BM937" s="27"/>
      <c r="BN937" s="28">
        <v>19.899999999999999</v>
      </c>
      <c r="BO937" s="30">
        <v>0.42</v>
      </c>
      <c r="BP937" s="29"/>
      <c r="BQ937" s="30">
        <v>0.2</v>
      </c>
      <c r="BR937" s="29"/>
      <c r="BS937" s="30">
        <v>0.2</v>
      </c>
      <c r="BT937" s="29"/>
      <c r="BU937" s="29"/>
      <c r="BV937" s="30">
        <v>19.3</v>
      </c>
      <c r="BW937" s="9">
        <f>IF(BA937=1,BN937-(Monitors!$B$17*Data!BZ937),Data!BN937)</f>
        <v>13.827765477946379</v>
      </c>
      <c r="BX937" s="32">
        <f>IF($AR937=1,$BW937-(Monitors!$C$17*BZ937),Data!$BW937)</f>
        <v>13.827765477946379</v>
      </c>
      <c r="BY937" s="32">
        <f>BX937-(AA937*Monitors!$C$13)</f>
        <v>6.4277654779463784</v>
      </c>
      <c r="BZ937" s="86">
        <f>(Monitors!$C$13*Data!AA937)+(Monitors!$C$6*TANH(Monitors!$C$7*(Data!V937+Monitors!$C$8)+Monitors!$C$9)+Monitors!$C$10)</f>
        <v>20.240781740178733</v>
      </c>
      <c r="CA937" s="9">
        <f>BN937-(Signage!$C$13*AI937)</f>
        <v>15.525849999999998</v>
      </c>
      <c r="CB937" s="86">
        <f>(Signage!$C$13*Data!AI937)+(Signage!$C$6*TANH(Signage!$C$7*(Data!V937+Signage!$C$8)+Signage!$C$9)+Signage!$C$10)</f>
        <v>21.940512924193001</v>
      </c>
    </row>
    <row r="938" spans="1:80" s="4" customFormat="1" ht="12" customHeight="1">
      <c r="A938" s="82">
        <v>937</v>
      </c>
      <c r="B938" s="15" t="s">
        <v>2072</v>
      </c>
      <c r="C938" s="82" t="s">
        <v>1868</v>
      </c>
      <c r="D938" s="16">
        <v>41699</v>
      </c>
      <c r="E938" s="18" t="s">
        <v>78</v>
      </c>
      <c r="F938" s="15"/>
      <c r="G938" s="17">
        <v>6</v>
      </c>
      <c r="H938" s="15" t="s">
        <v>72</v>
      </c>
      <c r="I938" s="15" t="s">
        <v>142</v>
      </c>
      <c r="J938" s="18"/>
      <c r="K938" s="18" t="s">
        <v>74</v>
      </c>
      <c r="L938" s="18"/>
      <c r="M938" s="18" t="s">
        <v>78</v>
      </c>
      <c r="N938" s="18" t="s">
        <v>77</v>
      </c>
      <c r="O938" s="18" t="s">
        <v>82</v>
      </c>
      <c r="P938" s="18"/>
      <c r="Q938" s="18" t="s">
        <v>77</v>
      </c>
      <c r="R938" s="19">
        <v>1.6</v>
      </c>
      <c r="S938" s="19">
        <v>15.8</v>
      </c>
      <c r="T938" s="19">
        <v>25.3</v>
      </c>
      <c r="U938" s="19">
        <v>30</v>
      </c>
      <c r="V938" s="19">
        <v>398.4</v>
      </c>
      <c r="W938" s="19">
        <v>1600</v>
      </c>
      <c r="X938" s="19">
        <v>2560</v>
      </c>
      <c r="Y938" s="18" t="s">
        <v>763</v>
      </c>
      <c r="Z938" s="69">
        <v>10281</v>
      </c>
      <c r="AA938" s="19">
        <v>4.0960000000000001</v>
      </c>
      <c r="AB938" s="21">
        <v>350</v>
      </c>
      <c r="AC938" s="19">
        <v>76</v>
      </c>
      <c r="AD938" s="19">
        <v>315.8</v>
      </c>
      <c r="AE938" s="19">
        <v>350</v>
      </c>
      <c r="AF938" s="19">
        <v>223.8</v>
      </c>
      <c r="AG938" s="8">
        <f>AF938/AD938</f>
        <v>0.70867637745408485</v>
      </c>
      <c r="AH938" s="19">
        <v>200.4</v>
      </c>
      <c r="AI938" s="85">
        <f>(AF938*V938)/1000000</f>
        <v>8.9161919999999992E-2</v>
      </c>
      <c r="AJ938" s="18" t="s">
        <v>78</v>
      </c>
      <c r="AK938" s="18" t="s">
        <v>764</v>
      </c>
      <c r="AL938" s="18" t="s">
        <v>438</v>
      </c>
      <c r="AM938" s="18" t="s">
        <v>287</v>
      </c>
      <c r="AN938" s="18" t="s">
        <v>81</v>
      </c>
      <c r="AO938" s="18"/>
      <c r="AP938" s="18" t="s">
        <v>81</v>
      </c>
      <c r="AQ938" s="18"/>
      <c r="AR938" s="19">
        <v>0</v>
      </c>
      <c r="AS938" s="18"/>
      <c r="AT938" s="72">
        <v>60</v>
      </c>
      <c r="AU938" s="19">
        <v>178</v>
      </c>
      <c r="AV938" s="19">
        <v>178</v>
      </c>
      <c r="AW938" s="18" t="s">
        <v>77</v>
      </c>
      <c r="AX938" s="18" t="s">
        <v>264</v>
      </c>
      <c r="AY938" s="18"/>
      <c r="AZ938" s="18"/>
      <c r="BA938" s="19">
        <v>0</v>
      </c>
      <c r="BB938" s="20" t="s">
        <v>81</v>
      </c>
      <c r="BC938" s="18" t="s">
        <v>81</v>
      </c>
      <c r="BD938" s="18"/>
      <c r="BE938" s="18" t="s">
        <v>84</v>
      </c>
      <c r="BF938" s="18"/>
      <c r="BG938" s="19">
        <v>0</v>
      </c>
      <c r="BH938" s="21">
        <v>0</v>
      </c>
      <c r="BI938" s="19">
        <v>0.37</v>
      </c>
      <c r="BJ938" s="18"/>
      <c r="BK938" s="19">
        <v>0.34</v>
      </c>
      <c r="BL938" s="18"/>
      <c r="BM938" s="18"/>
      <c r="BN938" s="19">
        <v>46.17</v>
      </c>
      <c r="BO938" s="21">
        <v>0.53</v>
      </c>
      <c r="BP938" s="20"/>
      <c r="BQ938" s="21">
        <v>0.38</v>
      </c>
      <c r="BR938" s="20"/>
      <c r="BS938" s="21">
        <v>0.36</v>
      </c>
      <c r="BT938" s="20"/>
      <c r="BU938" s="20"/>
      <c r="BV938" s="21">
        <v>45.57</v>
      </c>
      <c r="BW938" s="9">
        <f>IF(BA938=1,BN938-(Monitors!$B$17*Data!BZ938),Data!BN938)</f>
        <v>46.17</v>
      </c>
      <c r="BX938" s="32">
        <f>IF($AR938=1,$BW938-(Monitors!$C$17*BZ938),Data!$BW938)</f>
        <v>46.17</v>
      </c>
      <c r="BY938" s="32">
        <f>BX938-(AA938*Monitors!$C$13)</f>
        <v>37.978000000000002</v>
      </c>
      <c r="BZ938" s="86">
        <f>(Monitors!$C$13*Data!AA938)+(Monitors!$C$6*TANH(Monitors!$C$7*(Data!V938+Monitors!$C$8)+Monitors!$C$9)+Monitors!$C$10)</f>
        <v>24.1501157840319</v>
      </c>
      <c r="CA938" s="9">
        <f>BN938-(Signage!$C$13*AI938)</f>
        <v>39.482856000000005</v>
      </c>
      <c r="CB938" s="86">
        <f>(Signage!$C$13*Data!AI938)+(Signage!$C$6*TANH(Signage!$C$7*(Data!V938+Signage!$C$8)+Signage!$C$9)+Signage!$C$10)</f>
        <v>36.454656365324205</v>
      </c>
    </row>
    <row r="939" spans="1:80" s="4" customFormat="1" ht="12" customHeight="1">
      <c r="A939" s="83">
        <v>938</v>
      </c>
      <c r="B939" s="15" t="s">
        <v>2064</v>
      </c>
      <c r="C939" s="83" t="s">
        <v>1869</v>
      </c>
      <c r="D939" s="16">
        <v>41044</v>
      </c>
      <c r="E939" s="18" t="s">
        <v>77</v>
      </c>
      <c r="F939" s="15" t="s">
        <v>70</v>
      </c>
      <c r="G939" s="17">
        <v>6</v>
      </c>
      <c r="H939" s="15" t="s">
        <v>72</v>
      </c>
      <c r="I939" s="15" t="s">
        <v>90</v>
      </c>
      <c r="J939" s="18"/>
      <c r="K939" s="18" t="s">
        <v>74</v>
      </c>
      <c r="L939" s="18"/>
      <c r="M939" s="18" t="s">
        <v>78</v>
      </c>
      <c r="N939" s="18" t="s">
        <v>78</v>
      </c>
      <c r="O939" s="18" t="s">
        <v>82</v>
      </c>
      <c r="P939" s="18"/>
      <c r="Q939" s="18" t="s">
        <v>78</v>
      </c>
      <c r="R939" s="19">
        <v>1.6</v>
      </c>
      <c r="S939" s="19">
        <v>15.8</v>
      </c>
      <c r="T939" s="19">
        <v>25.3</v>
      </c>
      <c r="U939" s="19">
        <v>29.8</v>
      </c>
      <c r="V939" s="19">
        <v>398.39</v>
      </c>
      <c r="W939" s="19">
        <v>2560</v>
      </c>
      <c r="X939" s="19">
        <v>1600</v>
      </c>
      <c r="Y939" s="18" t="s">
        <v>390</v>
      </c>
      <c r="Z939" s="69">
        <v>10281</v>
      </c>
      <c r="AA939" s="19">
        <v>4.0960000000000001</v>
      </c>
      <c r="AB939" s="21">
        <v>350</v>
      </c>
      <c r="AC939" s="19">
        <v>0</v>
      </c>
      <c r="AD939" s="19">
        <v>398</v>
      </c>
      <c r="AE939" s="19">
        <v>350</v>
      </c>
      <c r="AF939" s="19">
        <v>277</v>
      </c>
      <c r="AG939" s="8">
        <f>AF939/AD939</f>
        <v>0.6959798994974874</v>
      </c>
      <c r="AH939" s="19">
        <v>201</v>
      </c>
      <c r="AI939" s="85">
        <f>(AF939*V939)/1000000</f>
        <v>0.11035403000000001</v>
      </c>
      <c r="AJ939" s="18" t="s">
        <v>78</v>
      </c>
      <c r="AK939" s="18" t="s">
        <v>762</v>
      </c>
      <c r="AL939" s="18" t="s">
        <v>294</v>
      </c>
      <c r="AM939" s="18" t="s">
        <v>295</v>
      </c>
      <c r="AN939" s="18" t="s">
        <v>359</v>
      </c>
      <c r="AO939" s="18"/>
      <c r="AP939" s="18" t="s">
        <v>81</v>
      </c>
      <c r="AQ939" s="18"/>
      <c r="AR939" s="19">
        <v>0</v>
      </c>
      <c r="AS939" s="18"/>
      <c r="AT939" s="72">
        <v>60</v>
      </c>
      <c r="AU939" s="19">
        <v>178</v>
      </c>
      <c r="AV939" s="19">
        <v>178</v>
      </c>
      <c r="AW939" s="18" t="s">
        <v>78</v>
      </c>
      <c r="AX939" s="18" t="s">
        <v>109</v>
      </c>
      <c r="AY939" s="18"/>
      <c r="AZ939" s="18"/>
      <c r="BA939" s="19">
        <v>0</v>
      </c>
      <c r="BB939" s="20" t="s">
        <v>359</v>
      </c>
      <c r="BC939" s="18" t="s">
        <v>154</v>
      </c>
      <c r="BD939" s="15" t="s">
        <v>761</v>
      </c>
      <c r="BE939" s="18" t="s">
        <v>84</v>
      </c>
      <c r="BF939" s="18"/>
      <c r="BG939" s="19">
        <v>5</v>
      </c>
      <c r="BH939" s="21">
        <v>0</v>
      </c>
      <c r="BI939" s="19">
        <v>0.87</v>
      </c>
      <c r="BJ939" s="19">
        <v>0.42</v>
      </c>
      <c r="BK939" s="19">
        <v>0.25</v>
      </c>
      <c r="BL939" s="18"/>
      <c r="BM939" s="18"/>
      <c r="BN939" s="19">
        <v>45.17</v>
      </c>
      <c r="BO939" s="21">
        <v>0.95</v>
      </c>
      <c r="BP939" s="20"/>
      <c r="BQ939" s="21">
        <v>0.98</v>
      </c>
      <c r="BR939" s="21">
        <v>0.45</v>
      </c>
      <c r="BS939" s="21">
        <v>0.3</v>
      </c>
      <c r="BT939" s="20"/>
      <c r="BU939" s="20"/>
      <c r="BV939" s="21">
        <v>45.3</v>
      </c>
      <c r="BW939" s="9">
        <f>IF(BA939=1,BN939-(Monitors!$B$17*Data!BZ939),Data!BN939)</f>
        <v>45.17</v>
      </c>
      <c r="BX939" s="32">
        <f>IF($AR939=1,$BW939-(Monitors!$C$17*BZ939),Data!$BW939)</f>
        <v>45.17</v>
      </c>
      <c r="BY939" s="32">
        <f>BX939-(AA939*Monitors!$C$13)</f>
        <v>36.978000000000002</v>
      </c>
      <c r="BZ939" s="86">
        <f>(Monitors!$C$13*Data!AA939)+(Monitors!$C$6*TANH(Monitors!$C$7*(Data!V939+Monitors!$C$8)+Monitors!$C$9)+Monitors!$C$10)</f>
        <v>24.150005292475981</v>
      </c>
      <c r="CA939" s="9">
        <f>BN939-(Signage!$C$13*AI939)</f>
        <v>36.89344775</v>
      </c>
      <c r="CB939" s="86">
        <f>(Signage!$C$13*Data!AI939)+(Signage!$C$6*TANH(Signage!$C$7*(Data!V939+Signage!$C$8)+Signage!$C$9)+Signage!$C$10)</f>
        <v>38.043313502737881</v>
      </c>
    </row>
    <row r="940" spans="1:80" s="4" customFormat="1" ht="12" customHeight="1">
      <c r="A940" s="82">
        <v>939</v>
      </c>
      <c r="B940" s="15" t="s">
        <v>2071</v>
      </c>
      <c r="C940" s="82" t="s">
        <v>1870</v>
      </c>
      <c r="D940" s="16">
        <v>41527</v>
      </c>
      <c r="E940" s="18" t="s">
        <v>77</v>
      </c>
      <c r="F940" s="15" t="s">
        <v>70</v>
      </c>
      <c r="G940" s="17">
        <v>6</v>
      </c>
      <c r="H940" s="15" t="s">
        <v>72</v>
      </c>
      <c r="I940" s="15" t="s">
        <v>142</v>
      </c>
      <c r="J940" s="18"/>
      <c r="K940" s="18" t="s">
        <v>74</v>
      </c>
      <c r="L940" s="18"/>
      <c r="M940" s="18" t="s">
        <v>78</v>
      </c>
      <c r="N940" s="18" t="s">
        <v>78</v>
      </c>
      <c r="O940" s="18" t="s">
        <v>82</v>
      </c>
      <c r="P940" s="18"/>
      <c r="Q940" s="18" t="s">
        <v>78</v>
      </c>
      <c r="R940" s="19">
        <v>1.6</v>
      </c>
      <c r="S940" s="19">
        <v>15.8</v>
      </c>
      <c r="T940" s="19">
        <v>25.3</v>
      </c>
      <c r="U940" s="19">
        <v>29.8</v>
      </c>
      <c r="V940" s="19">
        <v>398.4</v>
      </c>
      <c r="W940" s="19">
        <v>1600</v>
      </c>
      <c r="X940" s="19">
        <v>2560</v>
      </c>
      <c r="Y940" s="18" t="s">
        <v>763</v>
      </c>
      <c r="Z940" s="69">
        <v>10281</v>
      </c>
      <c r="AA940" s="19">
        <v>4.0960000000000001</v>
      </c>
      <c r="AB940" s="21">
        <v>350</v>
      </c>
      <c r="AC940" s="19">
        <v>9</v>
      </c>
      <c r="AD940" s="19">
        <v>303.7</v>
      </c>
      <c r="AE940" s="19">
        <v>350</v>
      </c>
      <c r="AF940" s="19">
        <v>302.3</v>
      </c>
      <c r="AG940" s="8">
        <f>AF940/AD940</f>
        <v>0.9953901876852157</v>
      </c>
      <c r="AH940" s="19">
        <v>201.2</v>
      </c>
      <c r="AI940" s="85">
        <f>(AF940*V940)/1000000</f>
        <v>0.12043631999999999</v>
      </c>
      <c r="AJ940" s="18" t="s">
        <v>78</v>
      </c>
      <c r="AK940" s="18" t="s">
        <v>762</v>
      </c>
      <c r="AL940" s="18" t="s">
        <v>135</v>
      </c>
      <c r="AM940" s="18"/>
      <c r="AN940" s="18" t="s">
        <v>202</v>
      </c>
      <c r="AO940" s="18"/>
      <c r="AP940" s="18" t="s">
        <v>81</v>
      </c>
      <c r="AQ940" s="18"/>
      <c r="AR940" s="19">
        <v>0</v>
      </c>
      <c r="AS940" s="18"/>
      <c r="AT940" s="72">
        <v>60</v>
      </c>
      <c r="AU940" s="19">
        <v>178</v>
      </c>
      <c r="AV940" s="19">
        <v>178</v>
      </c>
      <c r="AW940" s="18" t="s">
        <v>78</v>
      </c>
      <c r="AX940" s="18" t="s">
        <v>109</v>
      </c>
      <c r="AY940" s="18"/>
      <c r="AZ940" s="18"/>
      <c r="BA940" s="19">
        <v>0</v>
      </c>
      <c r="BB940" s="20" t="s">
        <v>202</v>
      </c>
      <c r="BC940" s="18" t="s">
        <v>154</v>
      </c>
      <c r="BD940" s="18"/>
      <c r="BE940" s="18" t="s">
        <v>84</v>
      </c>
      <c r="BF940" s="18"/>
      <c r="BG940" s="19">
        <v>1</v>
      </c>
      <c r="BH940" s="21">
        <v>0</v>
      </c>
      <c r="BI940" s="19">
        <v>0.47</v>
      </c>
      <c r="BJ940" s="18"/>
      <c r="BK940" s="19">
        <v>0.21</v>
      </c>
      <c r="BL940" s="18"/>
      <c r="BM940" s="18"/>
      <c r="BN940" s="19">
        <v>48.54</v>
      </c>
      <c r="BO940" s="21">
        <v>0.97</v>
      </c>
      <c r="BP940" s="20"/>
      <c r="BQ940" s="21">
        <v>0.6</v>
      </c>
      <c r="BR940" s="20"/>
      <c r="BS940" s="21">
        <v>0.34</v>
      </c>
      <c r="BT940" s="20"/>
      <c r="BU940" s="20"/>
      <c r="BV940" s="21">
        <v>48.02</v>
      </c>
      <c r="BW940" s="9">
        <f>IF(BA940=1,BN940-(Monitors!$B$17*Data!BZ940),Data!BN940)</f>
        <v>48.54</v>
      </c>
      <c r="BX940" s="32">
        <f>IF($AR940=1,$BW940-(Monitors!$C$17*BZ940),Data!$BW940)</f>
        <v>48.54</v>
      </c>
      <c r="BY940" s="32">
        <f>BX940-(AA940*Monitors!$C$13)</f>
        <v>40.347999999999999</v>
      </c>
      <c r="BZ940" s="86">
        <f>(Monitors!$C$13*Data!AA940)+(Monitors!$C$6*TANH(Monitors!$C$7*(Data!V940+Monitors!$C$8)+Monitors!$C$9)+Monitors!$C$10)</f>
        <v>24.1501157840319</v>
      </c>
      <c r="CA940" s="9">
        <f>BN940-(Signage!$C$13*AI940)</f>
        <v>39.507276000000005</v>
      </c>
      <c r="CB940" s="86">
        <f>(Signage!$C$13*Data!AI940)+(Signage!$C$6*TANH(Signage!$C$7*(Data!V940+Signage!$C$8)+Signage!$C$9)+Signage!$C$10)</f>
        <v>38.80023636532421</v>
      </c>
    </row>
    <row r="941" spans="1:80" s="4" customFormat="1" ht="12" customHeight="1">
      <c r="A941" s="83">
        <v>940</v>
      </c>
      <c r="B941" s="15" t="s">
        <v>2075</v>
      </c>
      <c r="C941" s="83" t="s">
        <v>1871</v>
      </c>
      <c r="D941" s="16">
        <v>41275</v>
      </c>
      <c r="E941" s="18" t="s">
        <v>77</v>
      </c>
      <c r="F941" s="15" t="s">
        <v>70</v>
      </c>
      <c r="G941" s="17">
        <v>6</v>
      </c>
      <c r="H941" s="15" t="s">
        <v>72</v>
      </c>
      <c r="I941" s="15" t="s">
        <v>73</v>
      </c>
      <c r="J941" s="18" t="s">
        <v>73</v>
      </c>
      <c r="K941" s="18" t="s">
        <v>74</v>
      </c>
      <c r="L941" s="18"/>
      <c r="M941" s="18" t="s">
        <v>78</v>
      </c>
      <c r="N941" s="18" t="s">
        <v>78</v>
      </c>
      <c r="O941" s="18" t="s">
        <v>82</v>
      </c>
      <c r="P941" s="18"/>
      <c r="Q941" s="18" t="s">
        <v>78</v>
      </c>
      <c r="R941" s="19">
        <v>1.6</v>
      </c>
      <c r="S941" s="19">
        <v>16.3</v>
      </c>
      <c r="T941" s="19">
        <v>25.3</v>
      </c>
      <c r="U941" s="19">
        <v>30</v>
      </c>
      <c r="V941" s="19">
        <v>410.32</v>
      </c>
      <c r="W941" s="19">
        <v>1600</v>
      </c>
      <c r="X941" s="19">
        <v>2560</v>
      </c>
      <c r="Y941" s="18" t="s">
        <v>763</v>
      </c>
      <c r="Z941" s="69">
        <v>9983</v>
      </c>
      <c r="AA941" s="19">
        <v>4.0960000000000001</v>
      </c>
      <c r="AB941" s="21">
        <v>370</v>
      </c>
      <c r="AC941" s="19">
        <v>10</v>
      </c>
      <c r="AD941" s="19">
        <v>360</v>
      </c>
      <c r="AE941" s="19">
        <v>370</v>
      </c>
      <c r="AF941" s="19">
        <v>314</v>
      </c>
      <c r="AG941" s="8">
        <f>AF941/AD941</f>
        <v>0.87222222222222223</v>
      </c>
      <c r="AH941" s="19">
        <v>200.4</v>
      </c>
      <c r="AI941" s="85">
        <f>(AF941*V941)/1000000</f>
        <v>0.12884048000000001</v>
      </c>
      <c r="AJ941" s="18" t="s">
        <v>78</v>
      </c>
      <c r="AK941" s="18" t="s">
        <v>765</v>
      </c>
      <c r="AL941" s="18" t="s">
        <v>88</v>
      </c>
      <c r="AM941" s="18"/>
      <c r="AN941" s="18" t="s">
        <v>121</v>
      </c>
      <c r="AO941" s="18"/>
      <c r="AP941" s="18" t="s">
        <v>81</v>
      </c>
      <c r="AQ941" s="18"/>
      <c r="AR941" s="19">
        <v>0</v>
      </c>
      <c r="AS941" s="18"/>
      <c r="AT941" s="72">
        <v>60</v>
      </c>
      <c r="AU941" s="19">
        <v>170</v>
      </c>
      <c r="AV941" s="19">
        <v>160</v>
      </c>
      <c r="AW941" s="18" t="s">
        <v>78</v>
      </c>
      <c r="AX941" s="18" t="s">
        <v>109</v>
      </c>
      <c r="AY941" s="18"/>
      <c r="AZ941" s="18"/>
      <c r="BA941" s="19">
        <v>0</v>
      </c>
      <c r="BB941" s="20" t="s">
        <v>121</v>
      </c>
      <c r="BC941" s="18" t="s">
        <v>144</v>
      </c>
      <c r="BD941" s="18"/>
      <c r="BE941" s="18" t="s">
        <v>84</v>
      </c>
      <c r="BF941" s="18"/>
      <c r="BG941" s="19">
        <v>1</v>
      </c>
      <c r="BH941" s="21">
        <v>0</v>
      </c>
      <c r="BI941" s="19">
        <v>0.34</v>
      </c>
      <c r="BJ941" s="19">
        <v>0.2</v>
      </c>
      <c r="BK941" s="19">
        <v>0.25</v>
      </c>
      <c r="BL941" s="18"/>
      <c r="BM941" s="18"/>
      <c r="BN941" s="19">
        <v>40.5</v>
      </c>
      <c r="BO941" s="21">
        <v>0.5</v>
      </c>
      <c r="BP941" s="20"/>
      <c r="BQ941" s="21">
        <v>0.56000000000000005</v>
      </c>
      <c r="BR941" s="21">
        <v>0.41</v>
      </c>
      <c r="BS941" s="21">
        <v>0.48</v>
      </c>
      <c r="BT941" s="20"/>
      <c r="BU941" s="20"/>
      <c r="BV941" s="21">
        <v>40.799999999999997</v>
      </c>
      <c r="BW941" s="9">
        <f>IF(BA941=1,BN941-(Monitors!$B$17*Data!BZ941),Data!BN941)</f>
        <v>40.5</v>
      </c>
      <c r="BX941" s="32">
        <f>IF($AR941=1,$BW941-(Monitors!$C$17*BZ941),Data!$BW941)</f>
        <v>40.5</v>
      </c>
      <c r="BY941" s="32">
        <f>BX941-(AA941*Monitors!$C$13)</f>
        <v>32.308</v>
      </c>
      <c r="BZ941" s="86">
        <f>(Monitors!$C$13*Data!AA941)+(Monitors!$C$6*TANH(Monitors!$C$7*(Data!V941+Monitors!$C$8)+Monitors!$C$9)+Monitors!$C$10)</f>
        <v>24.276215873333058</v>
      </c>
      <c r="CA941" s="9">
        <f>BN941-(Signage!$C$13*AI941)</f>
        <v>30.836964000000002</v>
      </c>
      <c r="CB941" s="86">
        <f>(Signage!$C$13*Data!AI941)+(Signage!$C$6*TANH(Signage!$C$7*(Data!V941+Signage!$C$8)+Signage!$C$9)+Signage!$C$10)</f>
        <v>40.322747183838644</v>
      </c>
    </row>
    <row r="942" spans="1:80" s="4" customFormat="1" ht="12" customHeight="1">
      <c r="A942" s="82">
        <v>941</v>
      </c>
      <c r="B942" s="15" t="s">
        <v>2076</v>
      </c>
      <c r="C942" s="82" t="s">
        <v>1872</v>
      </c>
      <c r="D942" s="16">
        <v>41829</v>
      </c>
      <c r="E942" s="18" t="s">
        <v>77</v>
      </c>
      <c r="F942" s="15" t="s">
        <v>70</v>
      </c>
      <c r="G942" s="17">
        <v>6</v>
      </c>
      <c r="H942" s="15" t="s">
        <v>72</v>
      </c>
      <c r="I942" s="15" t="s">
        <v>142</v>
      </c>
      <c r="J942" s="18"/>
      <c r="K942" s="18" t="s">
        <v>74</v>
      </c>
      <c r="L942" s="18"/>
      <c r="M942" s="18" t="s">
        <v>78</v>
      </c>
      <c r="N942" s="18" t="s">
        <v>78</v>
      </c>
      <c r="O942" s="18" t="s">
        <v>82</v>
      </c>
      <c r="P942" s="18"/>
      <c r="Q942" s="18" t="s">
        <v>77</v>
      </c>
      <c r="R942" s="19">
        <v>2.33</v>
      </c>
      <c r="S942" s="19">
        <v>13.2</v>
      </c>
      <c r="T942" s="19">
        <v>31.5</v>
      </c>
      <c r="U942" s="19">
        <v>34.1</v>
      </c>
      <c r="V942" s="19">
        <v>415.05</v>
      </c>
      <c r="W942" s="19">
        <v>1440</v>
      </c>
      <c r="X942" s="19">
        <v>3440</v>
      </c>
      <c r="Y942" s="18" t="s">
        <v>766</v>
      </c>
      <c r="Z942" s="69">
        <v>11935</v>
      </c>
      <c r="AA942" s="19">
        <v>4.9539999999999997</v>
      </c>
      <c r="AB942" s="21">
        <v>320</v>
      </c>
      <c r="AC942" s="19">
        <v>0.1</v>
      </c>
      <c r="AD942" s="19">
        <v>295.39999999999998</v>
      </c>
      <c r="AE942" s="19">
        <v>320</v>
      </c>
      <c r="AF942" s="19">
        <v>285.2</v>
      </c>
      <c r="AG942" s="8">
        <f>AF942/AD942</f>
        <v>0.96547054840893709</v>
      </c>
      <c r="AH942" s="19">
        <v>200</v>
      </c>
      <c r="AI942" s="85">
        <f>(AF942*V942)/1000000</f>
        <v>0.11837225999999999</v>
      </c>
      <c r="AJ942" s="18" t="s">
        <v>78</v>
      </c>
      <c r="AK942" s="18" t="s">
        <v>771</v>
      </c>
      <c r="AL942" s="18" t="s">
        <v>770</v>
      </c>
      <c r="AM942" s="18"/>
      <c r="AN942" s="18" t="s">
        <v>121</v>
      </c>
      <c r="AO942" s="18"/>
      <c r="AP942" s="18" t="s">
        <v>81</v>
      </c>
      <c r="AQ942" s="18"/>
      <c r="AR942" s="19">
        <v>0</v>
      </c>
      <c r="AS942" s="18"/>
      <c r="AT942" s="72">
        <v>60</v>
      </c>
      <c r="AU942" s="19">
        <v>178</v>
      </c>
      <c r="AV942" s="19">
        <v>178</v>
      </c>
      <c r="AW942" s="18" t="s">
        <v>77</v>
      </c>
      <c r="AX942" s="19">
        <v>0.99</v>
      </c>
      <c r="AY942" s="18"/>
      <c r="AZ942" s="18"/>
      <c r="BA942" s="19">
        <v>0</v>
      </c>
      <c r="BB942" s="20" t="s">
        <v>121</v>
      </c>
      <c r="BC942" s="18" t="s">
        <v>154</v>
      </c>
      <c r="BD942" s="18"/>
      <c r="BE942" s="18" t="s">
        <v>84</v>
      </c>
      <c r="BF942" s="18"/>
      <c r="BG942" s="18"/>
      <c r="BH942" s="21">
        <v>0</v>
      </c>
      <c r="BI942" s="19">
        <v>0.7</v>
      </c>
      <c r="BJ942" s="19">
        <v>0.66</v>
      </c>
      <c r="BK942" s="19">
        <v>0.36</v>
      </c>
      <c r="BL942" s="18"/>
      <c r="BM942" s="18"/>
      <c r="BN942" s="19">
        <v>52.17</v>
      </c>
      <c r="BO942" s="21">
        <v>0.95</v>
      </c>
      <c r="BP942" s="20"/>
      <c r="BQ942" s="21">
        <v>0.95</v>
      </c>
      <c r="BR942" s="21">
        <v>0.91</v>
      </c>
      <c r="BS942" s="21">
        <v>0.45</v>
      </c>
      <c r="BT942" s="20"/>
      <c r="BU942" s="20"/>
      <c r="BV942" s="21">
        <v>54.25</v>
      </c>
      <c r="BW942" s="9">
        <f>IF(BA942=1,BN942-(Monitors!$B$17*Data!BZ942),Data!BN942)</f>
        <v>52.17</v>
      </c>
      <c r="BX942" s="32">
        <f>IF($AR942=1,$BW942-(Monitors!$C$17*BZ942),Data!$BW942)</f>
        <v>52.17</v>
      </c>
      <c r="BY942" s="32">
        <f>BX942-(AA942*Monitors!$C$13)</f>
        <v>42.262</v>
      </c>
      <c r="BZ942" s="86">
        <f>(Monitors!$C$13*Data!AA942)+(Monitors!$C$6*TANH(Monitors!$C$7*(Data!V942+Monitors!$C$8)+Monitors!$C$9)+Monitors!$C$10)</f>
        <v>26.039262349720637</v>
      </c>
      <c r="CA942" s="9">
        <f>BN942-(Signage!$C$13*AI942)</f>
        <v>43.292080500000004</v>
      </c>
      <c r="CB942" s="86">
        <f>(Signage!$C$13*Data!AI942)+(Signage!$C$6*TANH(Signage!$C$7*(Data!V942+Signage!$C$8)+Signage!$C$9)+Signage!$C$10)</f>
        <v>39.889909893110655</v>
      </c>
    </row>
    <row r="943" spans="1:80" s="4" customFormat="1" ht="12" customHeight="1">
      <c r="A943" s="83">
        <v>942</v>
      </c>
      <c r="B943" s="15" t="s">
        <v>2096</v>
      </c>
      <c r="C943" s="83" t="s">
        <v>1873</v>
      </c>
      <c r="D943" s="16">
        <v>41708</v>
      </c>
      <c r="E943" s="18" t="s">
        <v>77</v>
      </c>
      <c r="F943" s="15" t="s">
        <v>70</v>
      </c>
      <c r="G943" s="17">
        <v>6</v>
      </c>
      <c r="H943" s="15" t="s">
        <v>72</v>
      </c>
      <c r="I943" s="15" t="s">
        <v>73</v>
      </c>
      <c r="J943" s="18" t="s">
        <v>73</v>
      </c>
      <c r="K943" s="18" t="s">
        <v>74</v>
      </c>
      <c r="L943" s="18" t="s">
        <v>71</v>
      </c>
      <c r="M943" s="18" t="s">
        <v>78</v>
      </c>
      <c r="N943" s="18" t="s">
        <v>78</v>
      </c>
      <c r="O943" s="18" t="s">
        <v>82</v>
      </c>
      <c r="P943" s="18" t="s">
        <v>81</v>
      </c>
      <c r="Q943" s="18" t="s">
        <v>78</v>
      </c>
      <c r="R943" s="19">
        <v>2.33</v>
      </c>
      <c r="S943" s="19">
        <v>13.2</v>
      </c>
      <c r="T943" s="19">
        <v>31.5</v>
      </c>
      <c r="U943" s="19">
        <v>34</v>
      </c>
      <c r="V943" s="19">
        <v>415.05</v>
      </c>
      <c r="W943" s="19">
        <v>1440</v>
      </c>
      <c r="X943" s="19">
        <v>3440</v>
      </c>
      <c r="Y943" s="18" t="s">
        <v>766</v>
      </c>
      <c r="Z943" s="69">
        <v>11935</v>
      </c>
      <c r="AA943" s="19">
        <v>4.9539999999999997</v>
      </c>
      <c r="AB943" s="21">
        <v>302</v>
      </c>
      <c r="AC943" s="19">
        <v>3.2</v>
      </c>
      <c r="AD943" s="19">
        <v>308</v>
      </c>
      <c r="AE943" s="19">
        <v>302</v>
      </c>
      <c r="AF943" s="19">
        <v>275</v>
      </c>
      <c r="AG943" s="8">
        <f>AF943/AD943</f>
        <v>0.8928571428571429</v>
      </c>
      <c r="AH943" s="19">
        <v>200</v>
      </c>
      <c r="AI943" s="85">
        <f>(AF943*V943)/1000000</f>
        <v>0.11413875</v>
      </c>
      <c r="AJ943" s="18" t="s">
        <v>78</v>
      </c>
      <c r="AK943" s="18" t="s">
        <v>767</v>
      </c>
      <c r="AL943" s="18" t="s">
        <v>326</v>
      </c>
      <c r="AM943" s="18" t="s">
        <v>81</v>
      </c>
      <c r="AN943" s="18" t="s">
        <v>121</v>
      </c>
      <c r="AO943" s="18" t="s">
        <v>81</v>
      </c>
      <c r="AP943" s="18" t="s">
        <v>94</v>
      </c>
      <c r="AQ943" s="18" t="s">
        <v>81</v>
      </c>
      <c r="AR943" s="19">
        <v>0</v>
      </c>
      <c r="AS943" s="18"/>
      <c r="AT943" s="72">
        <v>60</v>
      </c>
      <c r="AU943" s="19">
        <v>178</v>
      </c>
      <c r="AV943" s="19">
        <v>178</v>
      </c>
      <c r="AW943" s="18" t="s">
        <v>77</v>
      </c>
      <c r="AX943" s="18" t="s">
        <v>123</v>
      </c>
      <c r="AY943" s="18"/>
      <c r="AZ943" s="18"/>
      <c r="BA943" s="19">
        <v>0</v>
      </c>
      <c r="BB943" s="20" t="s">
        <v>121</v>
      </c>
      <c r="BC943" s="18" t="s">
        <v>154</v>
      </c>
      <c r="BD943" s="18" t="s">
        <v>81</v>
      </c>
      <c r="BE943" s="18" t="s">
        <v>84</v>
      </c>
      <c r="BF943" s="18" t="s">
        <v>81</v>
      </c>
      <c r="BG943" s="18"/>
      <c r="BH943" s="21">
        <v>0</v>
      </c>
      <c r="BI943" s="19">
        <v>0.28000000000000003</v>
      </c>
      <c r="BJ943" s="18"/>
      <c r="BK943" s="19">
        <v>0.19</v>
      </c>
      <c r="BL943" s="18"/>
      <c r="BM943" s="18"/>
      <c r="BN943" s="19">
        <v>47.54</v>
      </c>
      <c r="BO943" s="21">
        <v>0.5</v>
      </c>
      <c r="BP943" s="20"/>
      <c r="BQ943" s="21">
        <v>0.37</v>
      </c>
      <c r="BR943" s="20"/>
      <c r="BS943" s="21">
        <v>0.28000000000000003</v>
      </c>
      <c r="BT943" s="20"/>
      <c r="BU943" s="20"/>
      <c r="BV943" s="21">
        <v>49.09</v>
      </c>
      <c r="BW943" s="9">
        <f>IF(BA943=1,BN943-(Monitors!$B$17*Data!BZ943),Data!BN943)</f>
        <v>47.54</v>
      </c>
      <c r="BX943" s="32">
        <f>IF($AR943=1,$BW943-(Monitors!$C$17*BZ943),Data!$BW943)</f>
        <v>47.54</v>
      </c>
      <c r="BY943" s="32">
        <f>BX943-(AA943*Monitors!$C$13)</f>
        <v>37.631999999999998</v>
      </c>
      <c r="BZ943" s="86">
        <f>(Monitors!$C$13*Data!AA943)+(Monitors!$C$6*TANH(Monitors!$C$7*(Data!V943+Monitors!$C$8)+Monitors!$C$9)+Monitors!$C$10)</f>
        <v>26.039262349720637</v>
      </c>
      <c r="CA943" s="9">
        <f>BN943-(Signage!$C$13*AI943)</f>
        <v>38.979593749999999</v>
      </c>
      <c r="CB943" s="86">
        <f>(Signage!$C$13*Data!AI943)+(Signage!$C$6*TANH(Signage!$C$7*(Data!V943+Signage!$C$8)+Signage!$C$9)+Signage!$C$10)</f>
        <v>39.57239664311065</v>
      </c>
    </row>
    <row r="944" spans="1:80" s="4" customFormat="1" ht="12" customHeight="1">
      <c r="A944" s="82">
        <v>943</v>
      </c>
      <c r="B944" s="15" t="s">
        <v>2076</v>
      </c>
      <c r="C944" s="82" t="s">
        <v>1874</v>
      </c>
      <c r="D944" s="25">
        <v>41883</v>
      </c>
      <c r="E944" s="27" t="s">
        <v>77</v>
      </c>
      <c r="F944" s="24" t="s">
        <v>70</v>
      </c>
      <c r="G944" s="26">
        <v>6</v>
      </c>
      <c r="H944" s="24" t="s">
        <v>72</v>
      </c>
      <c r="I944" s="24" t="s">
        <v>142</v>
      </c>
      <c r="J944" s="27"/>
      <c r="K944" s="27" t="s">
        <v>74</v>
      </c>
      <c r="L944" s="27"/>
      <c r="M944" s="27" t="s">
        <v>78</v>
      </c>
      <c r="N944" s="27" t="s">
        <v>78</v>
      </c>
      <c r="O944" s="27" t="s">
        <v>82</v>
      </c>
      <c r="P944" s="27"/>
      <c r="Q944" s="27" t="s">
        <v>77</v>
      </c>
      <c r="R944" s="28">
        <v>2.38</v>
      </c>
      <c r="S944" s="28">
        <v>13.2</v>
      </c>
      <c r="T944" s="28">
        <v>31.4</v>
      </c>
      <c r="U944" s="28">
        <v>34.1</v>
      </c>
      <c r="V944" s="28">
        <v>414.22</v>
      </c>
      <c r="W944" s="28">
        <v>1440</v>
      </c>
      <c r="X944" s="28">
        <v>3440</v>
      </c>
      <c r="Y944" s="27" t="s">
        <v>766</v>
      </c>
      <c r="Z944" s="70">
        <v>11959</v>
      </c>
      <c r="AA944" s="28">
        <v>4.9539999999999997</v>
      </c>
      <c r="AB944" s="30">
        <v>300</v>
      </c>
      <c r="AC944" s="28">
        <v>0.1</v>
      </c>
      <c r="AD944" s="28">
        <v>311.7</v>
      </c>
      <c r="AE944" s="28">
        <v>300</v>
      </c>
      <c r="AF944" s="28">
        <v>290</v>
      </c>
      <c r="AG944" s="8">
        <f>AF944/AD944</f>
        <v>0.93038177735001604</v>
      </c>
      <c r="AH944" s="28">
        <v>200</v>
      </c>
      <c r="AI944" s="85">
        <f>(AF944*V944)/1000000</f>
        <v>0.1201238</v>
      </c>
      <c r="AJ944" s="27" t="s">
        <v>78</v>
      </c>
      <c r="AK944" s="27" t="s">
        <v>870</v>
      </c>
      <c r="AL944" s="27" t="s">
        <v>770</v>
      </c>
      <c r="AM944" s="27"/>
      <c r="AN944" s="27" t="s">
        <v>121</v>
      </c>
      <c r="AO944" s="27"/>
      <c r="AP944" s="27" t="s">
        <v>81</v>
      </c>
      <c r="AQ944" s="27"/>
      <c r="AR944" s="28">
        <v>0</v>
      </c>
      <c r="AS944" s="27"/>
      <c r="AT944" s="74">
        <v>60</v>
      </c>
      <c r="AU944" s="28">
        <v>178</v>
      </c>
      <c r="AV944" s="28">
        <v>178</v>
      </c>
      <c r="AW944" s="31"/>
      <c r="AX944" s="27" t="s">
        <v>868</v>
      </c>
      <c r="AY944" s="27"/>
      <c r="AZ944" s="27"/>
      <c r="BA944" s="28">
        <v>0</v>
      </c>
      <c r="BB944" s="29" t="s">
        <v>121</v>
      </c>
      <c r="BC944" s="29" t="s">
        <v>154</v>
      </c>
      <c r="BD944" s="27"/>
      <c r="BE944" s="27" t="s">
        <v>84</v>
      </c>
      <c r="BF944" s="27"/>
      <c r="BG944" s="27"/>
      <c r="BH944" s="30">
        <v>0</v>
      </c>
      <c r="BI944" s="28">
        <v>0.54</v>
      </c>
      <c r="BJ944" s="28">
        <v>0.54</v>
      </c>
      <c r="BK944" s="28">
        <v>0.35</v>
      </c>
      <c r="BL944" s="27"/>
      <c r="BM944" s="27"/>
      <c r="BN944" s="28">
        <v>55.23</v>
      </c>
      <c r="BO944" s="30">
        <v>0.52</v>
      </c>
      <c r="BP944" s="29"/>
      <c r="BQ944" s="30">
        <v>0.65</v>
      </c>
      <c r="BR944" s="30">
        <v>0.65</v>
      </c>
      <c r="BS944" s="30">
        <v>0.44</v>
      </c>
      <c r="BT944" s="29"/>
      <c r="BU944" s="29"/>
      <c r="BV944" s="30">
        <v>56.53</v>
      </c>
      <c r="BW944" s="9">
        <f>IF(BA944=1,BN944-(Monitors!$B$17*Data!BZ944),Data!BN944)</f>
        <v>55.23</v>
      </c>
      <c r="BX944" s="32">
        <f>IF($AR944=1,$BW944-(Monitors!$C$17*BZ944),Data!$BW944)</f>
        <v>55.23</v>
      </c>
      <c r="BY944" s="32">
        <f>BX944-(AA944*Monitors!$C$13)</f>
        <v>45.321999999999996</v>
      </c>
      <c r="BZ944" s="86">
        <f>(Monitors!$C$13*Data!AA944)+(Monitors!$C$6*TANH(Monitors!$C$7*(Data!V944+Monitors!$C$8)+Monitors!$C$9)+Monitors!$C$10)</f>
        <v>26.031125477164139</v>
      </c>
      <c r="CA944" s="9">
        <f>BN944-(Signage!$C$13*AI944)</f>
        <v>46.220714999999998</v>
      </c>
      <c r="CB944" s="86">
        <f>(Signage!$C$13*Data!AI944)+(Signage!$C$6*TANH(Signage!$C$7*(Data!V944+Signage!$C$8)+Signage!$C$9)+Signage!$C$10)</f>
        <v>39.959532064997681</v>
      </c>
    </row>
    <row r="945" spans="1:80" s="4" customFormat="1" ht="12" customHeight="1">
      <c r="A945" s="83">
        <v>944</v>
      </c>
      <c r="B945" s="15" t="s">
        <v>2079</v>
      </c>
      <c r="C945" s="83" t="s">
        <v>1875</v>
      </c>
      <c r="D945" s="16">
        <v>41522</v>
      </c>
      <c r="E945" s="18" t="s">
        <v>77</v>
      </c>
      <c r="F945" s="15" t="s">
        <v>70</v>
      </c>
      <c r="G945" s="17">
        <v>6</v>
      </c>
      <c r="H945" s="15" t="s">
        <v>72</v>
      </c>
      <c r="I945" s="15" t="s">
        <v>73</v>
      </c>
      <c r="J945" s="18" t="s">
        <v>73</v>
      </c>
      <c r="K945" s="18" t="s">
        <v>74</v>
      </c>
      <c r="L945" s="18" t="s">
        <v>71</v>
      </c>
      <c r="M945" s="18" t="s">
        <v>78</v>
      </c>
      <c r="N945" s="18" t="s">
        <v>78</v>
      </c>
      <c r="O945" s="18" t="s">
        <v>82</v>
      </c>
      <c r="P945" s="18" t="s">
        <v>71</v>
      </c>
      <c r="Q945" s="18" t="s">
        <v>78</v>
      </c>
      <c r="R945" s="19">
        <v>2.39</v>
      </c>
      <c r="S945" s="19">
        <v>13.2</v>
      </c>
      <c r="T945" s="19">
        <v>31.5</v>
      </c>
      <c r="U945" s="19">
        <v>34.1</v>
      </c>
      <c r="V945" s="19">
        <v>415.05</v>
      </c>
      <c r="W945" s="19">
        <v>1440</v>
      </c>
      <c r="X945" s="19">
        <v>3440</v>
      </c>
      <c r="Y945" s="18" t="s">
        <v>766</v>
      </c>
      <c r="Z945" s="69">
        <v>11935</v>
      </c>
      <c r="AA945" s="19">
        <v>4.9539999999999997</v>
      </c>
      <c r="AB945" s="21">
        <v>300</v>
      </c>
      <c r="AC945" s="19">
        <v>34.200000000000003</v>
      </c>
      <c r="AD945" s="19">
        <v>316.39999999999998</v>
      </c>
      <c r="AE945" s="19">
        <v>300</v>
      </c>
      <c r="AF945" s="19">
        <v>296.3</v>
      </c>
      <c r="AG945" s="8">
        <f>AF945/AD945</f>
        <v>0.9364728192161822</v>
      </c>
      <c r="AH945" s="19">
        <v>200</v>
      </c>
      <c r="AI945" s="85">
        <f>(AF945*V945)/1000000</f>
        <v>0.12297931500000001</v>
      </c>
      <c r="AJ945" s="18" t="s">
        <v>78</v>
      </c>
      <c r="AK945" s="18" t="s">
        <v>769</v>
      </c>
      <c r="AL945" s="18" t="s">
        <v>105</v>
      </c>
      <c r="AM945" s="18" t="s">
        <v>71</v>
      </c>
      <c r="AN945" s="18" t="s">
        <v>121</v>
      </c>
      <c r="AO945" s="18" t="s">
        <v>768</v>
      </c>
      <c r="AP945" s="18" t="s">
        <v>94</v>
      </c>
      <c r="AQ945" s="18" t="s">
        <v>71</v>
      </c>
      <c r="AR945" s="19">
        <v>0</v>
      </c>
      <c r="AS945" s="18"/>
      <c r="AT945" s="72">
        <v>60</v>
      </c>
      <c r="AU945" s="19">
        <v>178</v>
      </c>
      <c r="AV945" s="19">
        <v>178</v>
      </c>
      <c r="AW945" s="18" t="s">
        <v>77</v>
      </c>
      <c r="AX945" s="18" t="s">
        <v>123</v>
      </c>
      <c r="AY945" s="18" t="s">
        <v>71</v>
      </c>
      <c r="AZ945" s="18" t="s">
        <v>71</v>
      </c>
      <c r="BA945" s="19">
        <v>0</v>
      </c>
      <c r="BB945" s="20" t="s">
        <v>121</v>
      </c>
      <c r="BC945" s="18" t="s">
        <v>154</v>
      </c>
      <c r="BD945" s="18" t="s">
        <v>71</v>
      </c>
      <c r="BE945" s="18" t="s">
        <v>84</v>
      </c>
      <c r="BF945" s="18" t="s">
        <v>71</v>
      </c>
      <c r="BG945" s="18"/>
      <c r="BH945" s="21">
        <v>0</v>
      </c>
      <c r="BI945" s="19">
        <v>0.28999999999999998</v>
      </c>
      <c r="BJ945" s="18"/>
      <c r="BK945" s="19">
        <v>0.2</v>
      </c>
      <c r="BL945" s="18"/>
      <c r="BM945" s="18"/>
      <c r="BN945" s="19">
        <v>48.42</v>
      </c>
      <c r="BO945" s="21">
        <v>0.5</v>
      </c>
      <c r="BP945" s="20"/>
      <c r="BQ945" s="21">
        <v>0.37</v>
      </c>
      <c r="BR945" s="20"/>
      <c r="BS945" s="21">
        <v>0.28999999999999998</v>
      </c>
      <c r="BT945" s="20"/>
      <c r="BU945" s="20"/>
      <c r="BV945" s="21">
        <v>48.49</v>
      </c>
      <c r="BW945" s="9">
        <f>IF(BA945=1,BN945-(Monitors!$B$17*Data!BZ945),Data!BN945)</f>
        <v>48.42</v>
      </c>
      <c r="BX945" s="32">
        <f>IF($AR945=1,$BW945-(Monitors!$C$17*BZ945),Data!$BW945)</f>
        <v>48.42</v>
      </c>
      <c r="BY945" s="32">
        <f>BX945-(AA945*Monitors!$C$13)</f>
        <v>38.512</v>
      </c>
      <c r="BZ945" s="86">
        <f>(Monitors!$C$13*Data!AA945)+(Monitors!$C$6*TANH(Monitors!$C$7*(Data!V945+Monitors!$C$8)+Monitors!$C$9)+Monitors!$C$10)</f>
        <v>26.039262349720637</v>
      </c>
      <c r="CA945" s="9">
        <f>BN945-(Signage!$C$13*AI945)</f>
        <v>39.196551374999999</v>
      </c>
      <c r="CB945" s="86">
        <f>(Signage!$C$13*Data!AI945)+(Signage!$C$6*TANH(Signage!$C$7*(Data!V945+Signage!$C$8)+Signage!$C$9)+Signage!$C$10)</f>
        <v>40.235439018110654</v>
      </c>
    </row>
    <row r="946" spans="1:80" s="4" customFormat="1" ht="12" customHeight="1">
      <c r="A946" s="82">
        <v>945</v>
      </c>
      <c r="B946" s="15" t="s">
        <v>2067</v>
      </c>
      <c r="C946" s="82" t="s">
        <v>1876</v>
      </c>
      <c r="D946" s="25">
        <v>41883</v>
      </c>
      <c r="E946" s="27" t="s">
        <v>77</v>
      </c>
      <c r="F946" s="24"/>
      <c r="G946" s="26">
        <v>6</v>
      </c>
      <c r="H946" s="24" t="s">
        <v>72</v>
      </c>
      <c r="I946" s="24" t="s">
        <v>142</v>
      </c>
      <c r="J946" s="27"/>
      <c r="K946" s="27" t="s">
        <v>74</v>
      </c>
      <c r="L946" s="27"/>
      <c r="M946" s="27" t="s">
        <v>78</v>
      </c>
      <c r="N946" s="27" t="s">
        <v>77</v>
      </c>
      <c r="O946" s="27" t="s">
        <v>82</v>
      </c>
      <c r="P946" s="27"/>
      <c r="Q946" s="27" t="s">
        <v>78</v>
      </c>
      <c r="R946" s="28">
        <v>1.78</v>
      </c>
      <c r="S946" s="28">
        <v>27.6</v>
      </c>
      <c r="T946" s="28">
        <v>15.4</v>
      </c>
      <c r="U946" s="28">
        <v>31.5</v>
      </c>
      <c r="V946" s="28">
        <v>425.04</v>
      </c>
      <c r="W946" s="28">
        <v>2160</v>
      </c>
      <c r="X946" s="28">
        <v>3840</v>
      </c>
      <c r="Y946" s="27" t="s">
        <v>209</v>
      </c>
      <c r="Z946" s="70">
        <v>19585</v>
      </c>
      <c r="AA946" s="28">
        <v>8.2899999999999991</v>
      </c>
      <c r="AB946" s="30">
        <v>300</v>
      </c>
      <c r="AC946" s="28">
        <v>0.2</v>
      </c>
      <c r="AD946" s="28">
        <v>300</v>
      </c>
      <c r="AE946" s="28">
        <v>300</v>
      </c>
      <c r="AF946" s="28">
        <v>373.1</v>
      </c>
      <c r="AG946" s="8">
        <f>AF946/AD946</f>
        <v>1.2436666666666667</v>
      </c>
      <c r="AH946" s="28">
        <v>200</v>
      </c>
      <c r="AI946" s="85">
        <f>(AF946*V946)/1000000</f>
        <v>0.15858242400000003</v>
      </c>
      <c r="AJ946" s="27" t="s">
        <v>78</v>
      </c>
      <c r="AK946" s="27" t="s">
        <v>847</v>
      </c>
      <c r="AL946" s="27" t="s">
        <v>382</v>
      </c>
      <c r="AM946" s="27"/>
      <c r="AN946" s="27" t="s">
        <v>121</v>
      </c>
      <c r="AO946" s="27"/>
      <c r="AP946" s="27" t="s">
        <v>94</v>
      </c>
      <c r="AQ946" s="27"/>
      <c r="AR946" s="28">
        <v>1</v>
      </c>
      <c r="AS946" s="27" t="s">
        <v>117</v>
      </c>
      <c r="AT946" s="74">
        <v>60</v>
      </c>
      <c r="AU946" s="28">
        <v>178</v>
      </c>
      <c r="AV946" s="28">
        <v>178</v>
      </c>
      <c r="AW946" s="31"/>
      <c r="AX946" s="27" t="s">
        <v>846</v>
      </c>
      <c r="AY946" s="27"/>
      <c r="AZ946" s="27"/>
      <c r="BA946" s="28">
        <v>0</v>
      </c>
      <c r="BB946" s="29" t="s">
        <v>121</v>
      </c>
      <c r="BC946" s="29" t="s">
        <v>154</v>
      </c>
      <c r="BD946" s="27"/>
      <c r="BE946" s="27" t="s">
        <v>84</v>
      </c>
      <c r="BF946" s="27"/>
      <c r="BG946" s="27"/>
      <c r="BH946" s="30">
        <v>0</v>
      </c>
      <c r="BI946" s="28">
        <v>0.59</v>
      </c>
      <c r="BJ946" s="28">
        <v>0.3</v>
      </c>
      <c r="BK946" s="28">
        <v>0.28000000000000003</v>
      </c>
      <c r="BL946" s="28">
        <v>19.59</v>
      </c>
      <c r="BM946" s="28">
        <v>35.340000000000003</v>
      </c>
      <c r="BN946" s="28">
        <v>31.98</v>
      </c>
      <c r="BO946" s="30">
        <v>0.9</v>
      </c>
      <c r="BP946" s="29"/>
      <c r="BQ946" s="30">
        <v>0.59</v>
      </c>
      <c r="BR946" s="30">
        <v>0.28999999999999998</v>
      </c>
      <c r="BS946" s="30">
        <v>0.27</v>
      </c>
      <c r="BT946" s="30">
        <v>19.77</v>
      </c>
      <c r="BU946" s="30">
        <v>35.15</v>
      </c>
      <c r="BV946" s="30">
        <v>32.03</v>
      </c>
      <c r="BW946" s="9">
        <f>IF(BA946=1,BN946-(Monitors!$B$17*Data!BZ946),Data!BN946)</f>
        <v>31.98</v>
      </c>
      <c r="BX946" s="32">
        <f>IF($AR946=1,$BW946-(Monitors!$C$17*BZ946),Data!$BW946)</f>
        <v>30.339731661612731</v>
      </c>
      <c r="BY946" s="32">
        <f>BX946-(AA946*Monitors!$C$13)</f>
        <v>13.759731661612733</v>
      </c>
      <c r="BZ946" s="86">
        <f>(Monitors!$C$13*Data!AA946)+(Monitors!$C$6*TANH(Monitors!$C$7*(Data!V946+Monitors!$C$8)+Monitors!$C$9)+Monitors!$C$10)</f>
        <v>32.805366767745419</v>
      </c>
      <c r="CA946" s="9">
        <f>BN946-(Signage!$C$13*AI946)</f>
        <v>20.086318200000001</v>
      </c>
      <c r="CB946" s="86">
        <f>(Signage!$C$13*Data!AI946)+(Signage!$C$6*TANH(Signage!$C$7*(Data!V946+Signage!$C$8)+Signage!$C$9)+Signage!$C$10)</f>
        <v>43.646354203331491</v>
      </c>
    </row>
    <row r="947" spans="1:80" s="4" customFormat="1" ht="12" customHeight="1">
      <c r="A947" s="83">
        <v>946</v>
      </c>
      <c r="B947" s="15" t="s">
        <v>2052</v>
      </c>
      <c r="C947" s="83" t="s">
        <v>1877</v>
      </c>
      <c r="D947" s="16">
        <v>41796</v>
      </c>
      <c r="E947" s="18" t="s">
        <v>78</v>
      </c>
      <c r="F947" s="15"/>
      <c r="G947" s="17">
        <v>6</v>
      </c>
      <c r="H947" s="15" t="s">
        <v>72</v>
      </c>
      <c r="I947" s="15" t="s">
        <v>90</v>
      </c>
      <c r="J947" s="18"/>
      <c r="K947" s="18" t="s">
        <v>74</v>
      </c>
      <c r="L947" s="18"/>
      <c r="M947" s="18" t="s">
        <v>78</v>
      </c>
      <c r="N947" s="18" t="s">
        <v>78</v>
      </c>
      <c r="O947" s="18" t="s">
        <v>96</v>
      </c>
      <c r="P947" s="18" t="s">
        <v>782</v>
      </c>
      <c r="Q947" s="18" t="s">
        <v>78</v>
      </c>
      <c r="R947" s="19">
        <v>1.78</v>
      </c>
      <c r="S947" s="19">
        <v>14</v>
      </c>
      <c r="T947" s="19">
        <v>24</v>
      </c>
      <c r="U947" s="19">
        <v>28</v>
      </c>
      <c r="V947" s="19">
        <f>S947*T947</f>
        <v>336</v>
      </c>
      <c r="W947" s="19">
        <v>2160</v>
      </c>
      <c r="X947" s="19">
        <v>3840</v>
      </c>
      <c r="Y947" s="18" t="s">
        <v>209</v>
      </c>
      <c r="Z947" s="69">
        <v>318</v>
      </c>
      <c r="AA947" s="19">
        <v>8.2940000000000005</v>
      </c>
      <c r="AB947" s="21">
        <v>300</v>
      </c>
      <c r="AC947" s="19">
        <v>10.4</v>
      </c>
      <c r="AD947" s="19">
        <v>228.9</v>
      </c>
      <c r="AE947" s="19">
        <v>300</v>
      </c>
      <c r="AF947" s="19">
        <v>182.4</v>
      </c>
      <c r="AG947" s="8">
        <f>AF947/AD947</f>
        <v>0.79685452162516379</v>
      </c>
      <c r="AH947" s="19">
        <v>200.1</v>
      </c>
      <c r="AI947" s="85">
        <f>(AF947*V947)/1000000</f>
        <v>6.1286400000000005E-2</v>
      </c>
      <c r="AJ947" s="18" t="s">
        <v>78</v>
      </c>
      <c r="AK947" s="18" t="s">
        <v>783</v>
      </c>
      <c r="AL947" s="18" t="s">
        <v>382</v>
      </c>
      <c r="AM947" s="18"/>
      <c r="AN947" s="18" t="s">
        <v>121</v>
      </c>
      <c r="AO947" s="18"/>
      <c r="AP947" s="18" t="s">
        <v>81</v>
      </c>
      <c r="AQ947" s="18"/>
      <c r="AR947" s="19">
        <v>0</v>
      </c>
      <c r="AS947" s="18"/>
      <c r="AT947" s="72">
        <v>60</v>
      </c>
      <c r="AU947" s="19">
        <v>170</v>
      </c>
      <c r="AV947" s="19">
        <v>160</v>
      </c>
      <c r="AW947" s="18" t="s">
        <v>78</v>
      </c>
      <c r="AX947" s="18" t="s">
        <v>109</v>
      </c>
      <c r="AY947" s="18"/>
      <c r="AZ947" s="18"/>
      <c r="BA947" s="19">
        <v>0</v>
      </c>
      <c r="BB947" s="20" t="s">
        <v>121</v>
      </c>
      <c r="BC947" s="18" t="s">
        <v>154</v>
      </c>
      <c r="BD947" s="18"/>
      <c r="BE947" s="18" t="s">
        <v>84</v>
      </c>
      <c r="BF947" s="18"/>
      <c r="BG947" s="19">
        <v>1</v>
      </c>
      <c r="BH947" s="21">
        <v>0</v>
      </c>
      <c r="BI947" s="19">
        <v>0.55000000000000004</v>
      </c>
      <c r="BJ947" s="19">
        <v>0.22</v>
      </c>
      <c r="BK947" s="19">
        <v>0.28000000000000003</v>
      </c>
      <c r="BL947" s="18"/>
      <c r="BM947" s="18"/>
      <c r="BN947" s="19">
        <v>33.299999999999997</v>
      </c>
      <c r="BO947" s="21">
        <v>0.49</v>
      </c>
      <c r="BP947" s="20"/>
      <c r="BQ947" s="21">
        <v>0.57999999999999996</v>
      </c>
      <c r="BR947" s="21">
        <v>0.23</v>
      </c>
      <c r="BS947" s="21">
        <v>0.32</v>
      </c>
      <c r="BT947" s="20"/>
      <c r="BU947" s="20"/>
      <c r="BV947" s="21">
        <v>32.4</v>
      </c>
      <c r="BW947" s="9">
        <f>IF(BA947=1,BN947-(Monitors!$B$17*Data!BZ947),Data!BN947)</f>
        <v>33.299999999999997</v>
      </c>
      <c r="BX947" s="32">
        <f>IF($AR947=1,$BW947-(Monitors!$C$17*BZ947),Data!$BW947)</f>
        <v>33.299999999999997</v>
      </c>
      <c r="BY947" s="32">
        <f>BX947-(AA947*Monitors!$C$13)</f>
        <v>16.711999999999996</v>
      </c>
      <c r="BZ947" s="86">
        <f>(Monitors!$C$13*Data!AA947)+(Monitors!$C$6*TANH(Monitors!$C$7*(Data!V947+Monitors!$C$8)+Monitors!$C$9)+Monitors!$C$10)</f>
        <v>31.675748173832638</v>
      </c>
      <c r="CA947" s="9">
        <f>BN947-(Signage!$C$13*AI947)</f>
        <v>28.703519999999997</v>
      </c>
      <c r="CB947" s="86">
        <f>(Signage!$C$13*Data!AI947)+(Signage!$C$6*TANH(Signage!$C$7*(Data!V947+Signage!$C$8)+Signage!$C$9)+Signage!$C$10)</f>
        <v>29.597031312314289</v>
      </c>
    </row>
    <row r="948" spans="1:80" s="4" customFormat="1" ht="12" customHeight="1">
      <c r="A948" s="82">
        <v>947</v>
      </c>
      <c r="B948" s="15" t="s">
        <v>2075</v>
      </c>
      <c r="C948" s="82" t="s">
        <v>1878</v>
      </c>
      <c r="D948" s="16">
        <v>41703</v>
      </c>
      <c r="E948" s="18" t="s">
        <v>77</v>
      </c>
      <c r="F948" s="15" t="s">
        <v>70</v>
      </c>
      <c r="G948" s="17">
        <v>6</v>
      </c>
      <c r="H948" s="15" t="s">
        <v>72</v>
      </c>
      <c r="I948" s="15" t="s">
        <v>90</v>
      </c>
      <c r="J948" s="18" t="s">
        <v>71</v>
      </c>
      <c r="K948" s="18" t="s">
        <v>74</v>
      </c>
      <c r="L948" s="18" t="s">
        <v>71</v>
      </c>
      <c r="M948" s="18" t="s">
        <v>78</v>
      </c>
      <c r="N948" s="18" t="s">
        <v>78</v>
      </c>
      <c r="O948" s="18" t="s">
        <v>82</v>
      </c>
      <c r="P948" s="18" t="s">
        <v>71</v>
      </c>
      <c r="Q948" s="18" t="s">
        <v>78</v>
      </c>
      <c r="R948" s="19">
        <v>1.78</v>
      </c>
      <c r="S948" s="19">
        <v>13.4</v>
      </c>
      <c r="T948" s="19">
        <v>24.5</v>
      </c>
      <c r="U948" s="19">
        <v>28</v>
      </c>
      <c r="V948" s="19">
        <v>328.61</v>
      </c>
      <c r="W948" s="19">
        <v>2160</v>
      </c>
      <c r="X948" s="19">
        <v>3840</v>
      </c>
      <c r="Y948" s="18" t="s">
        <v>209</v>
      </c>
      <c r="Z948" s="69">
        <v>25241</v>
      </c>
      <c r="AA948" s="19">
        <v>8.2940000000000005</v>
      </c>
      <c r="AB948" s="21">
        <v>300</v>
      </c>
      <c r="AC948" s="19">
        <v>9.1999999999999993</v>
      </c>
      <c r="AD948" s="19">
        <v>251.6</v>
      </c>
      <c r="AE948" s="19">
        <v>300</v>
      </c>
      <c r="AF948" s="19">
        <v>222.6</v>
      </c>
      <c r="AG948" s="8">
        <f>AF948/AD948</f>
        <v>0.88473767885532595</v>
      </c>
      <c r="AH948" s="19">
        <v>200</v>
      </c>
      <c r="AI948" s="85">
        <f>(AF948*V948)/1000000</f>
        <v>7.3148586000000002E-2</v>
      </c>
      <c r="AJ948" s="18" t="s">
        <v>78</v>
      </c>
      <c r="AK948" s="18" t="s">
        <v>773</v>
      </c>
      <c r="AL948" s="18" t="s">
        <v>210</v>
      </c>
      <c r="AM948" s="18" t="s">
        <v>71</v>
      </c>
      <c r="AN948" s="18" t="s">
        <v>121</v>
      </c>
      <c r="AO948" s="18" t="s">
        <v>81</v>
      </c>
      <c r="AP948" s="18" t="s">
        <v>94</v>
      </c>
      <c r="AQ948" s="18" t="s">
        <v>81</v>
      </c>
      <c r="AR948" s="19">
        <v>0</v>
      </c>
      <c r="AS948" s="18"/>
      <c r="AT948" s="72">
        <v>30</v>
      </c>
      <c r="AU948" s="19">
        <v>170</v>
      </c>
      <c r="AV948" s="19">
        <v>160</v>
      </c>
      <c r="AW948" s="18" t="s">
        <v>77</v>
      </c>
      <c r="AX948" s="18" t="s">
        <v>98</v>
      </c>
      <c r="AY948" s="18" t="s">
        <v>71</v>
      </c>
      <c r="AZ948" s="18" t="s">
        <v>71</v>
      </c>
      <c r="BA948" s="19">
        <v>0</v>
      </c>
      <c r="BB948" s="20" t="s">
        <v>121</v>
      </c>
      <c r="BC948" s="18" t="s">
        <v>154</v>
      </c>
      <c r="BD948" s="18" t="s">
        <v>81</v>
      </c>
      <c r="BE948" s="18" t="s">
        <v>84</v>
      </c>
      <c r="BF948" s="18" t="s">
        <v>81</v>
      </c>
      <c r="BG948" s="18"/>
      <c r="BH948" s="21">
        <v>0</v>
      </c>
      <c r="BI948" s="19">
        <v>0.87</v>
      </c>
      <c r="BJ948" s="18"/>
      <c r="BK948" s="19">
        <v>0.36</v>
      </c>
      <c r="BL948" s="18"/>
      <c r="BM948" s="18"/>
      <c r="BN948" s="19">
        <v>45.9</v>
      </c>
      <c r="BO948" s="21">
        <v>0.5</v>
      </c>
      <c r="BP948" s="20"/>
      <c r="BQ948" s="21">
        <v>0.88</v>
      </c>
      <c r="BR948" s="20"/>
      <c r="BS948" s="21">
        <v>0.41</v>
      </c>
      <c r="BT948" s="20"/>
      <c r="BU948" s="20"/>
      <c r="BV948" s="21">
        <v>45.9</v>
      </c>
      <c r="BW948" s="9">
        <f>IF(BA948=1,BN948-(Monitors!$B$17*Data!BZ948),Data!BN948)</f>
        <v>45.9</v>
      </c>
      <c r="BX948" s="32">
        <f>IF($AR948=1,$BW948-(Monitors!$C$17*BZ948),Data!$BW948)</f>
        <v>45.9</v>
      </c>
      <c r="BY948" s="32">
        <f>BX948-(AA948*Monitors!$C$13)</f>
        <v>29.311999999999998</v>
      </c>
      <c r="BZ948" s="86">
        <f>(Monitors!$C$13*Data!AA948)+(Monitors!$C$6*TANH(Monitors!$C$7*(Data!V948+Monitors!$C$8)+Monitors!$C$9)+Monitors!$C$10)</f>
        <v>31.544985524265243</v>
      </c>
      <c r="CA948" s="9">
        <f>BN948-(Signage!$C$13*AI948)</f>
        <v>40.41385605</v>
      </c>
      <c r="CB948" s="86">
        <f>(Signage!$C$13*Data!AI948)+(Signage!$C$6*TANH(Signage!$C$7*(Data!V948+Signage!$C$8)+Signage!$C$9)+Signage!$C$10)</f>
        <v>29.912278018453581</v>
      </c>
    </row>
    <row r="949" spans="1:80" s="4" customFormat="1" ht="12" customHeight="1">
      <c r="A949" s="83">
        <v>948</v>
      </c>
      <c r="B949" s="15" t="s">
        <v>2096</v>
      </c>
      <c r="C949" s="83" t="s">
        <v>1879</v>
      </c>
      <c r="D949" s="16">
        <v>41590</v>
      </c>
      <c r="E949" s="18" t="s">
        <v>77</v>
      </c>
      <c r="F949" s="15" t="s">
        <v>70</v>
      </c>
      <c r="G949" s="17">
        <v>6</v>
      </c>
      <c r="H949" s="15" t="s">
        <v>72</v>
      </c>
      <c r="I949" s="15" t="s">
        <v>73</v>
      </c>
      <c r="J949" s="18" t="s">
        <v>73</v>
      </c>
      <c r="K949" s="18" t="s">
        <v>74</v>
      </c>
      <c r="L949" s="18" t="s">
        <v>71</v>
      </c>
      <c r="M949" s="18" t="s">
        <v>78</v>
      </c>
      <c r="N949" s="18" t="s">
        <v>78</v>
      </c>
      <c r="O949" s="18" t="s">
        <v>82</v>
      </c>
      <c r="P949" s="18" t="s">
        <v>71</v>
      </c>
      <c r="Q949" s="18" t="s">
        <v>78</v>
      </c>
      <c r="R949" s="19">
        <v>1.78</v>
      </c>
      <c r="S949" s="19">
        <v>13.4</v>
      </c>
      <c r="T949" s="19">
        <v>24.5</v>
      </c>
      <c r="U949" s="19">
        <v>28</v>
      </c>
      <c r="V949" s="19">
        <v>328.3</v>
      </c>
      <c r="W949" s="19">
        <v>2160</v>
      </c>
      <c r="X949" s="19">
        <v>3840</v>
      </c>
      <c r="Y949" s="18" t="s">
        <v>209</v>
      </c>
      <c r="Z949" s="69">
        <v>25263</v>
      </c>
      <c r="AA949" s="19">
        <v>8.2940000000000005</v>
      </c>
      <c r="AB949" s="21">
        <v>300</v>
      </c>
      <c r="AC949" s="19">
        <v>3.6</v>
      </c>
      <c r="AD949" s="19">
        <v>289</v>
      </c>
      <c r="AE949" s="19">
        <v>300</v>
      </c>
      <c r="AF949" s="19">
        <v>233</v>
      </c>
      <c r="AG949" s="8">
        <f>AF949/AD949</f>
        <v>0.80622837370242217</v>
      </c>
      <c r="AH949" s="19">
        <v>200</v>
      </c>
      <c r="AI949" s="85">
        <f>(AF949*V949)/1000000</f>
        <v>7.6493900000000004E-2</v>
      </c>
      <c r="AJ949" s="18" t="s">
        <v>78</v>
      </c>
      <c r="AK949" s="18" t="s">
        <v>776</v>
      </c>
      <c r="AL949" s="18" t="s">
        <v>105</v>
      </c>
      <c r="AM949" s="18" t="s">
        <v>775</v>
      </c>
      <c r="AN949" s="18" t="s">
        <v>121</v>
      </c>
      <c r="AO949" s="18" t="s">
        <v>71</v>
      </c>
      <c r="AP949" s="18" t="s">
        <v>94</v>
      </c>
      <c r="AQ949" s="18" t="s">
        <v>81</v>
      </c>
      <c r="AR949" s="19">
        <v>0</v>
      </c>
      <c r="AS949" s="18"/>
      <c r="AT949" s="72">
        <v>60</v>
      </c>
      <c r="AU949" s="19">
        <v>170</v>
      </c>
      <c r="AV949" s="19">
        <v>160</v>
      </c>
      <c r="AW949" s="18" t="s">
        <v>77</v>
      </c>
      <c r="AX949" s="18" t="s">
        <v>98</v>
      </c>
      <c r="AY949" s="18" t="s">
        <v>71</v>
      </c>
      <c r="AZ949" s="18" t="s">
        <v>71</v>
      </c>
      <c r="BA949" s="19">
        <v>0</v>
      </c>
      <c r="BB949" s="20" t="s">
        <v>121</v>
      </c>
      <c r="BC949" s="18" t="s">
        <v>154</v>
      </c>
      <c r="BD949" s="18" t="s">
        <v>81</v>
      </c>
      <c r="BE949" s="18" t="s">
        <v>84</v>
      </c>
      <c r="BF949" s="18" t="s">
        <v>81</v>
      </c>
      <c r="BG949" s="18"/>
      <c r="BH949" s="21">
        <v>0</v>
      </c>
      <c r="BI949" s="19">
        <v>0.32</v>
      </c>
      <c r="BJ949" s="18"/>
      <c r="BK949" s="19">
        <v>0.23</v>
      </c>
      <c r="BL949" s="18"/>
      <c r="BM949" s="18"/>
      <c r="BN949" s="19">
        <v>49</v>
      </c>
      <c r="BO949" s="21">
        <v>0.9</v>
      </c>
      <c r="BP949" s="20"/>
      <c r="BQ949" s="21">
        <v>0.41</v>
      </c>
      <c r="BR949" s="20"/>
      <c r="BS949" s="21">
        <v>0.34</v>
      </c>
      <c r="BT949" s="20"/>
      <c r="BU949" s="20"/>
      <c r="BV949" s="21">
        <v>48.44</v>
      </c>
      <c r="BW949" s="9">
        <f>IF(BA949=1,BN949-(Monitors!$B$17*Data!BZ949),Data!BN949)</f>
        <v>49</v>
      </c>
      <c r="BX949" s="32">
        <f>IF($AR949=1,$BW949-(Monitors!$C$17*BZ949),Data!$BW949)</f>
        <v>49</v>
      </c>
      <c r="BY949" s="32">
        <f>BX949-(AA949*Monitors!$C$13)</f>
        <v>32.411999999999999</v>
      </c>
      <c r="BZ949" s="86">
        <f>(Monitors!$C$13*Data!AA949)+(Monitors!$C$6*TANH(Monitors!$C$7*(Data!V949+Monitors!$C$8)+Monitors!$C$9)+Monitors!$C$10)</f>
        <v>31.539353655881122</v>
      </c>
      <c r="CA949" s="9">
        <f>BN949-(Signage!$C$13*AI949)</f>
        <v>43.262957499999999</v>
      </c>
      <c r="CB949" s="86">
        <f>(Signage!$C$13*Data!AI949)+(Signage!$C$6*TANH(Signage!$C$7*(Data!V949+Signage!$C$8)+Signage!$C$9)+Signage!$C$10)</f>
        <v>30.139038448126623</v>
      </c>
    </row>
    <row r="950" spans="1:80" s="4" customFormat="1" ht="12" customHeight="1">
      <c r="A950" s="82">
        <v>949</v>
      </c>
      <c r="B950" s="15" t="s">
        <v>2052</v>
      </c>
      <c r="C950" s="82" t="s">
        <v>1880</v>
      </c>
      <c r="D950" s="25">
        <v>41866</v>
      </c>
      <c r="E950" s="27" t="s">
        <v>78</v>
      </c>
      <c r="F950" s="24" t="s">
        <v>70</v>
      </c>
      <c r="G950" s="26">
        <v>6</v>
      </c>
      <c r="H950" s="24" t="s">
        <v>72</v>
      </c>
      <c r="I950" s="24" t="s">
        <v>90</v>
      </c>
      <c r="J950" s="27"/>
      <c r="K950" s="27" t="s">
        <v>74</v>
      </c>
      <c r="L950" s="27"/>
      <c r="M950" s="27" t="s">
        <v>78</v>
      </c>
      <c r="N950" s="27" t="s">
        <v>78</v>
      </c>
      <c r="O950" s="27" t="s">
        <v>82</v>
      </c>
      <c r="P950" s="27"/>
      <c r="Q950" s="27" t="s">
        <v>78</v>
      </c>
      <c r="R950" s="28">
        <v>1.78</v>
      </c>
      <c r="S950" s="28">
        <v>13.2</v>
      </c>
      <c r="T950" s="28">
        <v>23.5</v>
      </c>
      <c r="U950" s="28">
        <v>26.9</v>
      </c>
      <c r="V950" s="28">
        <v>309.89999999999998</v>
      </c>
      <c r="W950" s="28">
        <v>2160</v>
      </c>
      <c r="X950" s="28">
        <v>3840</v>
      </c>
      <c r="Y950" s="27" t="s">
        <v>209</v>
      </c>
      <c r="Z950" s="70">
        <v>26767</v>
      </c>
      <c r="AA950" s="28">
        <v>8.2940000000000005</v>
      </c>
      <c r="AB950" s="30">
        <v>240</v>
      </c>
      <c r="AC950" s="28">
        <v>25</v>
      </c>
      <c r="AD950" s="28">
        <v>296</v>
      </c>
      <c r="AE950" s="28">
        <v>240</v>
      </c>
      <c r="AF950" s="28">
        <v>238</v>
      </c>
      <c r="AG950" s="8">
        <f>AF950/AD950</f>
        <v>0.80405405405405406</v>
      </c>
      <c r="AH950" s="28">
        <v>200</v>
      </c>
      <c r="AI950" s="85">
        <f>(AF950*V950)/1000000</f>
        <v>7.3756199999999994E-2</v>
      </c>
      <c r="AJ950" s="27" t="s">
        <v>78</v>
      </c>
      <c r="AK950" s="27" t="s">
        <v>881</v>
      </c>
      <c r="AL950" s="27" t="s">
        <v>326</v>
      </c>
      <c r="AM950" s="27"/>
      <c r="AN950" s="27" t="s">
        <v>121</v>
      </c>
      <c r="AO950" s="27"/>
      <c r="AP950" s="27" t="s">
        <v>81</v>
      </c>
      <c r="AQ950" s="27"/>
      <c r="AR950" s="28">
        <v>0</v>
      </c>
      <c r="AS950" s="27"/>
      <c r="AT950" s="74">
        <v>60</v>
      </c>
      <c r="AU950" s="28">
        <v>178</v>
      </c>
      <c r="AV950" s="28">
        <v>178</v>
      </c>
      <c r="AW950" s="31"/>
      <c r="AX950" s="27" t="s">
        <v>109</v>
      </c>
      <c r="AY950" s="27"/>
      <c r="AZ950" s="27"/>
      <c r="BA950" s="28">
        <v>0</v>
      </c>
      <c r="BB950" s="29" t="s">
        <v>121</v>
      </c>
      <c r="BC950" s="29" t="s">
        <v>154</v>
      </c>
      <c r="BD950" s="27"/>
      <c r="BE950" s="27" t="s">
        <v>84</v>
      </c>
      <c r="BF950" s="27"/>
      <c r="BG950" s="27" t="s">
        <v>119</v>
      </c>
      <c r="BH950" s="30">
        <v>0</v>
      </c>
      <c r="BI950" s="28">
        <v>0.33</v>
      </c>
      <c r="BJ950" s="28">
        <v>0.33</v>
      </c>
      <c r="BK950" s="28">
        <v>0.25</v>
      </c>
      <c r="BL950" s="27"/>
      <c r="BM950" s="27"/>
      <c r="BN950" s="28">
        <v>40.15</v>
      </c>
      <c r="BO950" s="30">
        <v>0.9</v>
      </c>
      <c r="BP950" s="29"/>
      <c r="BQ950" s="30">
        <v>0.37</v>
      </c>
      <c r="BR950" s="30">
        <v>0.37</v>
      </c>
      <c r="BS950" s="30">
        <v>0.28000000000000003</v>
      </c>
      <c r="BT950" s="29"/>
      <c r="BU950" s="29"/>
      <c r="BV950" s="30">
        <v>39.1</v>
      </c>
      <c r="BW950" s="9">
        <f>IF(BA950=1,BN950-(Monitors!$B$17*Data!BZ950),Data!BN950)</f>
        <v>40.15</v>
      </c>
      <c r="BX950" s="32">
        <f>IF($AR950=1,$BW950-(Monitors!$C$17*BZ950),Data!$BW950)</f>
        <v>40.15</v>
      </c>
      <c r="BY950" s="32">
        <f>BX950-(AA950*Monitors!$C$13)</f>
        <v>23.561999999999998</v>
      </c>
      <c r="BZ950" s="86">
        <f>(Monitors!$C$13*Data!AA950)+(Monitors!$C$6*TANH(Monitors!$C$7*(Data!V950+Monitors!$C$8)+Monitors!$C$9)+Monitors!$C$10)</f>
        <v>31.182883853583107</v>
      </c>
      <c r="CA950" s="9">
        <f>BN950-(Signage!$C$13*AI950)</f>
        <v>34.618285</v>
      </c>
      <c r="CB950" s="86">
        <f>(Signage!$C$13*Data!AI950)+(Signage!$C$6*TANH(Signage!$C$7*(Data!V950+Signage!$C$8)+Signage!$C$9)+Signage!$C$10)</f>
        <v>28.495119063477528</v>
      </c>
    </row>
    <row r="951" spans="1:80" s="4" customFormat="1" ht="12" customHeight="1">
      <c r="A951" s="83">
        <v>950</v>
      </c>
      <c r="B951" s="15" t="s">
        <v>2079</v>
      </c>
      <c r="C951" s="83" t="s">
        <v>1881</v>
      </c>
      <c r="D951" s="25">
        <v>41851</v>
      </c>
      <c r="E951" s="27" t="s">
        <v>77</v>
      </c>
      <c r="F951" s="24" t="s">
        <v>70</v>
      </c>
      <c r="G951" s="26">
        <v>6</v>
      </c>
      <c r="H951" s="24" t="s">
        <v>72</v>
      </c>
      <c r="I951" s="24" t="s">
        <v>73</v>
      </c>
      <c r="J951" s="27" t="s">
        <v>73</v>
      </c>
      <c r="K951" s="27" t="s">
        <v>74</v>
      </c>
      <c r="L951" s="27" t="s">
        <v>71</v>
      </c>
      <c r="M951" s="27" t="s">
        <v>78</v>
      </c>
      <c r="N951" s="27" t="s">
        <v>78</v>
      </c>
      <c r="O951" s="27" t="s">
        <v>82</v>
      </c>
      <c r="P951" s="27" t="s">
        <v>71</v>
      </c>
      <c r="Q951" s="27" t="s">
        <v>78</v>
      </c>
      <c r="R951" s="28">
        <v>1.78</v>
      </c>
      <c r="S951" s="28">
        <v>19.100000000000001</v>
      </c>
      <c r="T951" s="28">
        <v>34.6</v>
      </c>
      <c r="U951" s="28">
        <v>40</v>
      </c>
      <c r="V951" s="28">
        <v>660.6</v>
      </c>
      <c r="W951" s="28">
        <v>2160</v>
      </c>
      <c r="X951" s="28">
        <v>3840</v>
      </c>
      <c r="Y951" s="27" t="s">
        <v>209</v>
      </c>
      <c r="Z951" s="70">
        <v>12556</v>
      </c>
      <c r="AA951" s="28">
        <v>8.2940000000000005</v>
      </c>
      <c r="AB951" s="30">
        <v>300</v>
      </c>
      <c r="AC951" s="28">
        <v>12.3</v>
      </c>
      <c r="AD951" s="28">
        <v>272.7</v>
      </c>
      <c r="AE951" s="28">
        <v>300</v>
      </c>
      <c r="AF951" s="28">
        <v>246.9</v>
      </c>
      <c r="AG951" s="8">
        <f>AF951/AD951</f>
        <v>0.90539053905390543</v>
      </c>
      <c r="AH951" s="28">
        <v>200</v>
      </c>
      <c r="AI951" s="85">
        <f>(AF951*V951)/1000000</f>
        <v>0.16310214000000001</v>
      </c>
      <c r="AJ951" s="27" t="s">
        <v>78</v>
      </c>
      <c r="AK951" s="27" t="s">
        <v>875</v>
      </c>
      <c r="AL951" s="27" t="s">
        <v>152</v>
      </c>
      <c r="AM951" s="27" t="s">
        <v>71</v>
      </c>
      <c r="AN951" s="27" t="s">
        <v>375</v>
      </c>
      <c r="AO951" s="27" t="s">
        <v>620</v>
      </c>
      <c r="AP951" s="27" t="s">
        <v>94</v>
      </c>
      <c r="AQ951" s="27" t="s">
        <v>71</v>
      </c>
      <c r="AR951" s="28">
        <v>0</v>
      </c>
      <c r="AS951" s="27"/>
      <c r="AT951" s="74">
        <v>60</v>
      </c>
      <c r="AU951" s="28">
        <v>178</v>
      </c>
      <c r="AV951" s="28">
        <v>178</v>
      </c>
      <c r="AW951" s="31"/>
      <c r="AX951" s="27" t="s">
        <v>98</v>
      </c>
      <c r="AY951" s="27" t="s">
        <v>71</v>
      </c>
      <c r="AZ951" s="27" t="s">
        <v>71</v>
      </c>
      <c r="BA951" s="28">
        <v>0</v>
      </c>
      <c r="BB951" s="29" t="s">
        <v>375</v>
      </c>
      <c r="BC951" s="29" t="s">
        <v>154</v>
      </c>
      <c r="BD951" s="27" t="s">
        <v>71</v>
      </c>
      <c r="BE951" s="27" t="s">
        <v>84</v>
      </c>
      <c r="BF951" s="27" t="s">
        <v>71</v>
      </c>
      <c r="BG951" s="27"/>
      <c r="BH951" s="30">
        <v>0</v>
      </c>
      <c r="BI951" s="28">
        <v>0.24</v>
      </c>
      <c r="BJ951" s="27"/>
      <c r="BK951" s="28">
        <v>0.21</v>
      </c>
      <c r="BL951" s="27"/>
      <c r="BM951" s="27"/>
      <c r="BN951" s="28">
        <v>62.17</v>
      </c>
      <c r="BO951" s="30">
        <v>0.98</v>
      </c>
      <c r="BP951" s="29"/>
      <c r="BQ951" s="30">
        <v>0.31</v>
      </c>
      <c r="BR951" s="29"/>
      <c r="BS951" s="30">
        <v>0.26</v>
      </c>
      <c r="BT951" s="29"/>
      <c r="BU951" s="29"/>
      <c r="BV951" s="30">
        <v>63.34</v>
      </c>
      <c r="BW951" s="9">
        <f>IF(BA951=1,BN951-(Monitors!$B$17*Data!BZ951),Data!BN951)</f>
        <v>62.17</v>
      </c>
      <c r="BX951" s="32">
        <f>IF($AR951=1,$BW951-(Monitors!$C$17*BZ951),Data!$BW951)</f>
        <v>62.17</v>
      </c>
      <c r="BY951" s="32">
        <f>BX951-(AA951*Monitors!$C$13)</f>
        <v>45.582000000000001</v>
      </c>
      <c r="BZ951" s="86">
        <f>(Monitors!$C$13*Data!AA951)+(Monitors!$C$6*TANH(Monitors!$C$7*(Data!V951+Monitors!$C$8)+Monitors!$C$9)+Monitors!$C$10)</f>
        <v>33.804210246196057</v>
      </c>
      <c r="CA951" s="9">
        <f>BN951-(Signage!$C$13*AI951)</f>
        <v>49.9373395</v>
      </c>
      <c r="CB951" s="86">
        <f>(Signage!$C$13*Data!AI951)+(Signage!$C$6*TANH(Signage!$C$7*(Data!V951+Signage!$C$8)+Signage!$C$9)+Signage!$C$10)</f>
        <v>59.92330324984033</v>
      </c>
    </row>
    <row r="952" spans="1:80" s="4" customFormat="1" ht="12" customHeight="1">
      <c r="A952" s="82">
        <v>951</v>
      </c>
      <c r="B952" s="15" t="s">
        <v>2075</v>
      </c>
      <c r="C952" s="82" t="s">
        <v>1882</v>
      </c>
      <c r="D952" s="16">
        <v>41699</v>
      </c>
      <c r="E952" s="18" t="s">
        <v>78</v>
      </c>
      <c r="F952" s="15" t="s">
        <v>70</v>
      </c>
      <c r="G952" s="17">
        <v>6</v>
      </c>
      <c r="H952" s="15" t="s">
        <v>72</v>
      </c>
      <c r="I952" s="15" t="s">
        <v>90</v>
      </c>
      <c r="J952" s="18"/>
      <c r="K952" s="18" t="s">
        <v>74</v>
      </c>
      <c r="L952" s="18"/>
      <c r="M952" s="18" t="s">
        <v>78</v>
      </c>
      <c r="N952" s="18" t="s">
        <v>78</v>
      </c>
      <c r="O952" s="18" t="s">
        <v>96</v>
      </c>
      <c r="P952" s="18" t="s">
        <v>331</v>
      </c>
      <c r="Q952" s="18" t="s">
        <v>78</v>
      </c>
      <c r="R952" s="19">
        <v>1.78</v>
      </c>
      <c r="S952" s="19">
        <v>13.6</v>
      </c>
      <c r="T952" s="19">
        <v>24.2</v>
      </c>
      <c r="U952" s="19">
        <v>27.8</v>
      </c>
      <c r="V952" s="19">
        <v>329.1</v>
      </c>
      <c r="W952" s="19">
        <v>2160</v>
      </c>
      <c r="X952" s="19">
        <v>3840</v>
      </c>
      <c r="Y952" s="18" t="s">
        <v>209</v>
      </c>
      <c r="Z952" s="69">
        <v>25202</v>
      </c>
      <c r="AA952" s="19">
        <v>8.2940000000000005</v>
      </c>
      <c r="AB952" s="21">
        <v>200</v>
      </c>
      <c r="AC952" s="19">
        <v>0</v>
      </c>
      <c r="AD952" s="19">
        <v>269</v>
      </c>
      <c r="AE952" s="19">
        <v>200</v>
      </c>
      <c r="AF952" s="19">
        <v>251</v>
      </c>
      <c r="AG952" s="8">
        <f>AF952/AD952</f>
        <v>0.93308550185873607</v>
      </c>
      <c r="AH952" s="19">
        <v>202</v>
      </c>
      <c r="AI952" s="85">
        <f>(AF952*V952)/1000000</f>
        <v>8.26041E-2</v>
      </c>
      <c r="AJ952" s="18" t="s">
        <v>78</v>
      </c>
      <c r="AK952" s="18" t="s">
        <v>332</v>
      </c>
      <c r="AL952" s="18" t="s">
        <v>329</v>
      </c>
      <c r="AM952" s="18" t="s">
        <v>330</v>
      </c>
      <c r="AN952" s="18" t="s">
        <v>121</v>
      </c>
      <c r="AO952" s="18"/>
      <c r="AP952" s="18" t="s">
        <v>81</v>
      </c>
      <c r="AQ952" s="18"/>
      <c r="AR952" s="19">
        <v>0</v>
      </c>
      <c r="AS952" s="18"/>
      <c r="AT952" s="72">
        <v>60</v>
      </c>
      <c r="AU952" s="19">
        <v>170</v>
      </c>
      <c r="AV952" s="19">
        <v>160</v>
      </c>
      <c r="AW952" s="18" t="s">
        <v>78</v>
      </c>
      <c r="AX952" s="18" t="s">
        <v>109</v>
      </c>
      <c r="AY952" s="18"/>
      <c r="AZ952" s="18"/>
      <c r="BA952" s="19">
        <v>0</v>
      </c>
      <c r="BB952" s="20" t="s">
        <v>121</v>
      </c>
      <c r="BC952" s="18" t="s">
        <v>144</v>
      </c>
      <c r="BD952" s="18"/>
      <c r="BE952" s="18" t="s">
        <v>84</v>
      </c>
      <c r="BF952" s="18"/>
      <c r="BG952" s="19">
        <v>15</v>
      </c>
      <c r="BH952" s="21">
        <v>0</v>
      </c>
      <c r="BI952" s="19">
        <v>0.2</v>
      </c>
      <c r="BJ952" s="18"/>
      <c r="BK952" s="19">
        <v>0.2</v>
      </c>
      <c r="BL952" s="18"/>
      <c r="BM952" s="18"/>
      <c r="BN952" s="19">
        <v>34.700000000000003</v>
      </c>
      <c r="BO952" s="21">
        <v>0.5</v>
      </c>
      <c r="BP952" s="20"/>
      <c r="BQ952" s="21">
        <v>0.28999999999999998</v>
      </c>
      <c r="BR952" s="20"/>
      <c r="BS952" s="21">
        <v>0.28000000000000003</v>
      </c>
      <c r="BT952" s="20"/>
      <c r="BU952" s="20"/>
      <c r="BV952" s="21">
        <v>35.4</v>
      </c>
      <c r="BW952" s="9">
        <f>IF(BA952=1,BN952-(Monitors!$B$17*Data!BZ952),Data!BN952)</f>
        <v>34.700000000000003</v>
      </c>
      <c r="BX952" s="32">
        <f>IF($AR952=1,$BW952-(Monitors!$C$17*BZ952),Data!$BW952)</f>
        <v>34.700000000000003</v>
      </c>
      <c r="BY952" s="32">
        <f>BX952-(AA952*Monitors!$C$13)</f>
        <v>18.112000000000002</v>
      </c>
      <c r="BZ952" s="86">
        <f>(Monitors!$C$13*Data!AA952)+(Monitors!$C$6*TANH(Monitors!$C$7*(Data!V952+Monitors!$C$8)+Monitors!$C$9)+Monitors!$C$10)</f>
        <v>31.553863127319772</v>
      </c>
      <c r="CA952" s="9">
        <f>BN952-(Signage!$C$13*AI952)</f>
        <v>28.504692500000004</v>
      </c>
      <c r="CB952" s="86">
        <f>(Signage!$C$13*Data!AI952)+(Signage!$C$6*TANH(Signage!$C$7*(Data!V952+Signage!$C$8)+Signage!$C$9)+Signage!$C$10)</f>
        <v>30.659588511674635</v>
      </c>
    </row>
    <row r="953" spans="1:80" s="4" customFormat="1" ht="12" customHeight="1">
      <c r="A953" s="83">
        <v>952</v>
      </c>
      <c r="B953" s="15" t="s">
        <v>2100</v>
      </c>
      <c r="C953" s="83" t="s">
        <v>1883</v>
      </c>
      <c r="D953" s="16">
        <v>41779</v>
      </c>
      <c r="E953" s="18" t="s">
        <v>78</v>
      </c>
      <c r="F953" s="15" t="s">
        <v>322</v>
      </c>
      <c r="G953" s="17">
        <v>6</v>
      </c>
      <c r="H953" s="15" t="s">
        <v>72</v>
      </c>
      <c r="I953" s="15" t="s">
        <v>142</v>
      </c>
      <c r="J953" s="18"/>
      <c r="K953" s="18" t="s">
        <v>74</v>
      </c>
      <c r="L953" s="18"/>
      <c r="M953" s="18" t="s">
        <v>78</v>
      </c>
      <c r="N953" s="18" t="s">
        <v>78</v>
      </c>
      <c r="O953" s="18" t="s">
        <v>82</v>
      </c>
      <c r="P953" s="18"/>
      <c r="Q953" s="18" t="s">
        <v>77</v>
      </c>
      <c r="R953" s="19">
        <v>1.82</v>
      </c>
      <c r="S953" s="19">
        <v>13.4</v>
      </c>
      <c r="T953" s="19">
        <v>24.4</v>
      </c>
      <c r="U953" s="19">
        <v>27.9</v>
      </c>
      <c r="V953" s="19">
        <v>328.46</v>
      </c>
      <c r="W953" s="19">
        <v>2160</v>
      </c>
      <c r="X953" s="19">
        <v>3840</v>
      </c>
      <c r="Y953" s="18" t="s">
        <v>209</v>
      </c>
      <c r="Z953" s="69">
        <v>25252</v>
      </c>
      <c r="AA953" s="19">
        <v>8.2940000000000005</v>
      </c>
      <c r="AB953" s="21">
        <v>270</v>
      </c>
      <c r="AC953" s="19">
        <v>0.4</v>
      </c>
      <c r="AD953" s="19">
        <v>278</v>
      </c>
      <c r="AE953" s="19">
        <v>270</v>
      </c>
      <c r="AF953" s="19">
        <v>277.5</v>
      </c>
      <c r="AG953" s="8">
        <f>AF953/AD953</f>
        <v>0.99820143884892087</v>
      </c>
      <c r="AH953" s="19">
        <v>201.1</v>
      </c>
      <c r="AI953" s="85">
        <f>(AF953*V953)/1000000</f>
        <v>9.1147649999999997E-2</v>
      </c>
      <c r="AJ953" s="18" t="s">
        <v>78</v>
      </c>
      <c r="AK953" s="18" t="s">
        <v>347</v>
      </c>
      <c r="AL953" s="18" t="s">
        <v>346</v>
      </c>
      <c r="AM953" s="18"/>
      <c r="AN953" s="18" t="s">
        <v>81</v>
      </c>
      <c r="AO953" s="18"/>
      <c r="AP953" s="18" t="s">
        <v>94</v>
      </c>
      <c r="AQ953" s="18"/>
      <c r="AR953" s="19">
        <v>0</v>
      </c>
      <c r="AS953" s="18"/>
      <c r="AT953" s="72">
        <v>30</v>
      </c>
      <c r="AU953" s="19">
        <v>170</v>
      </c>
      <c r="AV953" s="19">
        <v>160</v>
      </c>
      <c r="AW953" s="18" t="s">
        <v>78</v>
      </c>
      <c r="AX953" s="18" t="s">
        <v>345</v>
      </c>
      <c r="AY953" s="18"/>
      <c r="AZ953" s="18"/>
      <c r="BA953" s="19">
        <v>0</v>
      </c>
      <c r="BB953" s="20" t="s">
        <v>81</v>
      </c>
      <c r="BC953" s="18" t="s">
        <v>81</v>
      </c>
      <c r="BD953" s="18"/>
      <c r="BE953" s="18" t="s">
        <v>84</v>
      </c>
      <c r="BF953" s="18"/>
      <c r="BG953" s="19">
        <v>1</v>
      </c>
      <c r="BH953" s="21">
        <v>0</v>
      </c>
      <c r="BI953" s="19">
        <v>0.43</v>
      </c>
      <c r="BJ953" s="18"/>
      <c r="BK953" s="19">
        <v>0.25</v>
      </c>
      <c r="BL953" s="18"/>
      <c r="BM953" s="18"/>
      <c r="BN953" s="19">
        <v>36.880000000000003</v>
      </c>
      <c r="BO953" s="21">
        <v>0.43</v>
      </c>
      <c r="BP953" s="20"/>
      <c r="BQ953" s="21">
        <v>0.43</v>
      </c>
      <c r="BR953" s="20"/>
      <c r="BS953" s="21">
        <v>0.26</v>
      </c>
      <c r="BT953" s="20"/>
      <c r="BU953" s="20"/>
      <c r="BV953" s="21">
        <v>36.71</v>
      </c>
      <c r="BW953" s="9">
        <f>IF(BA953=1,BN953-(Monitors!$B$17*Data!BZ953),Data!BN953)</f>
        <v>36.880000000000003</v>
      </c>
      <c r="BX953" s="32">
        <f>IF($AR953=1,$BW953-(Monitors!$C$17*BZ953),Data!$BW953)</f>
        <v>36.880000000000003</v>
      </c>
      <c r="BY953" s="32">
        <f>BX953-(AA953*Monitors!$C$13)</f>
        <v>20.292000000000002</v>
      </c>
      <c r="BZ953" s="86">
        <f>(Monitors!$C$13*Data!AA953)+(Monitors!$C$6*TANH(Monitors!$C$7*(Data!V953+Monitors!$C$8)+Monitors!$C$9)+Monitors!$C$10)</f>
        <v>31.542261921253431</v>
      </c>
      <c r="CA953" s="9">
        <f>BN953-(Signage!$C$13*AI953)</f>
        <v>30.043926250000002</v>
      </c>
      <c r="CB953" s="86">
        <f>(Signage!$C$13*Data!AI953)+(Signage!$C$6*TANH(Signage!$C$7*(Data!V953+Signage!$C$8)+Signage!$C$9)+Signage!$C$10)</f>
        <v>31.250528502465684</v>
      </c>
    </row>
    <row r="954" spans="1:80" s="4" customFormat="1" ht="12" customHeight="1">
      <c r="A954" s="82">
        <v>953</v>
      </c>
      <c r="B954" s="15" t="s">
        <v>2079</v>
      </c>
      <c r="C954" s="82" t="s">
        <v>1884</v>
      </c>
      <c r="D954" s="16">
        <v>41687</v>
      </c>
      <c r="E954" s="18" t="s">
        <v>77</v>
      </c>
      <c r="F954" s="15" t="s">
        <v>70</v>
      </c>
      <c r="G954" s="17">
        <v>6</v>
      </c>
      <c r="H954" s="15" t="s">
        <v>72</v>
      </c>
      <c r="I954" s="15" t="s">
        <v>90</v>
      </c>
      <c r="J954" s="18" t="s">
        <v>71</v>
      </c>
      <c r="K954" s="18" t="s">
        <v>74</v>
      </c>
      <c r="L954" s="18" t="s">
        <v>71</v>
      </c>
      <c r="M954" s="18" t="s">
        <v>78</v>
      </c>
      <c r="N954" s="18" t="s">
        <v>78</v>
      </c>
      <c r="O954" s="18" t="s">
        <v>82</v>
      </c>
      <c r="P954" s="18" t="s">
        <v>81</v>
      </c>
      <c r="Q954" s="18" t="s">
        <v>78</v>
      </c>
      <c r="R954" s="19">
        <v>1.78</v>
      </c>
      <c r="S954" s="19">
        <v>13.4</v>
      </c>
      <c r="T954" s="19">
        <v>24.4</v>
      </c>
      <c r="U954" s="19">
        <v>28</v>
      </c>
      <c r="V954" s="19">
        <v>328.46</v>
      </c>
      <c r="W954" s="19">
        <v>2160</v>
      </c>
      <c r="X954" s="19">
        <v>3840</v>
      </c>
      <c r="Y954" s="18" t="s">
        <v>209</v>
      </c>
      <c r="Z954" s="69">
        <v>25252</v>
      </c>
      <c r="AA954" s="19">
        <v>8.2940000000000005</v>
      </c>
      <c r="AB954" s="21">
        <v>300</v>
      </c>
      <c r="AC954" s="19">
        <v>31</v>
      </c>
      <c r="AD954" s="19">
        <v>288</v>
      </c>
      <c r="AE954" s="19">
        <v>300</v>
      </c>
      <c r="AF954" s="19">
        <v>286.2</v>
      </c>
      <c r="AG954" s="8">
        <f>AF954/AD954</f>
        <v>0.99374999999999991</v>
      </c>
      <c r="AH954" s="19">
        <v>201.7</v>
      </c>
      <c r="AI954" s="85">
        <f>(AF954*V954)/1000000</f>
        <v>9.4005251999999997E-2</v>
      </c>
      <c r="AJ954" s="18" t="s">
        <v>78</v>
      </c>
      <c r="AK954" s="18" t="s">
        <v>776</v>
      </c>
      <c r="AL954" s="18" t="s">
        <v>326</v>
      </c>
      <c r="AM954" s="18" t="s">
        <v>427</v>
      </c>
      <c r="AN954" s="18" t="s">
        <v>121</v>
      </c>
      <c r="AO954" s="18" t="s">
        <v>81</v>
      </c>
      <c r="AP954" s="18" t="s">
        <v>94</v>
      </c>
      <c r="AQ954" s="18" t="s">
        <v>81</v>
      </c>
      <c r="AR954" s="19">
        <v>0</v>
      </c>
      <c r="AS954" s="18"/>
      <c r="AT954" s="72">
        <v>60</v>
      </c>
      <c r="AU954" s="19">
        <v>170</v>
      </c>
      <c r="AV954" s="19">
        <v>160</v>
      </c>
      <c r="AW954" s="18" t="s">
        <v>77</v>
      </c>
      <c r="AX954" s="18" t="s">
        <v>777</v>
      </c>
      <c r="AY954" s="18" t="s">
        <v>71</v>
      </c>
      <c r="AZ954" s="18" t="s">
        <v>71</v>
      </c>
      <c r="BA954" s="19">
        <v>0</v>
      </c>
      <c r="BB954" s="20" t="s">
        <v>121</v>
      </c>
      <c r="BC954" s="18" t="s">
        <v>154</v>
      </c>
      <c r="BD954" s="18" t="s">
        <v>81</v>
      </c>
      <c r="BE954" s="18" t="s">
        <v>263</v>
      </c>
      <c r="BF954" s="18" t="s">
        <v>81</v>
      </c>
      <c r="BG954" s="18"/>
      <c r="BH954" s="21">
        <v>0</v>
      </c>
      <c r="BI954" s="19">
        <v>0.26</v>
      </c>
      <c r="BJ954" s="18"/>
      <c r="BK954" s="19">
        <v>0.2</v>
      </c>
      <c r="BL954" s="18"/>
      <c r="BM954" s="18"/>
      <c r="BN954" s="19">
        <v>50.49</v>
      </c>
      <c r="BO954" s="21">
        <v>0.5</v>
      </c>
      <c r="BP954" s="20"/>
      <c r="BQ954" s="21">
        <v>0.36</v>
      </c>
      <c r="BR954" s="20"/>
      <c r="BS954" s="21">
        <v>0.3</v>
      </c>
      <c r="BT954" s="20"/>
      <c r="BU954" s="20"/>
      <c r="BV954" s="21">
        <v>50.97</v>
      </c>
      <c r="BW954" s="9">
        <f>IF(BA954=1,BN954-(Monitors!$B$17*Data!BZ954),Data!BN954)</f>
        <v>50.49</v>
      </c>
      <c r="BX954" s="32">
        <f>IF($AR954=1,$BW954-(Monitors!$C$17*BZ954),Data!$BW954)</f>
        <v>50.49</v>
      </c>
      <c r="BY954" s="32">
        <f>BX954-(AA954*Monitors!$C$13)</f>
        <v>33.902000000000001</v>
      </c>
      <c r="BZ954" s="86">
        <f>(Monitors!$C$13*Data!AA954)+(Monitors!$C$6*TANH(Monitors!$C$7*(Data!V954+Monitors!$C$8)+Monitors!$C$9)+Monitors!$C$10)</f>
        <v>31.542261921253431</v>
      </c>
      <c r="CA954" s="9">
        <f>BN954-(Signage!$C$13*AI954)</f>
        <v>43.439606100000006</v>
      </c>
      <c r="CB954" s="86">
        <f>(Signage!$C$13*Data!AI954)+(Signage!$C$6*TANH(Signage!$C$7*(Data!V954+Signage!$C$8)+Signage!$C$9)+Signage!$C$10)</f>
        <v>31.464848652465683</v>
      </c>
    </row>
    <row r="955" spans="1:80" s="4" customFormat="1" ht="12" customHeight="1">
      <c r="A955" s="83">
        <v>954</v>
      </c>
      <c r="B955" s="15" t="s">
        <v>2080</v>
      </c>
      <c r="C955" s="83" t="s">
        <v>1885</v>
      </c>
      <c r="D955" s="16">
        <v>41788</v>
      </c>
      <c r="E955" s="18" t="s">
        <v>77</v>
      </c>
      <c r="F955" s="15" t="s">
        <v>133</v>
      </c>
      <c r="G955" s="17">
        <v>6</v>
      </c>
      <c r="H955" s="15" t="s">
        <v>72</v>
      </c>
      <c r="I955" s="15" t="s">
        <v>90</v>
      </c>
      <c r="J955" s="18"/>
      <c r="K955" s="18" t="s">
        <v>74</v>
      </c>
      <c r="L955" s="18"/>
      <c r="M955" s="18" t="s">
        <v>78</v>
      </c>
      <c r="N955" s="18" t="s">
        <v>77</v>
      </c>
      <c r="O955" s="18" t="s">
        <v>82</v>
      </c>
      <c r="P955" s="18"/>
      <c r="Q955" s="18" t="s">
        <v>78</v>
      </c>
      <c r="R955" s="19">
        <v>1.78</v>
      </c>
      <c r="S955" s="19">
        <v>12</v>
      </c>
      <c r="T955" s="19">
        <v>21</v>
      </c>
      <c r="U955" s="19">
        <v>24</v>
      </c>
      <c r="V955" s="19">
        <v>370</v>
      </c>
      <c r="W955" s="19">
        <v>2160</v>
      </c>
      <c r="X955" s="19">
        <v>3840</v>
      </c>
      <c r="Y955" s="18" t="s">
        <v>209</v>
      </c>
      <c r="Z955" s="69">
        <v>0</v>
      </c>
      <c r="AA955" s="19">
        <v>8.2940000000000005</v>
      </c>
      <c r="AB955" s="21">
        <v>393</v>
      </c>
      <c r="AC955" s="19">
        <v>15.3</v>
      </c>
      <c r="AD955" s="19">
        <v>393</v>
      </c>
      <c r="AE955" s="19">
        <v>393</v>
      </c>
      <c r="AF955" s="19">
        <v>206.2</v>
      </c>
      <c r="AG955" s="8">
        <f>AF955/AD955</f>
        <v>0.52468193384223916</v>
      </c>
      <c r="AH955" s="19">
        <v>201.3</v>
      </c>
      <c r="AI955" s="85">
        <f>(AF955*V955)/1000000</f>
        <v>7.6294000000000001E-2</v>
      </c>
      <c r="AJ955" s="18" t="s">
        <v>78</v>
      </c>
      <c r="AK955" s="18" t="s">
        <v>373</v>
      </c>
      <c r="AL955" s="18" t="s">
        <v>772</v>
      </c>
      <c r="AM955" s="18" t="s">
        <v>240</v>
      </c>
      <c r="AN955" s="18" t="s">
        <v>81</v>
      </c>
      <c r="AO955" s="18"/>
      <c r="AP955" s="18" t="s">
        <v>94</v>
      </c>
      <c r="AQ955" s="18"/>
      <c r="AR955" s="19">
        <v>1</v>
      </c>
      <c r="AS955" s="18" t="s">
        <v>117</v>
      </c>
      <c r="AT955" s="72">
        <v>60</v>
      </c>
      <c r="AU955" s="19">
        <v>178</v>
      </c>
      <c r="AV955" s="19">
        <v>178</v>
      </c>
      <c r="AW955" s="18" t="s">
        <v>78</v>
      </c>
      <c r="AX955" s="18" t="s">
        <v>109</v>
      </c>
      <c r="AY955" s="18"/>
      <c r="AZ955" s="18"/>
      <c r="BA955" s="19">
        <v>0</v>
      </c>
      <c r="BB955" s="20" t="s">
        <v>81</v>
      </c>
      <c r="BC955" s="18" t="s">
        <v>81</v>
      </c>
      <c r="BD955" s="18"/>
      <c r="BE955" s="18" t="s">
        <v>84</v>
      </c>
      <c r="BF955" s="18"/>
      <c r="BG955" s="19">
        <v>1</v>
      </c>
      <c r="BH955" s="21">
        <v>0</v>
      </c>
      <c r="BI955" s="19">
        <v>0.56999999999999995</v>
      </c>
      <c r="BJ955" s="19">
        <v>0.33</v>
      </c>
      <c r="BK955" s="19">
        <v>0.28999999999999998</v>
      </c>
      <c r="BL955" s="19">
        <v>49.73</v>
      </c>
      <c r="BM955" s="19">
        <v>49.9</v>
      </c>
      <c r="BN955" s="19">
        <v>48.5</v>
      </c>
      <c r="BO955" s="21">
        <v>0.95</v>
      </c>
      <c r="BP955" s="20"/>
      <c r="BQ955" s="21">
        <v>0.64</v>
      </c>
      <c r="BR955" s="21">
        <v>0.4</v>
      </c>
      <c r="BS955" s="21">
        <v>0.39</v>
      </c>
      <c r="BT955" s="21">
        <v>49.51</v>
      </c>
      <c r="BU955" s="21">
        <v>49.58</v>
      </c>
      <c r="BV955" s="21">
        <v>47.59</v>
      </c>
      <c r="BW955" s="9">
        <f>IF(BA955=1,BN955-(Monitors!$B$17*Data!BZ955),Data!BN955)</f>
        <v>48.5</v>
      </c>
      <c r="BX955" s="32">
        <f>IF($AR955=1,$BW955-(Monitors!$C$17*BZ955),Data!$BW955)</f>
        <v>46.890121324823582</v>
      </c>
      <c r="BY955" s="32">
        <f>BX955-(AA955*Monitors!$C$13)</f>
        <v>30.302121324823581</v>
      </c>
      <c r="BZ955" s="86">
        <f>(Monitors!$C$13*Data!AA955)+(Monitors!$C$6*TANH(Monitors!$C$7*(Data!V955+Monitors!$C$8)+Monitors!$C$9)+Monitors!$C$10)</f>
        <v>32.197573503528346</v>
      </c>
      <c r="CA955" s="9">
        <f>BN955-(Signage!$C$13*AI955)</f>
        <v>42.777949999999997</v>
      </c>
      <c r="CB955" s="86">
        <f>(Signage!$C$13*Data!AI955)+(Signage!$C$6*TANH(Signage!$C$7*(Data!V955+Signage!$C$8)+Signage!$C$9)+Signage!$C$10)</f>
        <v>33.339286508720676</v>
      </c>
    </row>
    <row r="956" spans="1:80" s="4" customFormat="1" ht="12" customHeight="1">
      <c r="A956" s="82">
        <v>955</v>
      </c>
      <c r="B956" s="15" t="s">
        <v>2064</v>
      </c>
      <c r="C956" s="82" t="s">
        <v>1886</v>
      </c>
      <c r="D956" s="25">
        <v>41942</v>
      </c>
      <c r="E956" s="27" t="s">
        <v>78</v>
      </c>
      <c r="F956" s="24"/>
      <c r="G956" s="26">
        <v>6</v>
      </c>
      <c r="H956" s="24" t="s">
        <v>72</v>
      </c>
      <c r="I956" s="24" t="s">
        <v>142</v>
      </c>
      <c r="J956" s="27"/>
      <c r="K956" s="27" t="s">
        <v>74</v>
      </c>
      <c r="L956" s="27"/>
      <c r="M956" s="27" t="s">
        <v>78</v>
      </c>
      <c r="N956" s="27" t="s">
        <v>78</v>
      </c>
      <c r="O956" s="27" t="s">
        <v>82</v>
      </c>
      <c r="P956" s="27"/>
      <c r="Q956" s="27" t="s">
        <v>78</v>
      </c>
      <c r="R956" s="28">
        <v>1.78</v>
      </c>
      <c r="S956" s="28">
        <v>13.2</v>
      </c>
      <c r="T956" s="28">
        <v>23.5</v>
      </c>
      <c r="U956" s="28">
        <v>27</v>
      </c>
      <c r="V956" s="28">
        <v>310.5</v>
      </c>
      <c r="W956" s="28">
        <v>2160</v>
      </c>
      <c r="X956" s="28">
        <v>3840</v>
      </c>
      <c r="Y956" s="27" t="s">
        <v>209</v>
      </c>
      <c r="Z956" s="70">
        <v>26716</v>
      </c>
      <c r="AA956" s="28">
        <v>8.2940000000000005</v>
      </c>
      <c r="AB956" s="30">
        <v>350</v>
      </c>
      <c r="AC956" s="28">
        <v>0</v>
      </c>
      <c r="AD956" s="28">
        <v>396</v>
      </c>
      <c r="AE956" s="28">
        <v>350</v>
      </c>
      <c r="AF956" s="28">
        <v>212.2</v>
      </c>
      <c r="AG956" s="8">
        <f>AF956/AD956</f>
        <v>0.53585858585858581</v>
      </c>
      <c r="AH956" s="28">
        <v>200.1</v>
      </c>
      <c r="AI956" s="85">
        <f>(AF956*V956)/1000000</f>
        <v>6.5888099999999991E-2</v>
      </c>
      <c r="AJ956" s="27" t="s">
        <v>78</v>
      </c>
      <c r="AK956" s="27" t="s">
        <v>445</v>
      </c>
      <c r="AL956" s="27" t="s">
        <v>828</v>
      </c>
      <c r="AM956" s="27" t="s">
        <v>829</v>
      </c>
      <c r="AN956" s="27" t="s">
        <v>81</v>
      </c>
      <c r="AO956" s="27"/>
      <c r="AP956" s="27" t="s">
        <v>81</v>
      </c>
      <c r="AQ956" s="27"/>
      <c r="AR956" s="28">
        <v>0</v>
      </c>
      <c r="AS956" s="27"/>
      <c r="AT956" s="74">
        <v>60</v>
      </c>
      <c r="AU956" s="28">
        <v>178</v>
      </c>
      <c r="AV956" s="28">
        <v>178</v>
      </c>
      <c r="AW956" s="31"/>
      <c r="AX956" s="27" t="s">
        <v>109</v>
      </c>
      <c r="AY956" s="27"/>
      <c r="AZ956" s="27"/>
      <c r="BA956" s="28">
        <v>0</v>
      </c>
      <c r="BB956" s="29" t="s">
        <v>81</v>
      </c>
      <c r="BC956" s="29" t="s">
        <v>81</v>
      </c>
      <c r="BD956" s="27"/>
      <c r="BE956" s="27" t="s">
        <v>84</v>
      </c>
      <c r="BF956" s="27"/>
      <c r="BG956" s="27" t="s">
        <v>164</v>
      </c>
      <c r="BH956" s="30">
        <v>0</v>
      </c>
      <c r="BI956" s="28">
        <v>0.28999999999999998</v>
      </c>
      <c r="BJ956" s="27"/>
      <c r="BK956" s="28">
        <v>0.23</v>
      </c>
      <c r="BL956" s="27"/>
      <c r="BM956" s="27"/>
      <c r="BN956" s="28">
        <v>28.63</v>
      </c>
      <c r="BO956" s="30">
        <v>0.93</v>
      </c>
      <c r="BP956" s="29"/>
      <c r="BQ956" s="30">
        <v>0.4</v>
      </c>
      <c r="BR956" s="29"/>
      <c r="BS956" s="30">
        <v>0.36</v>
      </c>
      <c r="BT956" s="29"/>
      <c r="BU956" s="29"/>
      <c r="BV956" s="30">
        <v>29.32</v>
      </c>
      <c r="BW956" s="9">
        <f>IF(BA956=1,BN956-(Monitors!$B$17*Data!BZ956),Data!BN956)</f>
        <v>28.63</v>
      </c>
      <c r="BX956" s="32">
        <f>IF($AR956=1,$BW956-(Monitors!$C$17*BZ956),Data!$BW956)</f>
        <v>28.63</v>
      </c>
      <c r="BY956" s="32">
        <f>BX956-(AA956*Monitors!$C$13)</f>
        <v>12.041999999999998</v>
      </c>
      <c r="BZ956" s="86">
        <f>(Monitors!$C$13*Data!AA956)+(Monitors!$C$6*TANH(Monitors!$C$7*(Data!V956+Monitors!$C$8)+Monitors!$C$9)+Monitors!$C$10)</f>
        <v>31.195219263213467</v>
      </c>
      <c r="CA956" s="9">
        <f>BN956-(Signage!$C$13*AI956)</f>
        <v>23.688392499999999</v>
      </c>
      <c r="CB956" s="86">
        <f>(Signage!$C$13*Data!AI956)+(Signage!$C$6*TANH(Signage!$C$7*(Data!V956+Signage!$C$8)+Signage!$C$9)+Signage!$C$10)</f>
        <v>27.952100173481487</v>
      </c>
    </row>
    <row r="957" spans="1:80" s="4" customFormat="1" ht="12" customHeight="1">
      <c r="A957" s="83">
        <v>956</v>
      </c>
      <c r="B957" s="15" t="s">
        <v>2064</v>
      </c>
      <c r="C957" s="83" t="s">
        <v>1887</v>
      </c>
      <c r="D957" s="25">
        <v>41922</v>
      </c>
      <c r="E957" s="27" t="s">
        <v>78</v>
      </c>
      <c r="F957" s="24"/>
      <c r="G957" s="26">
        <v>6</v>
      </c>
      <c r="H957" s="24" t="s">
        <v>72</v>
      </c>
      <c r="I957" s="24" t="s">
        <v>142</v>
      </c>
      <c r="J957" s="27"/>
      <c r="K957" s="27" t="s">
        <v>74</v>
      </c>
      <c r="L957" s="27"/>
      <c r="M957" s="27" t="s">
        <v>78</v>
      </c>
      <c r="N957" s="27" t="s">
        <v>78</v>
      </c>
      <c r="O957" s="27" t="s">
        <v>82</v>
      </c>
      <c r="P957" s="27"/>
      <c r="Q957" s="27" t="s">
        <v>78</v>
      </c>
      <c r="R957" s="28">
        <v>1.78</v>
      </c>
      <c r="S957" s="28">
        <v>11.7</v>
      </c>
      <c r="T957" s="28">
        <v>20.7</v>
      </c>
      <c r="U957" s="28">
        <v>23.8</v>
      </c>
      <c r="V957" s="28">
        <v>242.18</v>
      </c>
      <c r="W957" s="28">
        <v>2160</v>
      </c>
      <c r="X957" s="28">
        <v>3840</v>
      </c>
      <c r="Y957" s="27" t="s">
        <v>209</v>
      </c>
      <c r="Z957" s="70">
        <v>34249</v>
      </c>
      <c r="AA957" s="28">
        <v>8.2940000000000005</v>
      </c>
      <c r="AB957" s="30">
        <v>350</v>
      </c>
      <c r="AC957" s="28">
        <v>0.4</v>
      </c>
      <c r="AD957" s="28">
        <v>326.89999999999998</v>
      </c>
      <c r="AE957" s="28">
        <v>350</v>
      </c>
      <c r="AF957" s="28">
        <v>222.1</v>
      </c>
      <c r="AG957" s="8">
        <f>AF957/AD957</f>
        <v>0.67941266442337112</v>
      </c>
      <c r="AH957" s="28">
        <v>200.4</v>
      </c>
      <c r="AI957" s="85">
        <f>(AF957*V957)/1000000</f>
        <v>5.3788177999999999E-2</v>
      </c>
      <c r="AJ957" s="27" t="s">
        <v>78</v>
      </c>
      <c r="AK957" s="27" t="s">
        <v>839</v>
      </c>
      <c r="AL957" s="27" t="s">
        <v>382</v>
      </c>
      <c r="AM957" s="27"/>
      <c r="AN957" s="27" t="s">
        <v>81</v>
      </c>
      <c r="AO957" s="27"/>
      <c r="AP957" s="27" t="s">
        <v>81</v>
      </c>
      <c r="AQ957" s="27"/>
      <c r="AR957" s="28">
        <v>0</v>
      </c>
      <c r="AS957" s="27"/>
      <c r="AT957" s="74">
        <v>60</v>
      </c>
      <c r="AU957" s="28">
        <v>178</v>
      </c>
      <c r="AV957" s="28">
        <v>178</v>
      </c>
      <c r="AW957" s="31"/>
      <c r="AX957" s="27" t="s">
        <v>840</v>
      </c>
      <c r="AY957" s="27" t="s">
        <v>749</v>
      </c>
      <c r="AZ957" s="27" t="s">
        <v>749</v>
      </c>
      <c r="BA957" s="28">
        <v>1</v>
      </c>
      <c r="BB957" s="29" t="s">
        <v>81</v>
      </c>
      <c r="BC957" s="29" t="s">
        <v>81</v>
      </c>
      <c r="BD957" s="27"/>
      <c r="BE957" s="27" t="s">
        <v>84</v>
      </c>
      <c r="BF957" s="27"/>
      <c r="BG957" s="27"/>
      <c r="BH957" s="30">
        <v>0</v>
      </c>
      <c r="BI957" s="28">
        <v>0.99</v>
      </c>
      <c r="BJ957" s="27"/>
      <c r="BK957" s="28">
        <v>0.3</v>
      </c>
      <c r="BL957" s="27"/>
      <c r="BM957" s="27"/>
      <c r="BN957" s="28">
        <v>29.5</v>
      </c>
      <c r="BO957" s="30">
        <v>0.94</v>
      </c>
      <c r="BP957" s="29"/>
      <c r="BQ957" s="30">
        <v>1.02</v>
      </c>
      <c r="BR957" s="29"/>
      <c r="BS957" s="30">
        <v>0.31</v>
      </c>
      <c r="BT957" s="29"/>
      <c r="BU957" s="29"/>
      <c r="BV957" s="30">
        <v>29.59</v>
      </c>
      <c r="BW957" s="9">
        <f>IF(BA957=1,BN957-(Monitors!$B$17*Data!BZ957),Data!BN957)</f>
        <v>20.669659362789169</v>
      </c>
      <c r="BX957" s="32">
        <f>IF($AR957=1,$BW957-(Monitors!$C$17*BZ957),Data!$BW957)</f>
        <v>20.669659362789169</v>
      </c>
      <c r="BY957" s="32">
        <f>BX957-(AA957*Monitors!$C$13)</f>
        <v>4.0816593627891677</v>
      </c>
      <c r="BZ957" s="86">
        <f>(Monitors!$C$13*Data!AA957)+(Monitors!$C$6*TANH(Monitors!$C$7*(Data!V957+Monitors!$C$8)+Monitors!$C$9)+Monitors!$C$10)</f>
        <v>29.43446879070278</v>
      </c>
      <c r="CA957" s="9">
        <f>BN957-(Signage!$C$13*AI957)</f>
        <v>25.465886650000002</v>
      </c>
      <c r="CB957" s="86">
        <f>(Signage!$C$13*Data!AI957)+(Signage!$C$6*TANH(Signage!$C$7*(Data!V957+Signage!$C$8)+Signage!$C$9)+Signage!$C$10)</f>
        <v>21.614942241688155</v>
      </c>
    </row>
    <row r="958" spans="1:80" s="4" customFormat="1" ht="12" customHeight="1">
      <c r="A958" s="82">
        <v>957</v>
      </c>
      <c r="B958" s="15" t="s">
        <v>2064</v>
      </c>
      <c r="C958" s="82" t="s">
        <v>1888</v>
      </c>
      <c r="D958" s="16">
        <v>41562</v>
      </c>
      <c r="E958" s="18" t="s">
        <v>77</v>
      </c>
      <c r="F958" s="15" t="s">
        <v>70</v>
      </c>
      <c r="G958" s="17">
        <v>6</v>
      </c>
      <c r="H958" s="15" t="s">
        <v>72</v>
      </c>
      <c r="I958" s="15" t="s">
        <v>90</v>
      </c>
      <c r="J958" s="18"/>
      <c r="K958" s="18" t="s">
        <v>74</v>
      </c>
      <c r="L958" s="18"/>
      <c r="M958" s="18" t="s">
        <v>78</v>
      </c>
      <c r="N958" s="18" t="s">
        <v>78</v>
      </c>
      <c r="O958" s="18" t="s">
        <v>82</v>
      </c>
      <c r="P958" s="18"/>
      <c r="Q958" s="18" t="s">
        <v>78</v>
      </c>
      <c r="R958" s="19">
        <v>1.78</v>
      </c>
      <c r="S958" s="19">
        <v>15.5</v>
      </c>
      <c r="T958" s="19">
        <v>27.5</v>
      </c>
      <c r="U958" s="19">
        <v>31.5</v>
      </c>
      <c r="V958" s="19">
        <v>424.7</v>
      </c>
      <c r="W958" s="19">
        <v>2160</v>
      </c>
      <c r="X958" s="19">
        <v>3840</v>
      </c>
      <c r="Y958" s="18" t="s">
        <v>209</v>
      </c>
      <c r="Z958" s="69">
        <v>19531</v>
      </c>
      <c r="AA958" s="19">
        <v>8.2940000000000005</v>
      </c>
      <c r="AB958" s="21">
        <v>250</v>
      </c>
      <c r="AC958" s="19">
        <v>0</v>
      </c>
      <c r="AD958" s="19">
        <v>335.7</v>
      </c>
      <c r="AE958" s="19">
        <v>250</v>
      </c>
      <c r="AF958" s="19">
        <v>234.1</v>
      </c>
      <c r="AG958" s="8">
        <f>AF958/AD958</f>
        <v>0.69734882335418524</v>
      </c>
      <c r="AH958" s="19">
        <v>200.1</v>
      </c>
      <c r="AI958" s="85">
        <f>(AF958*V958)/1000000</f>
        <v>9.9422269999999993E-2</v>
      </c>
      <c r="AJ958" s="18" t="s">
        <v>78</v>
      </c>
      <c r="AK958" s="18" t="s">
        <v>778</v>
      </c>
      <c r="AL958" s="18" t="s">
        <v>317</v>
      </c>
      <c r="AM958" s="18"/>
      <c r="AN958" s="18" t="s">
        <v>121</v>
      </c>
      <c r="AO958" s="18"/>
      <c r="AP958" s="18" t="s">
        <v>81</v>
      </c>
      <c r="AQ958" s="18"/>
      <c r="AR958" s="19">
        <v>0</v>
      </c>
      <c r="AS958" s="18"/>
      <c r="AT958" s="72">
        <v>60</v>
      </c>
      <c r="AU958" s="19">
        <v>176</v>
      </c>
      <c r="AV958" s="19">
        <v>176</v>
      </c>
      <c r="AW958" s="18" t="s">
        <v>77</v>
      </c>
      <c r="AX958" s="18" t="s">
        <v>264</v>
      </c>
      <c r="AY958" s="19">
        <v>64.5</v>
      </c>
      <c r="AZ958" s="19">
        <v>85.7</v>
      </c>
      <c r="BA958" s="19">
        <v>1</v>
      </c>
      <c r="BB958" s="20" t="s">
        <v>121</v>
      </c>
      <c r="BC958" s="18" t="s">
        <v>154</v>
      </c>
      <c r="BD958" s="18"/>
      <c r="BE958" s="18" t="s">
        <v>84</v>
      </c>
      <c r="BF958" s="18"/>
      <c r="BG958" s="19">
        <v>1</v>
      </c>
      <c r="BH958" s="21">
        <v>0</v>
      </c>
      <c r="BI958" s="19">
        <v>0.6</v>
      </c>
      <c r="BJ958" s="19">
        <v>0.3</v>
      </c>
      <c r="BK958" s="19">
        <v>0.25</v>
      </c>
      <c r="BL958" s="18"/>
      <c r="BM958" s="18"/>
      <c r="BN958" s="19">
        <v>77.319999999999993</v>
      </c>
      <c r="BO958" s="21">
        <v>0.98</v>
      </c>
      <c r="BP958" s="20"/>
      <c r="BQ958" s="21">
        <v>0.67</v>
      </c>
      <c r="BR958" s="21">
        <v>0.36</v>
      </c>
      <c r="BS958" s="21">
        <v>0.31</v>
      </c>
      <c r="BT958" s="20"/>
      <c r="BU958" s="20"/>
      <c r="BV958" s="21">
        <v>77.400000000000006</v>
      </c>
      <c r="BW958" s="9">
        <f>IF(BA958=1,BN958-(Monitors!$B$17*Data!BZ958),Data!BN958)</f>
        <v>67.476916722962102</v>
      </c>
      <c r="BX958" s="32">
        <f>IF($AR958=1,$BW958-(Monitors!$C$17*BZ958),Data!$BW958)</f>
        <v>67.476916722962102</v>
      </c>
      <c r="BY958" s="32">
        <f>BX958-(AA958*Monitors!$C$13)</f>
        <v>50.888916722962101</v>
      </c>
      <c r="BZ958" s="86">
        <f>(Monitors!$C$13*Data!AA958)+(Monitors!$C$6*TANH(Monitors!$C$7*(Data!V958+Monitors!$C$8)+Monitors!$C$9)+Monitors!$C$10)</f>
        <v>32.810277590126312</v>
      </c>
      <c r="CA958" s="9">
        <f>BN958-(Signage!$C$13*AI958)</f>
        <v>69.863329749999991</v>
      </c>
      <c r="CB958" s="86">
        <f>(Signage!$C$13*Data!AI958)+(Signage!$C$6*TANH(Signage!$C$7*(Data!V958+Signage!$C$8)+Signage!$C$9)+Signage!$C$10)</f>
        <v>39.184209824854349</v>
      </c>
    </row>
    <row r="959" spans="1:80" s="4" customFormat="1" ht="12" customHeight="1">
      <c r="A959" s="83">
        <v>958</v>
      </c>
      <c r="B959" s="15" t="s">
        <v>2056</v>
      </c>
      <c r="C959" s="83" t="s">
        <v>1889</v>
      </c>
      <c r="D959" s="16">
        <v>41685</v>
      </c>
      <c r="E959" s="18" t="s">
        <v>77</v>
      </c>
      <c r="F959" s="15" t="s">
        <v>70</v>
      </c>
      <c r="G959" s="17">
        <v>6</v>
      </c>
      <c r="H959" s="15" t="s">
        <v>72</v>
      </c>
      <c r="I959" s="15" t="s">
        <v>90</v>
      </c>
      <c r="J959" s="18" t="s">
        <v>71</v>
      </c>
      <c r="K959" s="18" t="s">
        <v>74</v>
      </c>
      <c r="L959" s="18" t="s">
        <v>71</v>
      </c>
      <c r="M959" s="18" t="s">
        <v>78</v>
      </c>
      <c r="N959" s="18" t="s">
        <v>78</v>
      </c>
      <c r="O959" s="18" t="s">
        <v>82</v>
      </c>
      <c r="P959" s="18" t="s">
        <v>81</v>
      </c>
      <c r="Q959" s="18" t="s">
        <v>78</v>
      </c>
      <c r="R959" s="19">
        <v>1.78</v>
      </c>
      <c r="S959" s="19">
        <v>13.4</v>
      </c>
      <c r="T959" s="19">
        <v>24.4</v>
      </c>
      <c r="U959" s="19">
        <v>28</v>
      </c>
      <c r="V959" s="19">
        <v>328.23</v>
      </c>
      <c r="W959" s="19">
        <v>2160</v>
      </c>
      <c r="X959" s="19">
        <v>3840</v>
      </c>
      <c r="Y959" s="18" t="s">
        <v>209</v>
      </c>
      <c r="Z959" s="69">
        <v>25368</v>
      </c>
      <c r="AA959" s="19">
        <v>8.2940000000000005</v>
      </c>
      <c r="AB959" s="21">
        <v>300</v>
      </c>
      <c r="AC959" s="19">
        <v>2.5</v>
      </c>
      <c r="AD959" s="19">
        <v>300</v>
      </c>
      <c r="AE959" s="19">
        <v>300</v>
      </c>
      <c r="AF959" s="19">
        <v>238</v>
      </c>
      <c r="AG959" s="8">
        <f>AF959/AD959</f>
        <v>0.79333333333333333</v>
      </c>
      <c r="AH959" s="19">
        <v>200</v>
      </c>
      <c r="AI959" s="85">
        <f>(AF959*V959)/1000000</f>
        <v>7.8118740000000006E-2</v>
      </c>
      <c r="AJ959" s="18" t="s">
        <v>78</v>
      </c>
      <c r="AK959" s="18" t="s">
        <v>585</v>
      </c>
      <c r="AL959" s="18" t="s">
        <v>317</v>
      </c>
      <c r="AM959" s="18" t="s">
        <v>81</v>
      </c>
      <c r="AN959" s="18" t="s">
        <v>81</v>
      </c>
      <c r="AO959" s="18" t="s">
        <v>81</v>
      </c>
      <c r="AP959" s="18" t="s">
        <v>94</v>
      </c>
      <c r="AQ959" s="18" t="s">
        <v>81</v>
      </c>
      <c r="AR959" s="19">
        <v>0</v>
      </c>
      <c r="AS959" s="18"/>
      <c r="AT959" s="72">
        <v>60</v>
      </c>
      <c r="AU959" s="19">
        <v>176</v>
      </c>
      <c r="AV959" s="19">
        <v>176</v>
      </c>
      <c r="AW959" s="18" t="s">
        <v>77</v>
      </c>
      <c r="AX959" s="18" t="s">
        <v>98</v>
      </c>
      <c r="AY959" s="18" t="s">
        <v>71</v>
      </c>
      <c r="AZ959" s="18" t="s">
        <v>71</v>
      </c>
      <c r="BA959" s="19">
        <v>0</v>
      </c>
      <c r="BB959" s="20" t="s">
        <v>81</v>
      </c>
      <c r="BC959" s="18" t="s">
        <v>81</v>
      </c>
      <c r="BD959" s="18" t="s">
        <v>81</v>
      </c>
      <c r="BE959" s="18" t="s">
        <v>84</v>
      </c>
      <c r="BF959" s="18" t="s">
        <v>81</v>
      </c>
      <c r="BG959" s="18"/>
      <c r="BH959" s="21">
        <v>0</v>
      </c>
      <c r="BI959" s="19">
        <v>0.28999999999999998</v>
      </c>
      <c r="BJ959" s="18"/>
      <c r="BK959" s="19">
        <v>0.18</v>
      </c>
      <c r="BL959" s="18"/>
      <c r="BM959" s="18"/>
      <c r="BN959" s="19">
        <v>43.01</v>
      </c>
      <c r="BO959" s="21">
        <v>0.56000000000000005</v>
      </c>
      <c r="BP959" s="20"/>
      <c r="BQ959" s="21">
        <v>0.35</v>
      </c>
      <c r="BR959" s="20"/>
      <c r="BS959" s="21">
        <v>0.24</v>
      </c>
      <c r="BT959" s="20"/>
      <c r="BU959" s="20"/>
      <c r="BV959" s="21">
        <v>42.51</v>
      </c>
      <c r="BW959" s="9">
        <f>IF(BA959=1,BN959-(Monitors!$B$17*Data!BZ959),Data!BN959)</f>
        <v>43.01</v>
      </c>
      <c r="BX959" s="32">
        <f>IF($AR959=1,$BW959-(Monitors!$C$17*BZ959),Data!$BW959)</f>
        <v>43.01</v>
      </c>
      <c r="BY959" s="32">
        <f>BX959-(AA959*Monitors!$C$13)</f>
        <v>26.421999999999997</v>
      </c>
      <c r="BZ959" s="86">
        <f>(Monitors!$C$13*Data!AA959)+(Monitors!$C$6*TANH(Monitors!$C$7*(Data!V959+Monitors!$C$8)+Monitors!$C$9)+Monitors!$C$10)</f>
        <v>31.538080286444334</v>
      </c>
      <c r="CA959" s="9">
        <f>BN959-(Signage!$C$13*AI959)</f>
        <v>37.151094499999999</v>
      </c>
      <c r="CB959" s="86">
        <f>(Signage!$C$13*Data!AI959)+(Signage!$C$6*TANH(Signage!$C$7*(Data!V959+Signage!$C$8)+Signage!$C$9)+Signage!$C$10)</f>
        <v>30.255450439845049</v>
      </c>
    </row>
    <row r="960" spans="1:80" s="4" customFormat="1" ht="12" customHeight="1">
      <c r="A960" s="82">
        <v>959</v>
      </c>
      <c r="B960" s="15" t="s">
        <v>2071</v>
      </c>
      <c r="C960" s="82" t="s">
        <v>1890</v>
      </c>
      <c r="D960" s="25">
        <v>41908</v>
      </c>
      <c r="E960" s="27" t="s">
        <v>78</v>
      </c>
      <c r="F960" s="24" t="s">
        <v>70</v>
      </c>
      <c r="G960" s="26">
        <v>6</v>
      </c>
      <c r="H960" s="24" t="s">
        <v>72</v>
      </c>
      <c r="I960" s="24" t="s">
        <v>142</v>
      </c>
      <c r="J960" s="27"/>
      <c r="K960" s="27" t="s">
        <v>74</v>
      </c>
      <c r="L960" s="27"/>
      <c r="M960" s="27" t="s">
        <v>78</v>
      </c>
      <c r="N960" s="27" t="s">
        <v>78</v>
      </c>
      <c r="O960" s="27" t="s">
        <v>82</v>
      </c>
      <c r="P960" s="27"/>
      <c r="Q960" s="27" t="s">
        <v>78</v>
      </c>
      <c r="R960" s="28">
        <v>1.78</v>
      </c>
      <c r="S960" s="28">
        <v>13.2</v>
      </c>
      <c r="T960" s="28">
        <v>23.5</v>
      </c>
      <c r="U960" s="28">
        <v>26.9</v>
      </c>
      <c r="V960" s="28">
        <v>309.87</v>
      </c>
      <c r="W960" s="28">
        <v>2160</v>
      </c>
      <c r="X960" s="28">
        <v>3840</v>
      </c>
      <c r="Y960" s="27" t="s">
        <v>209</v>
      </c>
      <c r="Z960" s="70">
        <v>26767</v>
      </c>
      <c r="AA960" s="28">
        <v>8.2940000000000005</v>
      </c>
      <c r="AB960" s="30">
        <v>300</v>
      </c>
      <c r="AC960" s="28">
        <v>3.1</v>
      </c>
      <c r="AD960" s="28">
        <v>320</v>
      </c>
      <c r="AE960" s="28">
        <v>300</v>
      </c>
      <c r="AF960" s="28">
        <v>259.2</v>
      </c>
      <c r="AG960" s="8">
        <f>AF960/AD960</f>
        <v>0.80999999999999994</v>
      </c>
      <c r="AH960" s="28">
        <v>200.3</v>
      </c>
      <c r="AI960" s="85">
        <f>(AF960*V960)/1000000</f>
        <v>8.0318304000000007E-2</v>
      </c>
      <c r="AJ960" s="27" t="s">
        <v>78</v>
      </c>
      <c r="AK960" s="27" t="s">
        <v>827</v>
      </c>
      <c r="AL960" s="27" t="s">
        <v>317</v>
      </c>
      <c r="AM960" s="27"/>
      <c r="AN960" s="27" t="s">
        <v>121</v>
      </c>
      <c r="AO960" s="27"/>
      <c r="AP960" s="27" t="s">
        <v>81</v>
      </c>
      <c r="AQ960" s="27"/>
      <c r="AR960" s="28">
        <v>0</v>
      </c>
      <c r="AS960" s="27"/>
      <c r="AT960" s="74">
        <v>60</v>
      </c>
      <c r="AU960" s="28">
        <v>178</v>
      </c>
      <c r="AV960" s="28">
        <v>178</v>
      </c>
      <c r="AW960" s="31"/>
      <c r="AX960" s="27" t="s">
        <v>826</v>
      </c>
      <c r="AY960" s="27" t="s">
        <v>749</v>
      </c>
      <c r="AZ960" s="27" t="s">
        <v>749</v>
      </c>
      <c r="BA960" s="28">
        <v>1</v>
      </c>
      <c r="BB960" s="29" t="s">
        <v>121</v>
      </c>
      <c r="BC960" s="29" t="s">
        <v>81</v>
      </c>
      <c r="BD960" s="27"/>
      <c r="BE960" s="27" t="s">
        <v>84</v>
      </c>
      <c r="BF960" s="27"/>
      <c r="BG960" s="27"/>
      <c r="BH960" s="30">
        <v>0</v>
      </c>
      <c r="BI960" s="28">
        <v>0.45</v>
      </c>
      <c r="BJ960" s="27"/>
      <c r="BK960" s="28">
        <v>0.37</v>
      </c>
      <c r="BL960" s="27"/>
      <c r="BM960" s="27"/>
      <c r="BN960" s="28">
        <v>36.020000000000003</v>
      </c>
      <c r="BO960" s="30">
        <v>0.96</v>
      </c>
      <c r="BP960" s="29"/>
      <c r="BQ960" s="30">
        <v>0.48</v>
      </c>
      <c r="BR960" s="29"/>
      <c r="BS960" s="30">
        <v>0.41</v>
      </c>
      <c r="BT960" s="29"/>
      <c r="BU960" s="29"/>
      <c r="BV960" s="30">
        <v>36.97</v>
      </c>
      <c r="BW960" s="9">
        <f>IF(BA960=1,BN960-(Monitors!$B$17*Data!BZ960),Data!BN960)</f>
        <v>26.665320265252319</v>
      </c>
      <c r="BX960" s="32">
        <f>IF($AR960=1,$BW960-(Monitors!$C$17*BZ960),Data!$BW960)</f>
        <v>26.665320265252319</v>
      </c>
      <c r="BY960" s="32">
        <f>BX960-(AA960*Monitors!$C$13)</f>
        <v>10.077320265252318</v>
      </c>
      <c r="BZ960" s="86">
        <f>(Monitors!$C$13*Data!AA960)+(Monitors!$C$6*TANH(Monitors!$C$7*(Data!V960+Monitors!$C$8)+Monitors!$C$9)+Monitors!$C$10)</f>
        <v>31.182265782492276</v>
      </c>
      <c r="CA960" s="9">
        <f>BN960-(Signage!$C$13*AI960)</f>
        <v>29.996127200000004</v>
      </c>
      <c r="CB960" s="86">
        <f>(Signage!$C$13*Data!AI960)+(Signage!$C$6*TANH(Signage!$C$7*(Data!V960+Signage!$C$8)+Signage!$C$9)+Signage!$C$10)</f>
        <v>28.984922125843983</v>
      </c>
    </row>
    <row r="961" spans="1:80" s="4" customFormat="1" ht="12" customHeight="1">
      <c r="A961" s="83">
        <v>960</v>
      </c>
      <c r="B961" s="15" t="s">
        <v>2058</v>
      </c>
      <c r="C961" s="83" t="s">
        <v>1891</v>
      </c>
      <c r="D961" s="16">
        <v>41834</v>
      </c>
      <c r="E961" s="18" t="s">
        <v>78</v>
      </c>
      <c r="F961" s="15" t="s">
        <v>70</v>
      </c>
      <c r="G961" s="17">
        <v>6</v>
      </c>
      <c r="H961" s="15" t="s">
        <v>72</v>
      </c>
      <c r="I961" s="15" t="s">
        <v>142</v>
      </c>
      <c r="J961" s="18"/>
      <c r="K961" s="18" t="s">
        <v>74</v>
      </c>
      <c r="L961" s="18"/>
      <c r="M961" s="18" t="s">
        <v>78</v>
      </c>
      <c r="N961" s="18" t="s">
        <v>78</v>
      </c>
      <c r="O961" s="18" t="s">
        <v>82</v>
      </c>
      <c r="P961" s="18"/>
      <c r="Q961" s="18" t="s">
        <v>78</v>
      </c>
      <c r="R961" s="19">
        <v>1.78</v>
      </c>
      <c r="S961" s="19">
        <v>15.7</v>
      </c>
      <c r="T961" s="19">
        <v>27.9</v>
      </c>
      <c r="U961" s="19">
        <v>32</v>
      </c>
      <c r="V961" s="19">
        <v>437.63</v>
      </c>
      <c r="W961" s="19">
        <v>2160</v>
      </c>
      <c r="X961" s="19">
        <v>3840</v>
      </c>
      <c r="Y961" s="18" t="s">
        <v>209</v>
      </c>
      <c r="Z961" s="69">
        <v>18953</v>
      </c>
      <c r="AA961" s="19">
        <v>8.2940000000000005</v>
      </c>
      <c r="AB961" s="21">
        <v>350</v>
      </c>
      <c r="AC961" s="19">
        <v>2.2999999999999998</v>
      </c>
      <c r="AD961" s="19">
        <v>329.2</v>
      </c>
      <c r="AE961" s="19">
        <v>350</v>
      </c>
      <c r="AF961" s="19">
        <v>270.10000000000002</v>
      </c>
      <c r="AG961" s="8">
        <f>AF961/AD961</f>
        <v>0.82047387606318356</v>
      </c>
      <c r="AH961" s="19">
        <v>201.5</v>
      </c>
      <c r="AI961" s="85">
        <f>(AF961*V961)/1000000</f>
        <v>0.11820386300000001</v>
      </c>
      <c r="AJ961" s="18" t="s">
        <v>78</v>
      </c>
      <c r="AK961" s="18" t="s">
        <v>792</v>
      </c>
      <c r="AL961" s="18" t="s">
        <v>294</v>
      </c>
      <c r="AM961" s="18" t="s">
        <v>791</v>
      </c>
      <c r="AN961" s="18" t="s">
        <v>359</v>
      </c>
      <c r="AO961" s="18"/>
      <c r="AP961" s="18" t="s">
        <v>81</v>
      </c>
      <c r="AQ961" s="18"/>
      <c r="AR961" s="19">
        <v>0</v>
      </c>
      <c r="AS961" s="18"/>
      <c r="AT961" s="72">
        <v>60</v>
      </c>
      <c r="AU961" s="19">
        <v>178</v>
      </c>
      <c r="AV961" s="19">
        <v>178</v>
      </c>
      <c r="AW961" s="18" t="s">
        <v>77</v>
      </c>
      <c r="AX961" s="18" t="s">
        <v>790</v>
      </c>
      <c r="AY961" s="18" t="s">
        <v>749</v>
      </c>
      <c r="AZ961" s="18" t="s">
        <v>749</v>
      </c>
      <c r="BA961" s="19">
        <v>1</v>
      </c>
      <c r="BB961" s="20" t="s">
        <v>359</v>
      </c>
      <c r="BC961" s="18" t="s">
        <v>81</v>
      </c>
      <c r="BD961" s="18"/>
      <c r="BE961" s="18" t="s">
        <v>84</v>
      </c>
      <c r="BF961" s="18"/>
      <c r="BG961" s="18"/>
      <c r="BH961" s="21">
        <v>0</v>
      </c>
      <c r="BI961" s="19">
        <v>0.41</v>
      </c>
      <c r="BJ961" s="18"/>
      <c r="BK961" s="19">
        <v>0.41</v>
      </c>
      <c r="BL961" s="18"/>
      <c r="BM961" s="18"/>
      <c r="BN961" s="19">
        <v>38.369999999999997</v>
      </c>
      <c r="BO961" s="21">
        <v>0.96</v>
      </c>
      <c r="BP961" s="20"/>
      <c r="BQ961" s="21">
        <v>0.46</v>
      </c>
      <c r="BR961" s="20"/>
      <c r="BS961" s="21">
        <v>0.45</v>
      </c>
      <c r="BT961" s="20"/>
      <c r="BU961" s="20"/>
      <c r="BV961" s="21">
        <v>39.54</v>
      </c>
      <c r="BW961" s="9">
        <f>IF(BA961=1,BN961-(Monitors!$B$17*Data!BZ961),Data!BN961)</f>
        <v>28.493278140707126</v>
      </c>
      <c r="BX961" s="32">
        <f>IF($AR961=1,$BW961-(Monitors!$C$17*BZ961),Data!$BW961)</f>
        <v>28.493278140707126</v>
      </c>
      <c r="BY961" s="32">
        <f>BX961-(AA961*Monitors!$C$13)</f>
        <v>11.905278140707125</v>
      </c>
      <c r="BZ961" s="86">
        <f>(Monitors!$C$13*Data!AA961)+(Monitors!$C$6*TANH(Monitors!$C$7*(Data!V961+Monitors!$C$8)+Monitors!$C$9)+Monitors!$C$10)</f>
        <v>32.922406197642914</v>
      </c>
      <c r="CA961" s="9">
        <f>BN961-(Signage!$C$13*AI961)</f>
        <v>29.504710274999997</v>
      </c>
      <c r="CB961" s="86">
        <f>(Signage!$C$13*Data!AI961)+(Signage!$C$6*TANH(Signage!$C$7*(Data!V961+Signage!$C$8)+Signage!$C$9)+Signage!$C$10)</f>
        <v>41.544802966260733</v>
      </c>
    </row>
    <row r="962" spans="1:80" s="4" customFormat="1" ht="12" customHeight="1">
      <c r="A962" s="82">
        <v>961</v>
      </c>
      <c r="B962" s="15" t="s">
        <v>2058</v>
      </c>
      <c r="C962" s="82" t="s">
        <v>1892</v>
      </c>
      <c r="D962" s="25">
        <v>41834</v>
      </c>
      <c r="E962" s="27" t="s">
        <v>78</v>
      </c>
      <c r="F962" s="24"/>
      <c r="G962" s="26">
        <v>6</v>
      </c>
      <c r="H962" s="24" t="s">
        <v>72</v>
      </c>
      <c r="I962" s="24" t="s">
        <v>142</v>
      </c>
      <c r="J962" s="27"/>
      <c r="K962" s="27" t="s">
        <v>74</v>
      </c>
      <c r="L962" s="27"/>
      <c r="M962" s="27" t="s">
        <v>78</v>
      </c>
      <c r="N962" s="27" t="s">
        <v>78</v>
      </c>
      <c r="O962" s="27" t="s">
        <v>82</v>
      </c>
      <c r="P962" s="27"/>
      <c r="Q962" s="27" t="s">
        <v>78</v>
      </c>
      <c r="R962" s="28">
        <v>1.78</v>
      </c>
      <c r="S962" s="28">
        <v>15.7</v>
      </c>
      <c r="T962" s="28">
        <v>27.9</v>
      </c>
      <c r="U962" s="28">
        <v>32</v>
      </c>
      <c r="V962" s="28">
        <v>437.63</v>
      </c>
      <c r="W962" s="28">
        <v>2160</v>
      </c>
      <c r="X962" s="28">
        <v>3840</v>
      </c>
      <c r="Y962" s="27" t="s">
        <v>209</v>
      </c>
      <c r="Z962" s="70">
        <v>18953</v>
      </c>
      <c r="AA962" s="28">
        <v>8.2940000000000005</v>
      </c>
      <c r="AB962" s="30">
        <v>350</v>
      </c>
      <c r="AC962" s="28">
        <v>2.2999999999999998</v>
      </c>
      <c r="AD962" s="28">
        <v>329.2</v>
      </c>
      <c r="AE962" s="28">
        <v>350</v>
      </c>
      <c r="AF962" s="28">
        <v>270.10000000000002</v>
      </c>
      <c r="AG962" s="8">
        <f>AF962/AD962</f>
        <v>0.82047387606318356</v>
      </c>
      <c r="AH962" s="28">
        <v>201.5</v>
      </c>
      <c r="AI962" s="85">
        <f>(AF962*V962)/1000000</f>
        <v>0.11820386300000001</v>
      </c>
      <c r="AJ962" s="27" t="s">
        <v>78</v>
      </c>
      <c r="AK962" s="27" t="s">
        <v>792</v>
      </c>
      <c r="AL962" s="27" t="s">
        <v>294</v>
      </c>
      <c r="AM962" s="27" t="s">
        <v>791</v>
      </c>
      <c r="AN962" s="27" t="s">
        <v>359</v>
      </c>
      <c r="AO962" s="27"/>
      <c r="AP962" s="27" t="s">
        <v>81</v>
      </c>
      <c r="AQ962" s="27"/>
      <c r="AR962" s="28">
        <v>0</v>
      </c>
      <c r="AS962" s="27"/>
      <c r="AT962" s="74">
        <v>60</v>
      </c>
      <c r="AU962" s="28">
        <v>178</v>
      </c>
      <c r="AV962" s="28">
        <v>178</v>
      </c>
      <c r="AW962" s="31"/>
      <c r="AX962" s="27" t="s">
        <v>790</v>
      </c>
      <c r="AY962" s="27" t="s">
        <v>749</v>
      </c>
      <c r="AZ962" s="27" t="s">
        <v>749</v>
      </c>
      <c r="BA962" s="28">
        <v>1</v>
      </c>
      <c r="BB962" s="29" t="s">
        <v>359</v>
      </c>
      <c r="BC962" s="29" t="s">
        <v>81</v>
      </c>
      <c r="BD962" s="27"/>
      <c r="BE962" s="27" t="s">
        <v>84</v>
      </c>
      <c r="BF962" s="27"/>
      <c r="BG962" s="27"/>
      <c r="BH962" s="30">
        <v>0</v>
      </c>
      <c r="BI962" s="28">
        <v>0.41</v>
      </c>
      <c r="BJ962" s="27"/>
      <c r="BK962" s="28">
        <v>0.41</v>
      </c>
      <c r="BL962" s="27"/>
      <c r="BM962" s="27"/>
      <c r="BN962" s="28">
        <v>38.369999999999997</v>
      </c>
      <c r="BO962" s="30">
        <v>0.96</v>
      </c>
      <c r="BP962" s="29"/>
      <c r="BQ962" s="30">
        <v>0.46</v>
      </c>
      <c r="BR962" s="29"/>
      <c r="BS962" s="30">
        <v>0.45</v>
      </c>
      <c r="BT962" s="29"/>
      <c r="BU962" s="29"/>
      <c r="BV962" s="30">
        <v>39.54</v>
      </c>
      <c r="BW962" s="9">
        <f>IF(BA962=1,BN962-(Monitors!$B$17*Data!BZ962),Data!BN962)</f>
        <v>28.493278140707126</v>
      </c>
      <c r="BX962" s="32">
        <f>IF($AR962=1,$BW962-(Monitors!$C$17*BZ962),Data!$BW962)</f>
        <v>28.493278140707126</v>
      </c>
      <c r="BY962" s="32">
        <f>BX962-(AA962*Monitors!$C$13)</f>
        <v>11.905278140707125</v>
      </c>
      <c r="BZ962" s="86">
        <f>(Monitors!$C$13*Data!AA962)+(Monitors!$C$6*TANH(Monitors!$C$7*(Data!V962+Monitors!$C$8)+Monitors!$C$9)+Monitors!$C$10)</f>
        <v>32.922406197642914</v>
      </c>
      <c r="CA962" s="9">
        <f>BN962-(Signage!$C$13*AI962)</f>
        <v>29.504710274999997</v>
      </c>
      <c r="CB962" s="86">
        <f>(Signage!$C$13*Data!AI962)+(Signage!$C$6*TANH(Signage!$C$7*(Data!V962+Signage!$C$8)+Signage!$C$9)+Signage!$C$10)</f>
        <v>41.544802966260733</v>
      </c>
    </row>
    <row r="963" spans="1:80" s="4" customFormat="1" ht="12" customHeight="1">
      <c r="A963" s="83">
        <v>962</v>
      </c>
      <c r="B963" s="15" t="s">
        <v>2052</v>
      </c>
      <c r="C963" s="83" t="s">
        <v>1893</v>
      </c>
      <c r="D963" s="16">
        <v>41851</v>
      </c>
      <c r="E963" s="18" t="s">
        <v>78</v>
      </c>
      <c r="F963" s="15"/>
      <c r="G963" s="17">
        <v>6</v>
      </c>
      <c r="H963" s="15" t="s">
        <v>72</v>
      </c>
      <c r="I963" s="15" t="s">
        <v>90</v>
      </c>
      <c r="J963" s="18"/>
      <c r="K963" s="18" t="s">
        <v>74</v>
      </c>
      <c r="L963" s="18"/>
      <c r="M963" s="18" t="s">
        <v>78</v>
      </c>
      <c r="N963" s="18" t="s">
        <v>78</v>
      </c>
      <c r="O963" s="18" t="s">
        <v>82</v>
      </c>
      <c r="P963" s="18"/>
      <c r="Q963" s="18" t="s">
        <v>78</v>
      </c>
      <c r="R963" s="19">
        <v>1.78</v>
      </c>
      <c r="S963" s="19">
        <v>16</v>
      </c>
      <c r="T963" s="19">
        <v>28</v>
      </c>
      <c r="U963" s="19">
        <v>32</v>
      </c>
      <c r="V963" s="19">
        <v>438</v>
      </c>
      <c r="W963" s="19">
        <v>2160</v>
      </c>
      <c r="X963" s="19">
        <v>3840</v>
      </c>
      <c r="Y963" s="18" t="s">
        <v>209</v>
      </c>
      <c r="Z963" s="69">
        <v>275</v>
      </c>
      <c r="AA963" s="19">
        <v>8.2940000000000005</v>
      </c>
      <c r="AB963" s="21">
        <v>400</v>
      </c>
      <c r="AC963" s="19">
        <v>0.4</v>
      </c>
      <c r="AD963" s="19">
        <v>317.2</v>
      </c>
      <c r="AE963" s="19">
        <v>400</v>
      </c>
      <c r="AF963" s="19">
        <v>273.39999999999998</v>
      </c>
      <c r="AG963" s="8">
        <f>AF963/AD963</f>
        <v>0.86191677175283732</v>
      </c>
      <c r="AH963" s="19">
        <v>201.2</v>
      </c>
      <c r="AI963" s="85">
        <f>(AF963*V963)/1000000</f>
        <v>0.1197492</v>
      </c>
      <c r="AJ963" s="18" t="s">
        <v>78</v>
      </c>
      <c r="AK963" s="18" t="s">
        <v>784</v>
      </c>
      <c r="AL963" s="18" t="s">
        <v>382</v>
      </c>
      <c r="AM963" s="18"/>
      <c r="AN963" s="18" t="s">
        <v>81</v>
      </c>
      <c r="AO963" s="18"/>
      <c r="AP963" s="18" t="s">
        <v>81</v>
      </c>
      <c r="AQ963" s="18"/>
      <c r="AR963" s="19">
        <v>0</v>
      </c>
      <c r="AS963" s="18"/>
      <c r="AT963" s="72">
        <v>60</v>
      </c>
      <c r="AU963" s="19">
        <v>178</v>
      </c>
      <c r="AV963" s="19">
        <v>178</v>
      </c>
      <c r="AW963" s="18" t="s">
        <v>77</v>
      </c>
      <c r="AX963" s="18" t="s">
        <v>260</v>
      </c>
      <c r="AY963" s="19">
        <v>121</v>
      </c>
      <c r="AZ963" s="19">
        <v>102.5</v>
      </c>
      <c r="BA963" s="19">
        <v>1</v>
      </c>
      <c r="BB963" s="20" t="s">
        <v>81</v>
      </c>
      <c r="BC963" s="18" t="s">
        <v>81</v>
      </c>
      <c r="BD963" s="18"/>
      <c r="BE963" s="18" t="s">
        <v>84</v>
      </c>
      <c r="BF963" s="18"/>
      <c r="BG963" s="19">
        <v>2</v>
      </c>
      <c r="BH963" s="21">
        <v>0</v>
      </c>
      <c r="BI963" s="19">
        <v>0.32</v>
      </c>
      <c r="BJ963" s="19">
        <v>0</v>
      </c>
      <c r="BK963" s="19">
        <v>0.26</v>
      </c>
      <c r="BL963" s="18"/>
      <c r="BM963" s="18"/>
      <c r="BN963" s="19">
        <v>39.83</v>
      </c>
      <c r="BO963" s="21">
        <v>0.95</v>
      </c>
      <c r="BP963" s="20"/>
      <c r="BQ963" s="21">
        <v>0.35</v>
      </c>
      <c r="BR963" s="21">
        <v>0</v>
      </c>
      <c r="BS963" s="21">
        <v>0.28999999999999998</v>
      </c>
      <c r="BT963" s="20"/>
      <c r="BU963" s="20"/>
      <c r="BV963" s="21">
        <v>39.92</v>
      </c>
      <c r="BW963" s="9">
        <f>IF(BA963=1,BN963-(Monitors!$B$17*Data!BZ963),Data!BN963)</f>
        <v>29.952362647478189</v>
      </c>
      <c r="BX963" s="32">
        <f>IF($AR963=1,$BW963-(Monitors!$C$17*BZ963),Data!$BW963)</f>
        <v>29.952362647478189</v>
      </c>
      <c r="BY963" s="32">
        <f>BX963-(AA963*Monitors!$C$13)</f>
        <v>13.364362647478188</v>
      </c>
      <c r="BZ963" s="86">
        <f>(Monitors!$C$13*Data!AA963)+(Monitors!$C$6*TANH(Monitors!$C$7*(Data!V963+Monitors!$C$8)+Monitors!$C$9)+Monitors!$C$10)</f>
        <v>32.925457841739373</v>
      </c>
      <c r="CA963" s="9">
        <f>BN963-(Signage!$C$13*AI963)</f>
        <v>30.84881</v>
      </c>
      <c r="CB963" s="86">
        <f>(Signage!$C$13*Data!AI963)+(Signage!$C$6*TANH(Signage!$C$7*(Data!V963+Signage!$C$8)+Signage!$C$9)+Signage!$C$10)</f>
        <v>41.6878282102684</v>
      </c>
    </row>
    <row r="964" spans="1:80" s="4" customFormat="1" ht="12" customHeight="1">
      <c r="A964" s="82">
        <v>963</v>
      </c>
      <c r="B964" s="15" t="s">
        <v>2064</v>
      </c>
      <c r="C964" s="82" t="s">
        <v>1894</v>
      </c>
      <c r="D964" s="16">
        <v>41652</v>
      </c>
      <c r="E964" s="18" t="s">
        <v>77</v>
      </c>
      <c r="F964" s="15" t="s">
        <v>70</v>
      </c>
      <c r="G964" s="17">
        <v>6</v>
      </c>
      <c r="H964" s="15" t="s">
        <v>72</v>
      </c>
      <c r="I964" s="15" t="s">
        <v>90</v>
      </c>
      <c r="J964" s="18" t="s">
        <v>71</v>
      </c>
      <c r="K964" s="18" t="s">
        <v>74</v>
      </c>
      <c r="L964" s="18" t="s">
        <v>71</v>
      </c>
      <c r="M964" s="18" t="s">
        <v>78</v>
      </c>
      <c r="N964" s="18" t="s">
        <v>78</v>
      </c>
      <c r="O964" s="18" t="s">
        <v>82</v>
      </c>
      <c r="P964" s="18" t="s">
        <v>71</v>
      </c>
      <c r="Q964" s="18" t="s">
        <v>78</v>
      </c>
      <c r="R964" s="19">
        <v>1.78</v>
      </c>
      <c r="S964" s="19">
        <v>13.4</v>
      </c>
      <c r="T964" s="19">
        <v>24.5</v>
      </c>
      <c r="U964" s="19">
        <v>28</v>
      </c>
      <c r="V964" s="19">
        <v>328.6</v>
      </c>
      <c r="W964" s="19">
        <v>2160</v>
      </c>
      <c r="X964" s="19">
        <v>3840</v>
      </c>
      <c r="Y964" s="18" t="s">
        <v>209</v>
      </c>
      <c r="Z964" s="69">
        <v>25241</v>
      </c>
      <c r="AA964" s="19">
        <v>8.2940000000000005</v>
      </c>
      <c r="AB964" s="21">
        <v>300</v>
      </c>
      <c r="AC964" s="19">
        <v>0.2</v>
      </c>
      <c r="AD964" s="19">
        <v>332</v>
      </c>
      <c r="AE964" s="19">
        <v>300</v>
      </c>
      <c r="AF964" s="19">
        <v>276</v>
      </c>
      <c r="AG964" s="8">
        <f>AF964/AD964</f>
        <v>0.83132530120481929</v>
      </c>
      <c r="AH964" s="19">
        <v>200</v>
      </c>
      <c r="AI964" s="85">
        <f>(AF964*V964)/1000000</f>
        <v>9.0693599999999999E-2</v>
      </c>
      <c r="AJ964" s="18" t="s">
        <v>78</v>
      </c>
      <c r="AK964" s="18" t="s">
        <v>211</v>
      </c>
      <c r="AL964" s="18" t="s">
        <v>210</v>
      </c>
      <c r="AM964" s="18" t="s">
        <v>71</v>
      </c>
      <c r="AN964" s="18" t="s">
        <v>121</v>
      </c>
      <c r="AO964" s="18" t="s">
        <v>71</v>
      </c>
      <c r="AP964" s="18" t="s">
        <v>81</v>
      </c>
      <c r="AQ964" s="18" t="s">
        <v>71</v>
      </c>
      <c r="AR964" s="19">
        <v>0</v>
      </c>
      <c r="AS964" s="18"/>
      <c r="AT964" s="72">
        <v>30</v>
      </c>
      <c r="AU964" s="19">
        <v>170</v>
      </c>
      <c r="AV964" s="19">
        <v>160</v>
      </c>
      <c r="AW964" s="18" t="s">
        <v>77</v>
      </c>
      <c r="AX964" s="18" t="s">
        <v>98</v>
      </c>
      <c r="AY964" s="18" t="s">
        <v>71</v>
      </c>
      <c r="AZ964" s="18" t="s">
        <v>71</v>
      </c>
      <c r="BA964" s="19">
        <v>0</v>
      </c>
      <c r="BB964" s="20" t="s">
        <v>121</v>
      </c>
      <c r="BC964" s="18" t="s">
        <v>154</v>
      </c>
      <c r="BD964" s="18" t="s">
        <v>71</v>
      </c>
      <c r="BE964" s="18" t="s">
        <v>84</v>
      </c>
      <c r="BF964" s="18" t="s">
        <v>71</v>
      </c>
      <c r="BG964" s="18"/>
      <c r="BH964" s="21">
        <v>0</v>
      </c>
      <c r="BI964" s="19">
        <v>0.55000000000000004</v>
      </c>
      <c r="BJ964" s="18"/>
      <c r="BK964" s="19">
        <v>0.15</v>
      </c>
      <c r="BL964" s="18"/>
      <c r="BM964" s="18"/>
      <c r="BN964" s="19">
        <v>32.5</v>
      </c>
      <c r="BO964" s="21">
        <v>0.5</v>
      </c>
      <c r="BP964" s="20"/>
      <c r="BQ964" s="21">
        <v>0.63</v>
      </c>
      <c r="BR964" s="20"/>
      <c r="BS964" s="21">
        <v>0.21</v>
      </c>
      <c r="BT964" s="20"/>
      <c r="BU964" s="20"/>
      <c r="BV964" s="21">
        <v>32.299999999999997</v>
      </c>
      <c r="BW964" s="9">
        <f>IF(BA964=1,BN964-(Monitors!$B$17*Data!BZ964),Data!BN964)</f>
        <v>32.5</v>
      </c>
      <c r="BX964" s="32">
        <f>IF($AR964=1,$BW964-(Monitors!$C$17*BZ964),Data!$BW964)</f>
        <v>32.5</v>
      </c>
      <c r="BY964" s="32">
        <f>BX964-(AA964*Monitors!$C$13)</f>
        <v>15.911999999999999</v>
      </c>
      <c r="BZ964" s="86">
        <f>(Monitors!$C$13*Data!AA964)+(Monitors!$C$6*TANH(Monitors!$C$7*(Data!V964+Monitors!$C$8)+Monitors!$C$9)+Monitors!$C$10)</f>
        <v>31.544804037866783</v>
      </c>
      <c r="CA964" s="9">
        <f>BN964-(Signage!$C$13*AI964)</f>
        <v>25.697980000000001</v>
      </c>
      <c r="CB964" s="86">
        <f>(Signage!$C$13*Data!AI964)+(Signage!$C$6*TANH(Signage!$C$7*(Data!V964+Signage!$C$8)+Signage!$C$9)+Signage!$C$10)</f>
        <v>31.227375471876801</v>
      </c>
    </row>
    <row r="965" spans="1:80" s="4" customFormat="1" ht="12" customHeight="1">
      <c r="A965" s="83">
        <v>964</v>
      </c>
      <c r="B965" s="15" t="s">
        <v>2056</v>
      </c>
      <c r="C965" s="83" t="s">
        <v>1895</v>
      </c>
      <c r="D965" s="16">
        <v>41835</v>
      </c>
      <c r="E965" s="18" t="s">
        <v>77</v>
      </c>
      <c r="F965" s="15"/>
      <c r="G965" s="17">
        <v>6</v>
      </c>
      <c r="H965" s="15" t="s">
        <v>72</v>
      </c>
      <c r="I965" s="15" t="s">
        <v>90</v>
      </c>
      <c r="J965" s="18" t="s">
        <v>71</v>
      </c>
      <c r="K965" s="18" t="s">
        <v>74</v>
      </c>
      <c r="L965" s="18" t="s">
        <v>71</v>
      </c>
      <c r="M965" s="18" t="s">
        <v>78</v>
      </c>
      <c r="N965" s="18" t="s">
        <v>78</v>
      </c>
      <c r="O965" s="18" t="s">
        <v>82</v>
      </c>
      <c r="P965" s="18" t="s">
        <v>81</v>
      </c>
      <c r="Q965" s="18" t="s">
        <v>78</v>
      </c>
      <c r="R965" s="19">
        <v>1.78</v>
      </c>
      <c r="S965" s="19">
        <v>13.2</v>
      </c>
      <c r="T965" s="19">
        <v>23.5</v>
      </c>
      <c r="U965" s="19">
        <v>28</v>
      </c>
      <c r="V965" s="19">
        <v>309.87</v>
      </c>
      <c r="W965" s="19">
        <v>2160</v>
      </c>
      <c r="X965" s="19">
        <v>3840</v>
      </c>
      <c r="Y965" s="18" t="s">
        <v>209</v>
      </c>
      <c r="Z965" s="69">
        <v>26739</v>
      </c>
      <c r="AA965" s="19">
        <v>8.2940000000000005</v>
      </c>
      <c r="AB965" s="21">
        <v>352</v>
      </c>
      <c r="AC965" s="19">
        <v>5.2</v>
      </c>
      <c r="AD965" s="19">
        <v>352</v>
      </c>
      <c r="AE965" s="19">
        <v>352</v>
      </c>
      <c r="AF965" s="19">
        <v>325</v>
      </c>
      <c r="AG965" s="8">
        <f>AF965/AD965</f>
        <v>0.92329545454545459</v>
      </c>
      <c r="AH965" s="19">
        <v>200</v>
      </c>
      <c r="AI965" s="85">
        <f>(AF965*V965)/1000000</f>
        <v>0.10070775</v>
      </c>
      <c r="AJ965" s="18" t="s">
        <v>78</v>
      </c>
      <c r="AK965" s="18" t="s">
        <v>786</v>
      </c>
      <c r="AL965" s="18" t="s">
        <v>317</v>
      </c>
      <c r="AM965" s="18" t="s">
        <v>81</v>
      </c>
      <c r="AN965" s="18" t="s">
        <v>81</v>
      </c>
      <c r="AO965" s="18" t="s">
        <v>81</v>
      </c>
      <c r="AP965" s="18" t="s">
        <v>94</v>
      </c>
      <c r="AQ965" s="18" t="s">
        <v>81</v>
      </c>
      <c r="AR965" s="19">
        <v>0</v>
      </c>
      <c r="AS965" s="18"/>
      <c r="AT965" s="72">
        <v>60</v>
      </c>
      <c r="AU965" s="19">
        <v>178</v>
      </c>
      <c r="AV965" s="19">
        <v>178</v>
      </c>
      <c r="AW965" s="18" t="s">
        <v>77</v>
      </c>
      <c r="AX965" s="18" t="s">
        <v>98</v>
      </c>
      <c r="AY965" s="18" t="s">
        <v>71</v>
      </c>
      <c r="AZ965" s="18" t="s">
        <v>71</v>
      </c>
      <c r="BA965" s="19">
        <v>0</v>
      </c>
      <c r="BB965" s="20" t="s">
        <v>81</v>
      </c>
      <c r="BC965" s="18" t="s">
        <v>81</v>
      </c>
      <c r="BD965" s="18" t="s">
        <v>81</v>
      </c>
      <c r="BE965" s="18" t="s">
        <v>84</v>
      </c>
      <c r="BF965" s="18" t="s">
        <v>81</v>
      </c>
      <c r="BG965" s="18"/>
      <c r="BH965" s="21">
        <v>0</v>
      </c>
      <c r="BI965" s="19">
        <v>0.4</v>
      </c>
      <c r="BJ965" s="18"/>
      <c r="BK965" s="19">
        <v>0.34</v>
      </c>
      <c r="BL965" s="18"/>
      <c r="BM965" s="18"/>
      <c r="BN965" s="19">
        <v>38.159999999999997</v>
      </c>
      <c r="BO965" s="21">
        <v>0.5</v>
      </c>
      <c r="BP965" s="20"/>
      <c r="BQ965" s="21">
        <v>0.44</v>
      </c>
      <c r="BR965" s="20"/>
      <c r="BS965" s="21">
        <v>0.37</v>
      </c>
      <c r="BT965" s="20"/>
      <c r="BU965" s="20"/>
      <c r="BV965" s="21">
        <v>37.5</v>
      </c>
      <c r="BW965" s="9">
        <f>IF(BA965=1,BN965-(Monitors!$B$17*Data!BZ965),Data!BN965)</f>
        <v>38.159999999999997</v>
      </c>
      <c r="BX965" s="32">
        <f>IF($AR965=1,$BW965-(Monitors!$C$17*BZ965),Data!$BW965)</f>
        <v>38.159999999999997</v>
      </c>
      <c r="BY965" s="32">
        <f>BX965-(AA965*Monitors!$C$13)</f>
        <v>21.571999999999996</v>
      </c>
      <c r="BZ965" s="86">
        <f>(Monitors!$C$13*Data!AA965)+(Monitors!$C$6*TANH(Monitors!$C$7*(Data!V965+Monitors!$C$8)+Monitors!$C$9)+Monitors!$C$10)</f>
        <v>31.182265782492276</v>
      </c>
      <c r="CA965" s="9">
        <f>BN965-(Signage!$C$13*AI965)</f>
        <v>30.606918749999998</v>
      </c>
      <c r="CB965" s="86">
        <f>(Signage!$C$13*Data!AI965)+(Signage!$C$6*TANH(Signage!$C$7*(Data!V965+Signage!$C$8)+Signage!$C$9)+Signage!$C$10)</f>
        <v>30.514130575843986</v>
      </c>
    </row>
    <row r="966" spans="1:80" s="4" customFormat="1" ht="12" customHeight="1">
      <c r="A966" s="82">
        <v>965</v>
      </c>
      <c r="B966" s="15" t="s">
        <v>2064</v>
      </c>
      <c r="C966" s="82" t="s">
        <v>1896</v>
      </c>
      <c r="D966" s="16">
        <v>41581</v>
      </c>
      <c r="E966" s="18" t="s">
        <v>77</v>
      </c>
      <c r="F966" s="15" t="s">
        <v>70</v>
      </c>
      <c r="G966" s="17">
        <v>6</v>
      </c>
      <c r="H966" s="15" t="s">
        <v>72</v>
      </c>
      <c r="I966" s="15" t="s">
        <v>142</v>
      </c>
      <c r="J966" s="18"/>
      <c r="K966" s="18" t="s">
        <v>74</v>
      </c>
      <c r="L966" s="18"/>
      <c r="M966" s="18" t="s">
        <v>78</v>
      </c>
      <c r="N966" s="18" t="s">
        <v>78</v>
      </c>
      <c r="O966" s="18" t="s">
        <v>82</v>
      </c>
      <c r="P966" s="18"/>
      <c r="Q966" s="18" t="s">
        <v>77</v>
      </c>
      <c r="R966" s="19">
        <v>1.78</v>
      </c>
      <c r="S966" s="19">
        <v>11.7</v>
      </c>
      <c r="T966" s="19">
        <v>20.7</v>
      </c>
      <c r="U966" s="19">
        <v>23.8</v>
      </c>
      <c r="V966" s="19">
        <v>242.2</v>
      </c>
      <c r="W966" s="19">
        <v>2160</v>
      </c>
      <c r="X966" s="19">
        <v>3840</v>
      </c>
      <c r="Y966" s="18" t="s">
        <v>209</v>
      </c>
      <c r="Z966" s="69">
        <v>34249</v>
      </c>
      <c r="AA966" s="19">
        <v>8.2940000000000005</v>
      </c>
      <c r="AB966" s="21">
        <v>350</v>
      </c>
      <c r="AC966" s="19">
        <v>0</v>
      </c>
      <c r="AD966" s="19">
        <v>401.8</v>
      </c>
      <c r="AE966" s="19">
        <v>350</v>
      </c>
      <c r="AF966" s="19">
        <v>243</v>
      </c>
      <c r="AG966" s="8">
        <f>AF966/AD966</f>
        <v>0.60477849676455941</v>
      </c>
      <c r="AH966" s="19">
        <v>200.1</v>
      </c>
      <c r="AI966" s="85">
        <f>(AF966*V966)/1000000</f>
        <v>5.88546E-2</v>
      </c>
      <c r="AJ966" s="18" t="s">
        <v>78</v>
      </c>
      <c r="AK966" s="18" t="s">
        <v>373</v>
      </c>
      <c r="AL966" s="18" t="s">
        <v>210</v>
      </c>
      <c r="AM966" s="18"/>
      <c r="AN966" s="18" t="s">
        <v>121</v>
      </c>
      <c r="AO966" s="18"/>
      <c r="AP966" s="18" t="s">
        <v>81</v>
      </c>
      <c r="AQ966" s="18"/>
      <c r="AR966" s="19">
        <v>0</v>
      </c>
      <c r="AS966" s="18"/>
      <c r="AT966" s="72">
        <v>60</v>
      </c>
      <c r="AU966" s="19">
        <v>178</v>
      </c>
      <c r="AV966" s="19">
        <v>178</v>
      </c>
      <c r="AW966" s="18" t="s">
        <v>77</v>
      </c>
      <c r="AX966" s="18" t="s">
        <v>774</v>
      </c>
      <c r="AY966" s="19">
        <v>75.45</v>
      </c>
      <c r="AZ966" s="19">
        <v>107.04</v>
      </c>
      <c r="BA966" s="19">
        <v>1</v>
      </c>
      <c r="BB966" s="20" t="s">
        <v>121</v>
      </c>
      <c r="BC966" s="18" t="s">
        <v>154</v>
      </c>
      <c r="BD966" s="18"/>
      <c r="BE966" s="18" t="s">
        <v>84</v>
      </c>
      <c r="BF966" s="18"/>
      <c r="BG966" s="19">
        <v>1</v>
      </c>
      <c r="BH966" s="21">
        <v>0</v>
      </c>
      <c r="BI966" s="19">
        <v>0.99</v>
      </c>
      <c r="BJ966" s="19">
        <v>0.34</v>
      </c>
      <c r="BK966" s="19">
        <v>0.3</v>
      </c>
      <c r="BL966" s="18"/>
      <c r="BM966" s="18"/>
      <c r="BN966" s="19">
        <v>53.94</v>
      </c>
      <c r="BO966" s="21">
        <v>0.92</v>
      </c>
      <c r="BP966" s="20"/>
      <c r="BQ966" s="21">
        <v>1.07</v>
      </c>
      <c r="BR966" s="21">
        <v>0.36</v>
      </c>
      <c r="BS966" s="21">
        <v>0.32</v>
      </c>
      <c r="BT966" s="20"/>
      <c r="BU966" s="20"/>
      <c r="BV966" s="21">
        <v>55.58</v>
      </c>
      <c r="BW966" s="9">
        <f>IF(BA966=1,BN966-(Monitors!$B$17*Data!BZ966),Data!BN966)</f>
        <v>45.109469905670281</v>
      </c>
      <c r="BX966" s="32">
        <f>IF($AR966=1,$BW966-(Monitors!$C$17*BZ966),Data!$BW966)</f>
        <v>45.109469905670281</v>
      </c>
      <c r="BY966" s="32">
        <f>BX966-(AA966*Monitors!$C$13)</f>
        <v>28.52146990567028</v>
      </c>
      <c r="BZ966" s="86">
        <f>(Monitors!$C$13*Data!AA966)+(Monitors!$C$6*TANH(Monitors!$C$7*(Data!V966+Monitors!$C$8)+Monitors!$C$9)+Monitors!$C$10)</f>
        <v>29.43510031443239</v>
      </c>
      <c r="CA966" s="9">
        <f>BN966-(Signage!$C$13*AI966)</f>
        <v>49.525904999999995</v>
      </c>
      <c r="CB966" s="86">
        <f>(Signage!$C$13*Data!AI966)+(Signage!$C$6*TANH(Signage!$C$7*(Data!V966+Signage!$C$8)+Signage!$C$9)+Signage!$C$10)</f>
        <v>21.996531176026597</v>
      </c>
    </row>
    <row r="967" spans="1:80" s="4" customFormat="1" ht="12" customHeight="1">
      <c r="A967" s="83">
        <v>966</v>
      </c>
      <c r="B967" s="15" t="s">
        <v>2076</v>
      </c>
      <c r="C967" s="83" t="s">
        <v>1897</v>
      </c>
      <c r="D967" s="25">
        <v>41879</v>
      </c>
      <c r="E967" s="27" t="s">
        <v>77</v>
      </c>
      <c r="F967" s="24" t="s">
        <v>70</v>
      </c>
      <c r="G967" s="26">
        <v>6</v>
      </c>
      <c r="H967" s="24" t="s">
        <v>72</v>
      </c>
      <c r="I967" s="24" t="s">
        <v>142</v>
      </c>
      <c r="J967" s="27"/>
      <c r="K967" s="27" t="s">
        <v>74</v>
      </c>
      <c r="L967" s="27"/>
      <c r="M967" s="27" t="s">
        <v>78</v>
      </c>
      <c r="N967" s="27" t="s">
        <v>78</v>
      </c>
      <c r="O967" s="27" t="s">
        <v>82</v>
      </c>
      <c r="P967" s="27"/>
      <c r="Q967" s="27" t="s">
        <v>78</v>
      </c>
      <c r="R967" s="28">
        <v>1.9</v>
      </c>
      <c r="S967" s="28">
        <v>14.5</v>
      </c>
      <c r="T967" s="28">
        <v>27.4</v>
      </c>
      <c r="U967" s="28">
        <v>31</v>
      </c>
      <c r="V967" s="28">
        <v>396.79</v>
      </c>
      <c r="W967" s="28">
        <v>2160</v>
      </c>
      <c r="X967" s="28">
        <v>4096</v>
      </c>
      <c r="Y967" s="27" t="s">
        <v>867</v>
      </c>
      <c r="Z967" s="70">
        <v>22297</v>
      </c>
      <c r="AA967" s="28">
        <v>8.8469999999999995</v>
      </c>
      <c r="AB967" s="30">
        <v>300</v>
      </c>
      <c r="AC967" s="28">
        <v>0.1</v>
      </c>
      <c r="AD967" s="28">
        <v>351.7</v>
      </c>
      <c r="AE967" s="28">
        <v>300</v>
      </c>
      <c r="AF967" s="28">
        <v>253</v>
      </c>
      <c r="AG967" s="8">
        <f>AF967/AD967</f>
        <v>0.71936309354563555</v>
      </c>
      <c r="AH967" s="28">
        <v>200</v>
      </c>
      <c r="AI967" s="85">
        <f>(AF967*V967)/1000000</f>
        <v>0.10038787</v>
      </c>
      <c r="AJ967" s="27" t="s">
        <v>78</v>
      </c>
      <c r="AK967" s="27" t="s">
        <v>869</v>
      </c>
      <c r="AL967" s="27" t="s">
        <v>317</v>
      </c>
      <c r="AM967" s="27"/>
      <c r="AN967" s="27" t="s">
        <v>121</v>
      </c>
      <c r="AO967" s="27"/>
      <c r="AP967" s="27" t="s">
        <v>81</v>
      </c>
      <c r="AQ967" s="27"/>
      <c r="AR967" s="28">
        <v>0</v>
      </c>
      <c r="AS967" s="27"/>
      <c r="AT967" s="74">
        <v>60</v>
      </c>
      <c r="AU967" s="28">
        <v>178</v>
      </c>
      <c r="AV967" s="28">
        <v>178</v>
      </c>
      <c r="AW967" s="31"/>
      <c r="AX967" s="27" t="s">
        <v>868</v>
      </c>
      <c r="AY967" s="27"/>
      <c r="AZ967" s="27"/>
      <c r="BA967" s="28">
        <v>0</v>
      </c>
      <c r="BB967" s="29" t="s">
        <v>121</v>
      </c>
      <c r="BC967" s="29" t="s">
        <v>154</v>
      </c>
      <c r="BD967" s="27"/>
      <c r="BE967" s="27" t="s">
        <v>84</v>
      </c>
      <c r="BF967" s="27"/>
      <c r="BG967" s="27"/>
      <c r="BH967" s="30">
        <v>0</v>
      </c>
      <c r="BI967" s="28">
        <v>0.86</v>
      </c>
      <c r="BJ967" s="28">
        <v>0.6</v>
      </c>
      <c r="BK967" s="28">
        <v>0.35</v>
      </c>
      <c r="BL967" s="27"/>
      <c r="BM967" s="27"/>
      <c r="BN967" s="28">
        <v>54.59</v>
      </c>
      <c r="BO967" s="30">
        <v>0.98</v>
      </c>
      <c r="BP967" s="29"/>
      <c r="BQ967" s="30">
        <v>1.1100000000000001</v>
      </c>
      <c r="BR967" s="30">
        <v>0.85</v>
      </c>
      <c r="BS967" s="30">
        <v>0.5</v>
      </c>
      <c r="BT967" s="29"/>
      <c r="BU967" s="29"/>
      <c r="BV967" s="30">
        <v>56.08</v>
      </c>
      <c r="BW967" s="9">
        <f>IF(BA967=1,BN967-(Monitors!$B$17*Data!BZ967),Data!BN967)</f>
        <v>54.59</v>
      </c>
      <c r="BX967" s="32">
        <f>IF($AR967=1,$BW967-(Monitors!$C$17*BZ967),Data!$BW967)</f>
        <v>54.59</v>
      </c>
      <c r="BY967" s="32">
        <f>BX967-(AA967*Monitors!$C$13)</f>
        <v>36.896000000000001</v>
      </c>
      <c r="BZ967" s="86">
        <f>(Monitors!$C$13*Data!AA967)+(Monitors!$C$6*TANH(Monitors!$C$7*(Data!V967+Monitors!$C$8)+Monitors!$C$9)+Monitors!$C$10)</f>
        <v>33.634222023404575</v>
      </c>
      <c r="CA967" s="9">
        <f>BN967-(Signage!$C$13*AI967)</f>
        <v>47.06090975</v>
      </c>
      <c r="CB967" s="86">
        <f>(Signage!$C$13*Data!AI967)+(Signage!$C$6*TANH(Signage!$C$7*(Data!V967+Signage!$C$8)+Signage!$C$9)+Signage!$C$10)</f>
        <v>37.175617485674479</v>
      </c>
    </row>
    <row r="968" spans="1:80" s="4" customFormat="1" ht="12" customHeight="1">
      <c r="A968" s="82">
        <v>967</v>
      </c>
      <c r="B968" s="15" t="s">
        <v>2064</v>
      </c>
      <c r="C968" s="82" t="s">
        <v>1898</v>
      </c>
      <c r="D968" s="16">
        <v>41791</v>
      </c>
      <c r="E968" s="18" t="s">
        <v>78</v>
      </c>
      <c r="F968" s="15" t="s">
        <v>70</v>
      </c>
      <c r="G968" s="17">
        <v>6</v>
      </c>
      <c r="H968" s="15" t="s">
        <v>914</v>
      </c>
      <c r="I968" s="15" t="s">
        <v>90</v>
      </c>
      <c r="J968" s="18"/>
      <c r="K968" s="18" t="s">
        <v>74</v>
      </c>
      <c r="L968" s="18"/>
      <c r="M968" s="18" t="s">
        <v>78</v>
      </c>
      <c r="N968" s="18" t="s">
        <v>78</v>
      </c>
      <c r="O968" s="18" t="s">
        <v>96</v>
      </c>
      <c r="P968" s="18" t="s">
        <v>782</v>
      </c>
      <c r="Q968" s="18" t="s">
        <v>78</v>
      </c>
      <c r="R968" s="19">
        <v>1.78</v>
      </c>
      <c r="S968" s="19">
        <v>27</v>
      </c>
      <c r="T968" s="19">
        <v>48</v>
      </c>
      <c r="U968" s="19">
        <v>54.6</v>
      </c>
      <c r="V968" s="19">
        <f>S968*T968</f>
        <v>1296</v>
      </c>
      <c r="W968" s="19">
        <v>0</v>
      </c>
      <c r="X968" s="19">
        <v>1080</v>
      </c>
      <c r="Y968" s="18" t="s">
        <v>798</v>
      </c>
      <c r="Z968" s="69">
        <v>0</v>
      </c>
      <c r="AA968" s="19">
        <v>1.92</v>
      </c>
      <c r="AB968" s="21">
        <v>350</v>
      </c>
      <c r="AC968" s="19">
        <v>8</v>
      </c>
      <c r="AD968" s="19">
        <v>321</v>
      </c>
      <c r="AE968" s="19">
        <v>350</v>
      </c>
      <c r="AF968" s="19">
        <v>301</v>
      </c>
      <c r="AG968" s="8">
        <f>AF968/AD968</f>
        <v>0.93769470404984423</v>
      </c>
      <c r="AH968" s="19">
        <v>201</v>
      </c>
      <c r="AI968" s="85">
        <f>(AF968*V968)/1000000</f>
        <v>0.390096</v>
      </c>
      <c r="AJ968" s="18" t="s">
        <v>78</v>
      </c>
      <c r="AK968" s="18" t="s">
        <v>580</v>
      </c>
      <c r="AL968" s="18" t="s">
        <v>159</v>
      </c>
      <c r="AM968" s="18"/>
      <c r="AN968" s="18" t="s">
        <v>81</v>
      </c>
      <c r="AO968" s="18"/>
      <c r="AP968" s="18" t="s">
        <v>81</v>
      </c>
      <c r="AQ968" s="18"/>
      <c r="AR968" s="19">
        <v>0</v>
      </c>
      <c r="AS968" s="18"/>
      <c r="AT968" s="72">
        <v>60</v>
      </c>
      <c r="AU968" s="19">
        <v>170</v>
      </c>
      <c r="AV968" s="19">
        <v>160</v>
      </c>
      <c r="AW968" s="18" t="s">
        <v>78</v>
      </c>
      <c r="AX968" s="18" t="s">
        <v>109</v>
      </c>
      <c r="AY968" s="18"/>
      <c r="AZ968" s="18"/>
      <c r="BA968" s="19">
        <v>0</v>
      </c>
      <c r="BB968" s="20" t="s">
        <v>81</v>
      </c>
      <c r="BC968" s="18" t="s">
        <v>144</v>
      </c>
      <c r="BD968" s="18"/>
      <c r="BE968" s="18" t="s">
        <v>84</v>
      </c>
      <c r="BF968" s="18"/>
      <c r="BG968" s="19">
        <v>15</v>
      </c>
      <c r="BH968" s="21">
        <v>0</v>
      </c>
      <c r="BI968" s="19">
        <v>0.41</v>
      </c>
      <c r="BJ968" s="19">
        <v>0</v>
      </c>
      <c r="BK968" s="19">
        <v>0.1</v>
      </c>
      <c r="BL968" s="18"/>
      <c r="BM968" s="19">
        <v>0</v>
      </c>
      <c r="BN968" s="19">
        <v>71.59</v>
      </c>
      <c r="BO968" s="21">
        <v>0.49</v>
      </c>
      <c r="BP968" s="20"/>
      <c r="BQ968" s="21">
        <v>0.53</v>
      </c>
      <c r="BR968" s="21">
        <v>0</v>
      </c>
      <c r="BS968" s="21">
        <v>0.2</v>
      </c>
      <c r="BT968" s="20"/>
      <c r="BU968" s="21">
        <v>0</v>
      </c>
      <c r="BV968" s="21">
        <v>71.38</v>
      </c>
      <c r="BW968" s="9">
        <f>IF(BA968=1,BN968-(Monitors!$B$17*Data!BZ968),Data!BN968)</f>
        <v>71.59</v>
      </c>
      <c r="BX968" s="32">
        <f>IF($AR968=1,$BW968-(Monitors!$C$17*BZ968),Data!$BW968)</f>
        <v>71.59</v>
      </c>
      <c r="BY968" s="32">
        <f>BX968-(AA968*Monitors!$C$13)</f>
        <v>67.75</v>
      </c>
      <c r="BZ968" s="86">
        <f>(Monitors!$C$13*Data!AA968)+(Monitors!$C$6*TANH(Monitors!$C$7*(Data!V968+Monitors!$C$8)+Monitors!$C$9)+Monitors!$C$10)</f>
        <v>21.238854378339305</v>
      </c>
      <c r="CA968" s="9">
        <f>BN968-(Signage!$C$13*AI968)</f>
        <v>42.332800000000006</v>
      </c>
      <c r="CB968" s="86">
        <f>(Signage!$C$13*Data!AI968)+(Signage!$C$6*TANH(Signage!$C$7*(Data!V968+Signage!$C$8)+Signage!$C$9)+Signage!$C$10)</f>
        <v>103.51649702008902</v>
      </c>
    </row>
    <row r="969" spans="1:80" s="4" customFormat="1" ht="12" customHeight="1">
      <c r="A969" s="83">
        <v>968</v>
      </c>
      <c r="B969" s="24" t="s">
        <v>2098</v>
      </c>
      <c r="C969" s="83" t="s">
        <v>1899</v>
      </c>
      <c r="D969" s="25">
        <v>41730</v>
      </c>
      <c r="E969" s="27" t="s">
        <v>77</v>
      </c>
      <c r="F969" s="24" t="s">
        <v>100</v>
      </c>
      <c r="G969" s="26">
        <v>6</v>
      </c>
      <c r="H969" s="15" t="s">
        <v>914</v>
      </c>
      <c r="I969" s="24" t="s">
        <v>90</v>
      </c>
      <c r="J969" s="27"/>
      <c r="K969" s="27" t="s">
        <v>74</v>
      </c>
      <c r="L969" s="27"/>
      <c r="M969" s="27" t="s">
        <v>78</v>
      </c>
      <c r="N969" s="27" t="s">
        <v>77</v>
      </c>
      <c r="O969" s="27" t="s">
        <v>82</v>
      </c>
      <c r="P969" s="27"/>
      <c r="Q969" s="27" t="s">
        <v>78</v>
      </c>
      <c r="R969" s="28">
        <v>3.79</v>
      </c>
      <c r="S969" s="28">
        <v>9.6999999999999993</v>
      </c>
      <c r="T969" s="28">
        <v>36.9</v>
      </c>
      <c r="U969" s="28">
        <v>38</v>
      </c>
      <c r="V969" s="28">
        <v>358.89</v>
      </c>
      <c r="W969" s="28">
        <v>1080</v>
      </c>
      <c r="X969" s="28">
        <v>1920</v>
      </c>
      <c r="Y969" s="27" t="s">
        <v>147</v>
      </c>
      <c r="Z969" s="70">
        <v>2686</v>
      </c>
      <c r="AA969" s="28">
        <v>0.96399999999999997</v>
      </c>
      <c r="AB969" s="30">
        <v>500</v>
      </c>
      <c r="AC969" s="28">
        <v>1</v>
      </c>
      <c r="AD969" s="28">
        <v>559.9</v>
      </c>
      <c r="AE969" s="28">
        <v>500</v>
      </c>
      <c r="AF969" s="28">
        <v>373.5</v>
      </c>
      <c r="AG969" s="8">
        <f>AF969/AD969</f>
        <v>0.66708340775138419</v>
      </c>
      <c r="AH969" s="28">
        <v>200</v>
      </c>
      <c r="AI969" s="85">
        <f>(AF969*V969)/1000000</f>
        <v>0.134045415</v>
      </c>
      <c r="AJ969" s="27" t="s">
        <v>77</v>
      </c>
      <c r="AK969" s="27" t="s">
        <v>864</v>
      </c>
      <c r="AL969" s="27" t="s">
        <v>326</v>
      </c>
      <c r="AM969" s="27"/>
      <c r="AN969" s="27" t="s">
        <v>106</v>
      </c>
      <c r="AO969" s="27"/>
      <c r="AP969" s="27" t="s">
        <v>81</v>
      </c>
      <c r="AQ969" s="27"/>
      <c r="AR969" s="28">
        <v>0</v>
      </c>
      <c r="AS969" s="27"/>
      <c r="AT969" s="74">
        <v>60</v>
      </c>
      <c r="AU969" s="28">
        <v>178</v>
      </c>
      <c r="AV969" s="28">
        <v>178</v>
      </c>
      <c r="AW969" s="31"/>
      <c r="AX969" s="27" t="s">
        <v>822</v>
      </c>
      <c r="AY969" s="27"/>
      <c r="AZ969" s="27"/>
      <c r="BA969" s="28">
        <v>0</v>
      </c>
      <c r="BB969" s="29" t="s">
        <v>106</v>
      </c>
      <c r="BC969" s="29" t="s">
        <v>107</v>
      </c>
      <c r="BD969" s="27"/>
      <c r="BE969" s="27" t="s">
        <v>245</v>
      </c>
      <c r="BF969" s="27"/>
      <c r="BG969" s="27"/>
      <c r="BH969" s="30">
        <v>0</v>
      </c>
      <c r="BI969" s="28">
        <v>0.32</v>
      </c>
      <c r="BJ969" s="27"/>
      <c r="BK969" s="28">
        <v>0.17</v>
      </c>
      <c r="BL969" s="27"/>
      <c r="BM969" s="27"/>
      <c r="BN969" s="28">
        <v>60.49</v>
      </c>
      <c r="BO969" s="30">
        <v>0.98</v>
      </c>
      <c r="BP969" s="29"/>
      <c r="BQ969" s="29"/>
      <c r="BR969" s="29"/>
      <c r="BS969" s="29"/>
      <c r="BT969" s="29"/>
      <c r="BU969" s="29"/>
      <c r="BV969" s="29"/>
      <c r="BW969" s="9">
        <f>IF(BA969=1,BN969-(Monitors!$B$17*Data!BZ969),Data!BN969)</f>
        <v>60.49</v>
      </c>
      <c r="BX969" s="32">
        <f>IF($AR969=1,$BW969-(Monitors!$C$17*BZ969),Data!$BW969)</f>
        <v>60.49</v>
      </c>
      <c r="BY969" s="32">
        <f>BX969-(AA969*Monitors!$C$13)</f>
        <v>58.562000000000005</v>
      </c>
      <c r="BZ969" s="86">
        <f>(Monitors!$C$13*Data!AA969)+(Monitors!$C$6*TANH(Monitors!$C$7*(Data!V969+Monitors!$C$8)+Monitors!$C$9)+Monitors!$C$10)</f>
        <v>17.380630282789252</v>
      </c>
      <c r="CA969" s="9">
        <f>BN969-(Signage!$C$13*AI969)</f>
        <v>50.436593875</v>
      </c>
      <c r="CB969" s="86">
        <f>(Signage!$C$13*Data!AI969)+(Signage!$C$6*TANH(Signage!$C$7*(Data!V969+Signage!$C$8)+Signage!$C$9)+Signage!$C$10)</f>
        <v>36.820481717087645</v>
      </c>
    </row>
    <row r="970" spans="1:80" s="4" customFormat="1" ht="12" customHeight="1">
      <c r="A970" s="82">
        <v>969</v>
      </c>
      <c r="B970" s="15" t="s">
        <v>2076</v>
      </c>
      <c r="C970" s="82" t="s">
        <v>1900</v>
      </c>
      <c r="D970" s="16">
        <v>41430</v>
      </c>
      <c r="E970" s="18" t="s">
        <v>77</v>
      </c>
      <c r="F970" s="15" t="s">
        <v>70</v>
      </c>
      <c r="G970" s="17">
        <v>6</v>
      </c>
      <c r="H970" s="15" t="s">
        <v>914</v>
      </c>
      <c r="I970" s="15" t="s">
        <v>90</v>
      </c>
      <c r="J970" s="18" t="s">
        <v>90</v>
      </c>
      <c r="K970" s="18" t="s">
        <v>74</v>
      </c>
      <c r="L970" s="18"/>
      <c r="M970" s="18" t="s">
        <v>78</v>
      </c>
      <c r="N970" s="18" t="s">
        <v>78</v>
      </c>
      <c r="O970" s="18" t="s">
        <v>82</v>
      </c>
      <c r="P970" s="18"/>
      <c r="Q970" s="18" t="s">
        <v>78</v>
      </c>
      <c r="R970" s="19">
        <v>3.83</v>
      </c>
      <c r="S970" s="19">
        <v>9.6</v>
      </c>
      <c r="T970" s="19">
        <v>36.6</v>
      </c>
      <c r="U970" s="19">
        <v>37.9</v>
      </c>
      <c r="V970" s="19">
        <v>350.6</v>
      </c>
      <c r="W970" s="19">
        <v>502</v>
      </c>
      <c r="X970" s="19">
        <v>1920</v>
      </c>
      <c r="Y970" s="18" t="s">
        <v>104</v>
      </c>
      <c r="Z970" s="69">
        <v>2749</v>
      </c>
      <c r="AA970" s="19">
        <v>0.96399999999999997</v>
      </c>
      <c r="AB970" s="21">
        <v>500</v>
      </c>
      <c r="AC970" s="19">
        <v>0.1</v>
      </c>
      <c r="AD970" s="19">
        <v>787.3</v>
      </c>
      <c r="AE970" s="19">
        <v>500</v>
      </c>
      <c r="AF970" s="19">
        <v>482.6</v>
      </c>
      <c r="AG970" s="8">
        <f>AF970/AD970</f>
        <v>0.61298107455861817</v>
      </c>
      <c r="AH970" s="19">
        <v>482.6</v>
      </c>
      <c r="AI970" s="85">
        <f>(AF970*V970)/1000000</f>
        <v>0.16919956000000003</v>
      </c>
      <c r="AJ970" s="18" t="s">
        <v>78</v>
      </c>
      <c r="AK970" s="18" t="s">
        <v>108</v>
      </c>
      <c r="AL970" s="18" t="s">
        <v>105</v>
      </c>
      <c r="AM970" s="18"/>
      <c r="AN970" s="18" t="s">
        <v>106</v>
      </c>
      <c r="AO970" s="18"/>
      <c r="AP970" s="18" t="s">
        <v>81</v>
      </c>
      <c r="AQ970" s="18"/>
      <c r="AR970" s="28">
        <v>0</v>
      </c>
      <c r="AS970" s="18"/>
      <c r="AT970" s="72">
        <v>60</v>
      </c>
      <c r="AU970" s="19">
        <v>178</v>
      </c>
      <c r="AV970" s="19">
        <v>178</v>
      </c>
      <c r="AW970" s="18" t="s">
        <v>78</v>
      </c>
      <c r="AX970" s="19">
        <v>0.68</v>
      </c>
      <c r="AY970" s="18"/>
      <c r="AZ970" s="18"/>
      <c r="BA970" s="19">
        <v>0</v>
      </c>
      <c r="BB970" s="20" t="s">
        <v>106</v>
      </c>
      <c r="BC970" s="18" t="s">
        <v>107</v>
      </c>
      <c r="BD970" s="18"/>
      <c r="BE970" s="18" t="s">
        <v>84</v>
      </c>
      <c r="BF970" s="18"/>
      <c r="BG970" s="18"/>
      <c r="BH970" s="21">
        <v>0</v>
      </c>
      <c r="BI970" s="19">
        <v>0.34</v>
      </c>
      <c r="BJ970" s="19">
        <v>0.32</v>
      </c>
      <c r="BK970" s="18"/>
      <c r="BL970" s="18"/>
      <c r="BM970" s="18"/>
      <c r="BN970" s="19">
        <v>68.02</v>
      </c>
      <c r="BO970" s="21">
        <v>0.98</v>
      </c>
      <c r="BP970" s="20"/>
      <c r="BQ970" s="21">
        <v>0.49</v>
      </c>
      <c r="BR970" s="21">
        <v>0.47</v>
      </c>
      <c r="BS970" s="20"/>
      <c r="BT970" s="20"/>
      <c r="BU970" s="20"/>
      <c r="BV970" s="21">
        <v>67.37</v>
      </c>
      <c r="BW970" s="9">
        <f>IF(BA970=1,BN970-(Monitors!$B$17*Data!BZ970),Data!BN970)</f>
        <v>68.02</v>
      </c>
      <c r="BX970" s="32">
        <f>IF($AR970=1,$BW970-(Monitors!$C$17*BZ970),Data!$BW970)</f>
        <v>68.02</v>
      </c>
      <c r="BY970" s="32">
        <f>BX970-(AA970*Monitors!$C$13)</f>
        <v>66.091999999999999</v>
      </c>
      <c r="BZ970" s="86">
        <f>(Monitors!$C$13*Data!AA970)+(Monitors!$C$6*TANH(Monitors!$C$7*(Data!V970+Monitors!$C$8)+Monitors!$C$9)+Monitors!$C$10)</f>
        <v>17.255194795019744</v>
      </c>
      <c r="CA970" s="9">
        <f>BN970-(Signage!$C$13*AI970)</f>
        <v>55.330032999999993</v>
      </c>
      <c r="CB970" s="86">
        <f>(Signage!$C$13*Data!AI970)+(Signage!$C$6*TANH(Signage!$C$7*(Data!V970+Signage!$C$8)+Signage!$C$9)+Signage!$C$10)</f>
        <v>38.819539246809455</v>
      </c>
    </row>
    <row r="971" spans="1:80" s="4" customFormat="1" ht="12" customHeight="1">
      <c r="A971" s="83">
        <v>970</v>
      </c>
      <c r="B971" s="15" t="s">
        <v>2088</v>
      </c>
      <c r="C971" s="83" t="s">
        <v>1901</v>
      </c>
      <c r="D971" s="16">
        <v>41713</v>
      </c>
      <c r="E971" s="18" t="s">
        <v>77</v>
      </c>
      <c r="F971" s="15" t="s">
        <v>225</v>
      </c>
      <c r="G971" s="17">
        <v>6</v>
      </c>
      <c r="H971" s="15" t="s">
        <v>914</v>
      </c>
      <c r="I971" s="15" t="s">
        <v>113</v>
      </c>
      <c r="J971" s="18"/>
      <c r="K971" s="18" t="s">
        <v>74</v>
      </c>
      <c r="L971" s="18"/>
      <c r="M971" s="18" t="s">
        <v>78</v>
      </c>
      <c r="N971" s="18" t="s">
        <v>78</v>
      </c>
      <c r="O971" s="18" t="s">
        <v>82</v>
      </c>
      <c r="P971" s="18"/>
      <c r="Q971" s="18" t="s">
        <v>78</v>
      </c>
      <c r="R971" s="19">
        <v>1.78</v>
      </c>
      <c r="S971" s="19">
        <v>15.4</v>
      </c>
      <c r="T971" s="19">
        <v>27.5</v>
      </c>
      <c r="U971" s="19">
        <v>31.5</v>
      </c>
      <c r="V971" s="19">
        <v>424.19</v>
      </c>
      <c r="W971" s="19">
        <v>768</v>
      </c>
      <c r="X971" s="19">
        <v>1366</v>
      </c>
      <c r="Y971" s="18" t="s">
        <v>86</v>
      </c>
      <c r="Z971" s="69">
        <v>2473</v>
      </c>
      <c r="AA971" s="19">
        <v>1.0489999999999999</v>
      </c>
      <c r="AB971" s="21">
        <v>295</v>
      </c>
      <c r="AC971" s="19">
        <v>0</v>
      </c>
      <c r="AD971" s="19">
        <v>295</v>
      </c>
      <c r="AE971" s="19">
        <v>295</v>
      </c>
      <c r="AF971" s="19">
        <v>212</v>
      </c>
      <c r="AG971" s="8">
        <f>AF971/AD971</f>
        <v>0.71864406779661016</v>
      </c>
      <c r="AH971" s="19">
        <v>212</v>
      </c>
      <c r="AI971" s="85">
        <f>(AF971*V971)/1000000</f>
        <v>8.9928279999999999E-2</v>
      </c>
      <c r="AJ971" s="18" t="s">
        <v>78</v>
      </c>
      <c r="AK971" s="18" t="s">
        <v>228</v>
      </c>
      <c r="AL971" s="18" t="s">
        <v>227</v>
      </c>
      <c r="AM971" s="18"/>
      <c r="AN971" s="18" t="s">
        <v>81</v>
      </c>
      <c r="AO971" s="18"/>
      <c r="AP971" s="18" t="s">
        <v>81</v>
      </c>
      <c r="AQ971" s="18"/>
      <c r="AR971" s="19">
        <v>0</v>
      </c>
      <c r="AS971" s="18"/>
      <c r="AT971" s="72">
        <v>60</v>
      </c>
      <c r="AU971" s="19">
        <v>178</v>
      </c>
      <c r="AV971" s="19">
        <v>178</v>
      </c>
      <c r="AW971" s="18" t="s">
        <v>77</v>
      </c>
      <c r="AX971" s="18" t="s">
        <v>226</v>
      </c>
      <c r="AY971" s="18"/>
      <c r="AZ971" s="18"/>
      <c r="BA971" s="19">
        <v>0</v>
      </c>
      <c r="BB971" s="20" t="s">
        <v>81</v>
      </c>
      <c r="BC971" s="18" t="s">
        <v>81</v>
      </c>
      <c r="BD971" s="18"/>
      <c r="BE971" s="18" t="s">
        <v>84</v>
      </c>
      <c r="BF971" s="18"/>
      <c r="BG971" s="18"/>
      <c r="BH971" s="21">
        <v>0</v>
      </c>
      <c r="BI971" s="19">
        <v>0.28000000000000003</v>
      </c>
      <c r="BJ971" s="18"/>
      <c r="BK971" s="19">
        <v>0.26</v>
      </c>
      <c r="BL971" s="18"/>
      <c r="BM971" s="18"/>
      <c r="BN971" s="19">
        <v>41.2</v>
      </c>
      <c r="BO971" s="21">
        <v>0.51</v>
      </c>
      <c r="BP971" s="20"/>
      <c r="BQ971" s="21">
        <v>0.32</v>
      </c>
      <c r="BR971" s="20"/>
      <c r="BS971" s="21">
        <v>0.3</v>
      </c>
      <c r="BT971" s="20"/>
      <c r="BU971" s="20"/>
      <c r="BV971" s="21">
        <v>40.4</v>
      </c>
      <c r="BW971" s="9">
        <f>IF(BA971=1,BN971-(Monitors!$B$17*Data!BZ971),Data!BN971)</f>
        <v>41.2</v>
      </c>
      <c r="BX971" s="32">
        <f>IF($AR971=1,$BW971-(Monitors!$C$17*BZ971),Data!$BW971)</f>
        <v>41.2</v>
      </c>
      <c r="BY971" s="32">
        <f>BX971-(AA971*Monitors!$C$13)</f>
        <v>39.102000000000004</v>
      </c>
      <c r="BZ971" s="86">
        <f>(Monitors!$C$13*Data!AA971)+(Monitors!$C$6*TANH(Monitors!$C$7*(Data!V971+Monitors!$C$8)+Monitors!$C$9)+Monitors!$C$10)</f>
        <v>18.315629129647224</v>
      </c>
      <c r="CA971" s="9">
        <f>BN971-(Signage!$C$13*AI971)</f>
        <v>34.455379000000001</v>
      </c>
      <c r="CB971" s="86">
        <f>(Signage!$C$13*Data!AI971)+(Signage!$C$6*TANH(Signage!$C$7*(Data!V971+Signage!$C$8)+Signage!$C$9)+Signage!$C$10)</f>
        <v>38.434451278414365</v>
      </c>
    </row>
    <row r="972" spans="1:80" s="4" customFormat="1" ht="12" customHeight="1">
      <c r="A972" s="82">
        <v>971</v>
      </c>
      <c r="B972" s="15" t="s">
        <v>2088</v>
      </c>
      <c r="C972" s="82" t="s">
        <v>1902</v>
      </c>
      <c r="D972" s="16">
        <v>41363</v>
      </c>
      <c r="E972" s="18" t="s">
        <v>77</v>
      </c>
      <c r="F972" s="15"/>
      <c r="G972" s="17">
        <v>6</v>
      </c>
      <c r="H972" s="15" t="s">
        <v>914</v>
      </c>
      <c r="I972" s="15" t="s">
        <v>113</v>
      </c>
      <c r="J972" s="18"/>
      <c r="K972" s="18" t="s">
        <v>74</v>
      </c>
      <c r="L972" s="18"/>
      <c r="M972" s="18" t="s">
        <v>78</v>
      </c>
      <c r="N972" s="18" t="s">
        <v>78</v>
      </c>
      <c r="O972" s="18" t="s">
        <v>82</v>
      </c>
      <c r="P972" s="18"/>
      <c r="Q972" s="18" t="s">
        <v>78</v>
      </c>
      <c r="R972" s="19">
        <v>1.78</v>
      </c>
      <c r="S972" s="19">
        <v>15.5</v>
      </c>
      <c r="T972" s="19">
        <v>27.5</v>
      </c>
      <c r="U972" s="19">
        <v>31.6</v>
      </c>
      <c r="V972" s="19">
        <v>425.26</v>
      </c>
      <c r="W972" s="19">
        <v>768</v>
      </c>
      <c r="X972" s="19">
        <v>1366</v>
      </c>
      <c r="Y972" s="18" t="s">
        <v>86</v>
      </c>
      <c r="Z972" s="69">
        <v>2467</v>
      </c>
      <c r="AA972" s="19">
        <v>1.0489999999999999</v>
      </c>
      <c r="AB972" s="21">
        <v>270</v>
      </c>
      <c r="AC972" s="19">
        <v>0</v>
      </c>
      <c r="AD972" s="19">
        <v>270</v>
      </c>
      <c r="AE972" s="19">
        <v>270</v>
      </c>
      <c r="AF972" s="19">
        <v>270</v>
      </c>
      <c r="AG972" s="8">
        <f>AF972/AD972</f>
        <v>1</v>
      </c>
      <c r="AH972" s="19">
        <v>270</v>
      </c>
      <c r="AI972" s="85">
        <f>(AF972*V972)/1000000</f>
        <v>0.1148202</v>
      </c>
      <c r="AJ972" s="18" t="s">
        <v>78</v>
      </c>
      <c r="AK972" s="18" t="s">
        <v>230</v>
      </c>
      <c r="AL972" s="18" t="s">
        <v>229</v>
      </c>
      <c r="AM972" s="18"/>
      <c r="AN972" s="18" t="s">
        <v>81</v>
      </c>
      <c r="AO972" s="18"/>
      <c r="AP972" s="18" t="s">
        <v>81</v>
      </c>
      <c r="AQ972" s="18"/>
      <c r="AR972" s="19">
        <v>0</v>
      </c>
      <c r="AS972" s="18"/>
      <c r="AT972" s="72">
        <v>60</v>
      </c>
      <c r="AU972" s="19">
        <v>178</v>
      </c>
      <c r="AV972" s="19">
        <v>178</v>
      </c>
      <c r="AW972" s="18" t="s">
        <v>77</v>
      </c>
      <c r="AX972" s="18" t="s">
        <v>91</v>
      </c>
      <c r="AY972" s="18"/>
      <c r="AZ972" s="18"/>
      <c r="BA972" s="19">
        <v>0</v>
      </c>
      <c r="BB972" s="20" t="s">
        <v>81</v>
      </c>
      <c r="BC972" s="18" t="s">
        <v>81</v>
      </c>
      <c r="BD972" s="18"/>
      <c r="BE972" s="18" t="s">
        <v>84</v>
      </c>
      <c r="BF972" s="18"/>
      <c r="BG972" s="18"/>
      <c r="BH972" s="21">
        <v>0</v>
      </c>
      <c r="BI972" s="19">
        <v>0.26</v>
      </c>
      <c r="BJ972" s="18"/>
      <c r="BK972" s="19">
        <v>0.24</v>
      </c>
      <c r="BL972" s="18"/>
      <c r="BM972" s="18"/>
      <c r="BN972" s="19">
        <v>44.5</v>
      </c>
      <c r="BO972" s="21">
        <v>0.7</v>
      </c>
      <c r="BP972" s="20"/>
      <c r="BQ972" s="21">
        <v>0.28999999999999998</v>
      </c>
      <c r="BR972" s="20"/>
      <c r="BS972" s="21">
        <v>0.28000000000000003</v>
      </c>
      <c r="BT972" s="20"/>
      <c r="BU972" s="20"/>
      <c r="BV972" s="21">
        <v>43.6</v>
      </c>
      <c r="BW972" s="9">
        <f>IF(BA972=1,BN972-(Monitors!$B$17*Data!BZ972),Data!BN972)</f>
        <v>44.5</v>
      </c>
      <c r="BX972" s="32">
        <f>IF($AR972=1,$BW972-(Monitors!$C$17*BZ972),Data!$BW972)</f>
        <v>44.5</v>
      </c>
      <c r="BY972" s="32">
        <f>BX972-(AA972*Monitors!$C$13)</f>
        <v>42.402000000000001</v>
      </c>
      <c r="BZ972" s="86">
        <f>(Monitors!$C$13*Data!AA972)+(Monitors!$C$6*TANH(Monitors!$C$7*(Data!V972+Monitors!$C$8)+Monitors!$C$9)+Monitors!$C$10)</f>
        <v>18.325361481590264</v>
      </c>
      <c r="CA972" s="9">
        <f>BN972-(Signage!$C$13*AI972)</f>
        <v>35.888485000000003</v>
      </c>
      <c r="CB972" s="86">
        <f>(Signage!$C$13*Data!AI972)+(Signage!$C$6*TANH(Signage!$C$7*(Data!V972+Signage!$C$8)+Signage!$C$9)+Signage!$C$10)</f>
        <v>40.380446962217199</v>
      </c>
    </row>
    <row r="973" spans="1:80" s="4" customFormat="1" ht="12" customHeight="1">
      <c r="A973" s="83">
        <v>972</v>
      </c>
      <c r="B973" s="15" t="s">
        <v>2080</v>
      </c>
      <c r="C973" s="83" t="s">
        <v>1903</v>
      </c>
      <c r="D973" s="16">
        <v>41532</v>
      </c>
      <c r="E973" s="18" t="s">
        <v>77</v>
      </c>
      <c r="F973" s="15" t="s">
        <v>70</v>
      </c>
      <c r="G973" s="17">
        <v>6</v>
      </c>
      <c r="H973" s="15" t="s">
        <v>914</v>
      </c>
      <c r="I973" s="15" t="s">
        <v>73</v>
      </c>
      <c r="J973" s="18" t="s">
        <v>73</v>
      </c>
      <c r="K973" s="18" t="s">
        <v>74</v>
      </c>
      <c r="L973" s="18" t="s">
        <v>71</v>
      </c>
      <c r="M973" s="18" t="s">
        <v>78</v>
      </c>
      <c r="N973" s="18" t="s">
        <v>78</v>
      </c>
      <c r="O973" s="18" t="s">
        <v>82</v>
      </c>
      <c r="P973" s="18" t="s">
        <v>81</v>
      </c>
      <c r="Q973" s="18" t="s">
        <v>78</v>
      </c>
      <c r="R973" s="19">
        <v>1.78</v>
      </c>
      <c r="S973" s="19">
        <v>15.4</v>
      </c>
      <c r="T973" s="19">
        <v>27.5</v>
      </c>
      <c r="U973" s="19">
        <v>32</v>
      </c>
      <c r="V973" s="19">
        <v>424.25</v>
      </c>
      <c r="W973" s="19">
        <v>768</v>
      </c>
      <c r="X973" s="19">
        <v>1366</v>
      </c>
      <c r="Y973" s="18" t="s">
        <v>86</v>
      </c>
      <c r="Z973" s="69">
        <v>2473</v>
      </c>
      <c r="AA973" s="19">
        <v>1.0489999999999999</v>
      </c>
      <c r="AB973" s="21">
        <v>350</v>
      </c>
      <c r="AC973" s="19">
        <v>103</v>
      </c>
      <c r="AD973" s="19">
        <v>364</v>
      </c>
      <c r="AE973" s="19">
        <v>350</v>
      </c>
      <c r="AF973" s="19">
        <v>250</v>
      </c>
      <c r="AG973" s="8">
        <f>AF973/AD973</f>
        <v>0.68681318681318682</v>
      </c>
      <c r="AH973" s="19">
        <v>200</v>
      </c>
      <c r="AI973" s="85">
        <f>(AF973*V973)/1000000</f>
        <v>0.1060625</v>
      </c>
      <c r="AJ973" s="18" t="s">
        <v>78</v>
      </c>
      <c r="AK973" s="18" t="s">
        <v>232</v>
      </c>
      <c r="AL973" s="18" t="s">
        <v>229</v>
      </c>
      <c r="AM973" s="18" t="s">
        <v>231</v>
      </c>
      <c r="AN973" s="18" t="s">
        <v>81</v>
      </c>
      <c r="AO973" s="18" t="s">
        <v>81</v>
      </c>
      <c r="AP973" s="18" t="s">
        <v>94</v>
      </c>
      <c r="AQ973" s="18" t="s">
        <v>81</v>
      </c>
      <c r="AR973" s="19">
        <v>0</v>
      </c>
      <c r="AS973" s="18"/>
      <c r="AT973" s="72">
        <v>60</v>
      </c>
      <c r="AU973" s="19">
        <v>178</v>
      </c>
      <c r="AV973" s="19">
        <v>178</v>
      </c>
      <c r="AW973" s="18" t="s">
        <v>77</v>
      </c>
      <c r="AX973" s="18" t="s">
        <v>98</v>
      </c>
      <c r="AY973" s="18"/>
      <c r="AZ973" s="18"/>
      <c r="BA973" s="19">
        <v>0</v>
      </c>
      <c r="BB973" s="20" t="s">
        <v>81</v>
      </c>
      <c r="BC973" s="18" t="s">
        <v>144</v>
      </c>
      <c r="BD973" s="18" t="s">
        <v>81</v>
      </c>
      <c r="BE973" s="18" t="s">
        <v>84</v>
      </c>
      <c r="BF973" s="18" t="s">
        <v>81</v>
      </c>
      <c r="BG973" s="18"/>
      <c r="BH973" s="21">
        <v>0</v>
      </c>
      <c r="BI973" s="19">
        <v>0.42</v>
      </c>
      <c r="BJ973" s="18"/>
      <c r="BK973" s="19">
        <v>0.42</v>
      </c>
      <c r="BL973" s="18"/>
      <c r="BM973" s="18"/>
      <c r="BN973" s="19">
        <v>33.71</v>
      </c>
      <c r="BO973" s="21">
        <v>0.5</v>
      </c>
      <c r="BP973" s="20"/>
      <c r="BQ973" s="21">
        <v>0.42</v>
      </c>
      <c r="BR973" s="20"/>
      <c r="BS973" s="21">
        <v>0.42</v>
      </c>
      <c r="BT973" s="20"/>
      <c r="BU973" s="20"/>
      <c r="BV973" s="21">
        <v>33.53</v>
      </c>
      <c r="BW973" s="9">
        <f>IF(BA973=1,BN973-(Monitors!$B$17*Data!BZ973),Data!BN973)</f>
        <v>33.71</v>
      </c>
      <c r="BX973" s="32">
        <f>IF($AR973=1,$BW973-(Monitors!$C$17*BZ973),Data!$BW973)</f>
        <v>33.71</v>
      </c>
      <c r="BY973" s="32">
        <f>BX973-(AA973*Monitors!$C$13)</f>
        <v>31.612000000000002</v>
      </c>
      <c r="BZ973" s="86">
        <f>(Monitors!$C$13*Data!AA973)+(Monitors!$C$6*TANH(Monitors!$C$7*(Data!V973+Monitors!$C$8)+Monitors!$C$9)+Monitors!$C$10)</f>
        <v>18.316176924209344</v>
      </c>
      <c r="CA973" s="9">
        <f>BN973-(Signage!$C$13*AI973)</f>
        <v>25.755312500000002</v>
      </c>
      <c r="CB973" s="86">
        <f>(Signage!$C$13*Data!AI973)+(Signage!$C$6*TANH(Signage!$C$7*(Data!V973+Signage!$C$8)+Signage!$C$9)+Signage!$C$10)</f>
        <v>39.648954792043789</v>
      </c>
    </row>
    <row r="974" spans="1:80" s="4" customFormat="1" ht="12" customHeight="1">
      <c r="A974" s="82">
        <v>973</v>
      </c>
      <c r="B974" s="15" t="s">
        <v>2080</v>
      </c>
      <c r="C974" s="82" t="s">
        <v>1904</v>
      </c>
      <c r="D974" s="25">
        <v>41715</v>
      </c>
      <c r="E974" s="27" t="s">
        <v>77</v>
      </c>
      <c r="F974" s="24" t="s">
        <v>70</v>
      </c>
      <c r="G974" s="24" t="s">
        <v>885</v>
      </c>
      <c r="H974" s="15" t="s">
        <v>914</v>
      </c>
      <c r="I974" s="24" t="s">
        <v>142</v>
      </c>
      <c r="J974" s="27" t="s">
        <v>71</v>
      </c>
      <c r="K974" s="27" t="s">
        <v>74</v>
      </c>
      <c r="L974" s="27" t="s">
        <v>71</v>
      </c>
      <c r="M974" s="27" t="s">
        <v>78</v>
      </c>
      <c r="N974" s="27" t="s">
        <v>78</v>
      </c>
      <c r="O974" s="27" t="s">
        <v>82</v>
      </c>
      <c r="P974" s="27" t="s">
        <v>71</v>
      </c>
      <c r="Q974" s="27" t="s">
        <v>78</v>
      </c>
      <c r="R974" s="28">
        <v>4.0999999999999996</v>
      </c>
      <c r="S974" s="27" t="s">
        <v>897</v>
      </c>
      <c r="T974" s="27" t="s">
        <v>894</v>
      </c>
      <c r="U974" s="28">
        <v>30</v>
      </c>
      <c r="V974" s="28">
        <v>398.16</v>
      </c>
      <c r="W974" s="28">
        <v>2560</v>
      </c>
      <c r="X974" s="28">
        <v>1600</v>
      </c>
      <c r="Y974" s="27" t="s">
        <v>390</v>
      </c>
      <c r="Z974" s="70">
        <v>10281</v>
      </c>
      <c r="AA974" s="28">
        <v>1.6</v>
      </c>
      <c r="AB974" s="29" t="s">
        <v>892</v>
      </c>
      <c r="AC974" s="28">
        <v>6.1</v>
      </c>
      <c r="AD974" s="28">
        <v>363</v>
      </c>
      <c r="AE974" s="28">
        <v>360</v>
      </c>
      <c r="AF974" s="28">
        <v>350</v>
      </c>
      <c r="AG974" s="8">
        <f>AF974/AD974</f>
        <v>0.96418732782369143</v>
      </c>
      <c r="AH974" s="28">
        <v>200</v>
      </c>
      <c r="AI974" s="85">
        <f>(AF974*V974)/1000000</f>
        <v>0.13935600000000001</v>
      </c>
      <c r="AJ974" s="27" t="s">
        <v>78</v>
      </c>
      <c r="AK974" s="27" t="s">
        <v>393</v>
      </c>
      <c r="AL974" s="27" t="s">
        <v>105</v>
      </c>
      <c r="AM974" s="27" t="s">
        <v>392</v>
      </c>
      <c r="AN974" s="27" t="s">
        <v>121</v>
      </c>
      <c r="AO974" s="27" t="s">
        <v>71</v>
      </c>
      <c r="AP974" s="27" t="s">
        <v>94</v>
      </c>
      <c r="AQ974" s="27" t="s">
        <v>71</v>
      </c>
      <c r="AR974" s="28">
        <v>1</v>
      </c>
      <c r="AS974" s="27" t="s">
        <v>117</v>
      </c>
      <c r="AT974" s="73" t="s">
        <v>886</v>
      </c>
      <c r="AU974" s="27" t="s">
        <v>890</v>
      </c>
      <c r="AV974" s="27" t="s">
        <v>890</v>
      </c>
      <c r="AW974" s="31"/>
      <c r="AX974" s="27" t="s">
        <v>391</v>
      </c>
      <c r="AY974" s="27" t="s">
        <v>898</v>
      </c>
      <c r="AZ974" s="27" t="s">
        <v>898</v>
      </c>
      <c r="BA974" s="28">
        <v>1</v>
      </c>
      <c r="BB974" s="29" t="s">
        <v>121</v>
      </c>
      <c r="BC974" s="29" t="s">
        <v>154</v>
      </c>
      <c r="BD974" s="27" t="s">
        <v>144</v>
      </c>
      <c r="BE974" s="27" t="s">
        <v>84</v>
      </c>
      <c r="BF974" s="27" t="s">
        <v>71</v>
      </c>
      <c r="BG974" s="27"/>
      <c r="BH974" s="29" t="s">
        <v>188</v>
      </c>
      <c r="BI974" s="27" t="s">
        <v>899</v>
      </c>
      <c r="BJ974" s="27"/>
      <c r="BK974" s="28">
        <v>0.26</v>
      </c>
      <c r="BL974" s="27" t="s">
        <v>900</v>
      </c>
      <c r="BM974" s="27" t="s">
        <v>901</v>
      </c>
      <c r="BN974" s="28">
        <v>69.510000000000005</v>
      </c>
      <c r="BO974" s="29" t="s">
        <v>722</v>
      </c>
      <c r="BP974" s="29"/>
      <c r="BQ974" s="30">
        <v>1.1000000000000001</v>
      </c>
      <c r="BR974" s="29"/>
      <c r="BS974" s="30">
        <v>0.28999999999999998</v>
      </c>
      <c r="BT974" s="30">
        <v>41.69</v>
      </c>
      <c r="BU974" s="30">
        <v>72.58</v>
      </c>
      <c r="BV974" s="30">
        <v>68.540000000000006</v>
      </c>
      <c r="BW974" s="9">
        <f>IF(BA974=1,BN974-(Monitors!$B$17*Data!BZ974),Data!BN974)</f>
        <v>63.763361474520423</v>
      </c>
      <c r="BX974" s="32">
        <f>IF($AR974=1,$BW974-(Monitors!$C$17*BZ974),Data!$BW974)</f>
        <v>62.805588386940492</v>
      </c>
      <c r="BY974" s="32">
        <f>BX974-(AA974*Monitors!$C$13)</f>
        <v>59.605588386940489</v>
      </c>
      <c r="BZ974" s="86">
        <f>(Monitors!$C$13*Data!AA974)+(Monitors!$C$6*TANH(Monitors!$C$7*(Data!V974+Monitors!$C$8)+Monitors!$C$9)+Monitors!$C$10)</f>
        <v>19.155461751598605</v>
      </c>
      <c r="CA974" s="9">
        <f>BN974-(Signage!$C$13*AI974)</f>
        <v>59.058300000000003</v>
      </c>
      <c r="CB974" s="86">
        <f>(Signage!$C$13*Data!AI974)+(Signage!$C$6*TANH(Signage!$C$7*(Data!V974+Signage!$C$8)+Signage!$C$9)+Signage!$C$10)</f>
        <v>40.201184461764832</v>
      </c>
    </row>
    <row r="975" spans="1:80" s="4" customFormat="1" ht="12" customHeight="1">
      <c r="A975" s="83">
        <v>974</v>
      </c>
      <c r="B975" s="15" t="s">
        <v>2087</v>
      </c>
      <c r="C975" s="83" t="s">
        <v>1905</v>
      </c>
      <c r="D975" s="16">
        <v>41456</v>
      </c>
      <c r="E975" s="18" t="s">
        <v>77</v>
      </c>
      <c r="F975" s="15" t="s">
        <v>70</v>
      </c>
      <c r="G975" s="17">
        <v>6</v>
      </c>
      <c r="H975" s="15" t="s">
        <v>914</v>
      </c>
      <c r="I975" s="15" t="s">
        <v>673</v>
      </c>
      <c r="J975" s="18"/>
      <c r="K975" s="18" t="s">
        <v>109</v>
      </c>
      <c r="L975" s="18"/>
      <c r="M975" s="18" t="s">
        <v>78</v>
      </c>
      <c r="N975" s="18" t="s">
        <v>78</v>
      </c>
      <c r="O975" s="18" t="s">
        <v>82</v>
      </c>
      <c r="P975" s="18"/>
      <c r="Q975" s="18" t="s">
        <v>78</v>
      </c>
      <c r="R975" s="19">
        <v>1.78</v>
      </c>
      <c r="S975" s="19">
        <v>24.5</v>
      </c>
      <c r="T975" s="19">
        <v>43.5</v>
      </c>
      <c r="U975" s="19">
        <v>50</v>
      </c>
      <c r="V975" s="19">
        <v>1066.3599999999999</v>
      </c>
      <c r="W975" s="19">
        <v>1080</v>
      </c>
      <c r="X975" s="19">
        <v>1920</v>
      </c>
      <c r="Y975" s="18" t="s">
        <v>147</v>
      </c>
      <c r="Z975" s="69">
        <v>1945</v>
      </c>
      <c r="AA975" s="19">
        <v>2.0739999999999998</v>
      </c>
      <c r="AB975" s="21">
        <v>85</v>
      </c>
      <c r="AC975" s="19">
        <v>0</v>
      </c>
      <c r="AD975" s="19">
        <v>57.7</v>
      </c>
      <c r="AE975" s="19">
        <v>85</v>
      </c>
      <c r="AF975" s="19">
        <v>55.4</v>
      </c>
      <c r="AG975" s="8">
        <f>AF975/AD975</f>
        <v>0.96013864818024253</v>
      </c>
      <c r="AH975" s="19">
        <v>55.4</v>
      </c>
      <c r="AI975" s="85">
        <f>(AF975*V975)/1000000</f>
        <v>5.9076343999999989E-2</v>
      </c>
      <c r="AJ975" s="18" t="s">
        <v>78</v>
      </c>
      <c r="AK975" s="18" t="s">
        <v>109</v>
      </c>
      <c r="AL975" s="18" t="s">
        <v>674</v>
      </c>
      <c r="AM975" s="18" t="s">
        <v>548</v>
      </c>
      <c r="AN975" s="18" t="s">
        <v>81</v>
      </c>
      <c r="AO975" s="18"/>
      <c r="AP975" s="18" t="s">
        <v>81</v>
      </c>
      <c r="AQ975" s="18"/>
      <c r="AR975" s="28">
        <v>0</v>
      </c>
      <c r="AS975" s="18"/>
      <c r="AT975" s="72">
        <v>60</v>
      </c>
      <c r="AU975" s="19">
        <v>178</v>
      </c>
      <c r="AV975" s="19">
        <v>178</v>
      </c>
      <c r="AW975" s="18" t="s">
        <v>77</v>
      </c>
      <c r="AX975" s="19">
        <v>0.72</v>
      </c>
      <c r="AY975" s="18"/>
      <c r="AZ975" s="18"/>
      <c r="BA975" s="19">
        <v>0</v>
      </c>
      <c r="BB975" s="20" t="s">
        <v>81</v>
      </c>
      <c r="BC975" s="18" t="s">
        <v>81</v>
      </c>
      <c r="BD975" s="18"/>
      <c r="BE975" s="18" t="s">
        <v>84</v>
      </c>
      <c r="BF975" s="18"/>
      <c r="BG975" s="19">
        <v>1</v>
      </c>
      <c r="BH975" s="21">
        <v>0</v>
      </c>
      <c r="BI975" s="19">
        <v>0.35</v>
      </c>
      <c r="BJ975" s="18"/>
      <c r="BK975" s="19">
        <v>0.35</v>
      </c>
      <c r="BL975" s="18"/>
      <c r="BM975" s="18"/>
      <c r="BN975" s="19">
        <v>208.55</v>
      </c>
      <c r="BO975" s="21">
        <v>0.99</v>
      </c>
      <c r="BP975" s="20"/>
      <c r="BQ975" s="21">
        <v>0.43</v>
      </c>
      <c r="BR975" s="20"/>
      <c r="BS975" s="21">
        <v>0.43</v>
      </c>
      <c r="BT975" s="20"/>
      <c r="BU975" s="20"/>
      <c r="BV975" s="21">
        <v>205.68</v>
      </c>
      <c r="BW975" s="9">
        <f>IF(BA975=1,BN975-(Monitors!$B$17*Data!BZ975),Data!BN975)</f>
        <v>208.55</v>
      </c>
      <c r="BX975" s="32">
        <f>IF($AR975=1,$BW975-(Monitors!$C$17*BZ975),Data!$BW975)</f>
        <v>208.55</v>
      </c>
      <c r="BY975" s="32">
        <f>BX975-(AA975*Monitors!$C$13)</f>
        <v>204.40200000000002</v>
      </c>
      <c r="BZ975" s="86">
        <f>(Monitors!$C$13*Data!AA975)+(Monitors!$C$6*TANH(Monitors!$C$7*(Data!V975+Monitors!$C$8)+Monitors!$C$9)+Monitors!$C$10)</f>
        <v>21.540808565787376</v>
      </c>
      <c r="CA975" s="9">
        <f>BN975-(Signage!$C$13*AI975)</f>
        <v>204.11927420000001</v>
      </c>
      <c r="CB975" s="86">
        <f>(Signage!$C$13*Data!AI975)+(Signage!$C$6*TANH(Signage!$C$7*(Data!V975+Signage!$C$8)+Signage!$C$9)+Signage!$C$10)</f>
        <v>71.692954860794885</v>
      </c>
    </row>
    <row r="976" spans="1:80" s="4" customFormat="1" ht="12" customHeight="1">
      <c r="A976" s="82">
        <v>975</v>
      </c>
      <c r="B976" s="15" t="s">
        <v>2088</v>
      </c>
      <c r="C976" s="82" t="s">
        <v>1906</v>
      </c>
      <c r="D976" s="16">
        <v>41409</v>
      </c>
      <c r="E976" s="18" t="s">
        <v>77</v>
      </c>
      <c r="F976" s="15" t="s">
        <v>225</v>
      </c>
      <c r="G976" s="17">
        <v>6</v>
      </c>
      <c r="H976" s="15" t="s">
        <v>914</v>
      </c>
      <c r="I976" s="15" t="s">
        <v>113</v>
      </c>
      <c r="J976" s="18"/>
      <c r="K976" s="18" t="s">
        <v>74</v>
      </c>
      <c r="L976" s="18"/>
      <c r="M976" s="18" t="s">
        <v>78</v>
      </c>
      <c r="N976" s="18" t="s">
        <v>78</v>
      </c>
      <c r="O976" s="18" t="s">
        <v>82</v>
      </c>
      <c r="P976" s="18"/>
      <c r="Q976" s="18" t="s">
        <v>78</v>
      </c>
      <c r="R976" s="19">
        <v>1.78</v>
      </c>
      <c r="S976" s="19">
        <v>19.600000000000001</v>
      </c>
      <c r="T976" s="19">
        <v>34.9</v>
      </c>
      <c r="U976" s="19">
        <v>40</v>
      </c>
      <c r="V976" s="19">
        <v>683.8</v>
      </c>
      <c r="W976" s="19">
        <v>1080</v>
      </c>
      <c r="X976" s="19">
        <v>1920</v>
      </c>
      <c r="Y976" s="18" t="s">
        <v>147</v>
      </c>
      <c r="Z976" s="69">
        <v>3049</v>
      </c>
      <c r="AA976" s="19">
        <v>2.0739999999999998</v>
      </c>
      <c r="AB976" s="21">
        <v>160</v>
      </c>
      <c r="AC976" s="19">
        <v>0</v>
      </c>
      <c r="AD976" s="19">
        <v>160</v>
      </c>
      <c r="AE976" s="19">
        <v>160</v>
      </c>
      <c r="AF976" s="19">
        <v>160</v>
      </c>
      <c r="AG976" s="8">
        <f>AF976/AD976</f>
        <v>1</v>
      </c>
      <c r="AH976" s="19">
        <v>160</v>
      </c>
      <c r="AI976" s="85">
        <f>(AF976*V976)/1000000</f>
        <v>0.10940800000000001</v>
      </c>
      <c r="AJ976" s="18" t="s">
        <v>78</v>
      </c>
      <c r="AK976" s="18" t="s">
        <v>228</v>
      </c>
      <c r="AL976" s="18" t="s">
        <v>227</v>
      </c>
      <c r="AM976" s="18"/>
      <c r="AN976" s="18" t="s">
        <v>81</v>
      </c>
      <c r="AO976" s="18"/>
      <c r="AP976" s="18" t="s">
        <v>81</v>
      </c>
      <c r="AQ976" s="18"/>
      <c r="AR976" s="19">
        <v>0</v>
      </c>
      <c r="AS976" s="18"/>
      <c r="AT976" s="72">
        <v>60</v>
      </c>
      <c r="AU976" s="19">
        <v>178</v>
      </c>
      <c r="AV976" s="19">
        <v>178</v>
      </c>
      <c r="AW976" s="18" t="s">
        <v>77</v>
      </c>
      <c r="AX976" s="18" t="s">
        <v>226</v>
      </c>
      <c r="AY976" s="18"/>
      <c r="AZ976" s="18"/>
      <c r="BA976" s="19">
        <v>0</v>
      </c>
      <c r="BB976" s="20" t="s">
        <v>81</v>
      </c>
      <c r="BC976" s="18" t="s">
        <v>81</v>
      </c>
      <c r="BD976" s="18"/>
      <c r="BE976" s="18" t="s">
        <v>84</v>
      </c>
      <c r="BF976" s="18"/>
      <c r="BG976" s="18"/>
      <c r="BH976" s="21">
        <v>0</v>
      </c>
      <c r="BI976" s="19">
        <v>0.24</v>
      </c>
      <c r="BJ976" s="18"/>
      <c r="BK976" s="19">
        <v>0.21</v>
      </c>
      <c r="BL976" s="18"/>
      <c r="BM976" s="18"/>
      <c r="BN976" s="19">
        <v>55</v>
      </c>
      <c r="BO976" s="21">
        <v>0.97</v>
      </c>
      <c r="BP976" s="20"/>
      <c r="BQ976" s="21">
        <v>0.31</v>
      </c>
      <c r="BR976" s="20"/>
      <c r="BS976" s="21">
        <v>0.28000000000000003</v>
      </c>
      <c r="BT976" s="20"/>
      <c r="BU976" s="20"/>
      <c r="BV976" s="21">
        <v>55.2</v>
      </c>
      <c r="BW976" s="9">
        <f>IF(BA976=1,BN976-(Monitors!$B$17*Data!BZ976),Data!BN976)</f>
        <v>55</v>
      </c>
      <c r="BX976" s="32">
        <f>IF($AR976=1,$BW976-(Monitors!$C$17*BZ976),Data!$BW976)</f>
        <v>55</v>
      </c>
      <c r="BY976" s="32">
        <f>BX976-(AA976*Monitors!$C$13)</f>
        <v>50.852000000000004</v>
      </c>
      <c r="BZ976" s="86">
        <f>(Monitors!$C$13*Data!AA976)+(Monitors!$C$6*TANH(Monitors!$C$7*(Data!V976+Monitors!$C$8)+Monitors!$C$9)+Monitors!$C$10)</f>
        <v>21.395204076773211</v>
      </c>
      <c r="CA976" s="9">
        <f>BN976-(Signage!$C$13*AI976)</f>
        <v>46.794399999999996</v>
      </c>
      <c r="CB976" s="86">
        <f>(Signage!$C$13*Data!AI976)+(Signage!$C$6*TANH(Signage!$C$7*(Data!V976+Signage!$C$8)+Signage!$C$9)+Signage!$C$10)</f>
        <v>57.290192603291089</v>
      </c>
    </row>
    <row r="977" spans="1:80" s="4" customFormat="1" ht="12" customHeight="1">
      <c r="A977" s="83">
        <v>976</v>
      </c>
      <c r="B977" s="15" t="s">
        <v>2088</v>
      </c>
      <c r="C977" s="83" t="s">
        <v>1907</v>
      </c>
      <c r="D977" s="16">
        <v>41409</v>
      </c>
      <c r="E977" s="18" t="s">
        <v>77</v>
      </c>
      <c r="F977" s="15" t="s">
        <v>225</v>
      </c>
      <c r="G977" s="17">
        <v>6</v>
      </c>
      <c r="H977" s="15" t="s">
        <v>914</v>
      </c>
      <c r="I977" s="15" t="s">
        <v>113</v>
      </c>
      <c r="J977" s="18"/>
      <c r="K977" s="18" t="s">
        <v>74</v>
      </c>
      <c r="L977" s="18"/>
      <c r="M977" s="18" t="s">
        <v>78</v>
      </c>
      <c r="N977" s="18" t="s">
        <v>78</v>
      </c>
      <c r="O977" s="18" t="s">
        <v>82</v>
      </c>
      <c r="P977" s="18"/>
      <c r="Q977" s="18" t="s">
        <v>78</v>
      </c>
      <c r="R977" s="19">
        <v>1.78</v>
      </c>
      <c r="S977" s="19">
        <v>26.8</v>
      </c>
      <c r="T977" s="19">
        <v>47.6</v>
      </c>
      <c r="U977" s="19">
        <v>54.6</v>
      </c>
      <c r="V977" s="19">
        <v>1275.67</v>
      </c>
      <c r="W977" s="19">
        <v>1080</v>
      </c>
      <c r="X977" s="19">
        <v>1920</v>
      </c>
      <c r="Y977" s="18" t="s">
        <v>147</v>
      </c>
      <c r="Z977" s="69">
        <v>1626</v>
      </c>
      <c r="AA977" s="19">
        <v>2.0739999999999998</v>
      </c>
      <c r="AB977" s="21">
        <v>170</v>
      </c>
      <c r="AC977" s="19">
        <v>0</v>
      </c>
      <c r="AD977" s="19">
        <v>170</v>
      </c>
      <c r="AE977" s="19">
        <v>170</v>
      </c>
      <c r="AF977" s="19">
        <v>170</v>
      </c>
      <c r="AG977" s="8">
        <f>AF977/AD977</f>
        <v>1</v>
      </c>
      <c r="AH977" s="19">
        <v>170</v>
      </c>
      <c r="AI977" s="85">
        <f>(AF977*V977)/1000000</f>
        <v>0.21686390000000003</v>
      </c>
      <c r="AJ977" s="18" t="s">
        <v>78</v>
      </c>
      <c r="AK977" s="18" t="s">
        <v>517</v>
      </c>
      <c r="AL977" s="18" t="s">
        <v>227</v>
      </c>
      <c r="AM977" s="18"/>
      <c r="AN977" s="18" t="s">
        <v>81</v>
      </c>
      <c r="AO977" s="18"/>
      <c r="AP977" s="18" t="s">
        <v>81</v>
      </c>
      <c r="AQ977" s="18"/>
      <c r="AR977" s="19">
        <v>0</v>
      </c>
      <c r="AS977" s="18"/>
      <c r="AT977" s="72">
        <v>60</v>
      </c>
      <c r="AU977" s="19">
        <v>178</v>
      </c>
      <c r="AV977" s="19">
        <v>178</v>
      </c>
      <c r="AW977" s="18" t="s">
        <v>77</v>
      </c>
      <c r="AX977" s="18" t="s">
        <v>226</v>
      </c>
      <c r="AY977" s="18"/>
      <c r="AZ977" s="18"/>
      <c r="BA977" s="19">
        <v>0</v>
      </c>
      <c r="BB977" s="20" t="s">
        <v>81</v>
      </c>
      <c r="BC977" s="18" t="s">
        <v>81</v>
      </c>
      <c r="BD977" s="18"/>
      <c r="BE977" s="18" t="s">
        <v>84</v>
      </c>
      <c r="BF977" s="18"/>
      <c r="BG977" s="18"/>
      <c r="BH977" s="21">
        <v>0</v>
      </c>
      <c r="BI977" s="19">
        <v>0.24</v>
      </c>
      <c r="BJ977" s="18"/>
      <c r="BK977" s="19">
        <v>0.21</v>
      </c>
      <c r="BL977" s="18"/>
      <c r="BM977" s="18"/>
      <c r="BN977" s="19">
        <v>81.2</v>
      </c>
      <c r="BO977" s="21">
        <v>0.97</v>
      </c>
      <c r="BP977" s="20"/>
      <c r="BQ977" s="21">
        <v>0.31</v>
      </c>
      <c r="BR977" s="20"/>
      <c r="BS977" s="21">
        <v>0.28000000000000003</v>
      </c>
      <c r="BT977" s="20"/>
      <c r="BU977" s="20"/>
      <c r="BV977" s="21">
        <v>78.8</v>
      </c>
      <c r="BW977" s="9">
        <f>IF(BA977=1,BN977-(Monitors!$B$17*Data!BZ977),Data!BN977)</f>
        <v>81.2</v>
      </c>
      <c r="BX977" s="32">
        <f>IF($AR977=1,$BW977-(Monitors!$C$17*BZ977),Data!$BW977)</f>
        <v>81.2</v>
      </c>
      <c r="BY977" s="32">
        <f>BX977-(AA977*Monitors!$C$13)</f>
        <v>77.052000000000007</v>
      </c>
      <c r="BZ977" s="86">
        <f>(Monitors!$C$13*Data!AA977)+(Monitors!$C$6*TANH(Monitors!$C$7*(Data!V977+Monitors!$C$8)+Monitors!$C$9)+Monitors!$C$10)</f>
        <v>21.546652054598049</v>
      </c>
      <c r="CA977" s="9">
        <f>BN977-(Signage!$C$13*AI977)</f>
        <v>64.935207500000004</v>
      </c>
      <c r="CB977" s="86">
        <f>(Signage!$C$13*Data!AI977)+(Signage!$C$6*TANH(Signage!$C$7*(Data!V977+Signage!$C$8)+Signage!$C$9)+Signage!$C$10)</f>
        <v>90.003463851836216</v>
      </c>
    </row>
    <row r="978" spans="1:80" s="4" customFormat="1" ht="12" customHeight="1">
      <c r="A978" s="82">
        <v>977</v>
      </c>
      <c r="B978" s="15" t="s">
        <v>2088</v>
      </c>
      <c r="C978" s="82" t="s">
        <v>1908</v>
      </c>
      <c r="D978" s="16">
        <v>41409</v>
      </c>
      <c r="E978" s="18" t="s">
        <v>77</v>
      </c>
      <c r="F978" s="15" t="s">
        <v>225</v>
      </c>
      <c r="G978" s="17">
        <v>6</v>
      </c>
      <c r="H978" s="15" t="s">
        <v>914</v>
      </c>
      <c r="I978" s="15" t="s">
        <v>113</v>
      </c>
      <c r="J978" s="18"/>
      <c r="K978" s="18" t="s">
        <v>74</v>
      </c>
      <c r="L978" s="18"/>
      <c r="M978" s="18" t="s">
        <v>78</v>
      </c>
      <c r="N978" s="18" t="s">
        <v>78</v>
      </c>
      <c r="O978" s="18" t="s">
        <v>82</v>
      </c>
      <c r="P978" s="18"/>
      <c r="Q978" s="18" t="s">
        <v>78</v>
      </c>
      <c r="R978" s="19">
        <v>1.78</v>
      </c>
      <c r="S978" s="19">
        <v>22.6</v>
      </c>
      <c r="T978" s="19">
        <v>40.1</v>
      </c>
      <c r="U978" s="19">
        <v>46</v>
      </c>
      <c r="V978" s="19">
        <v>903.69</v>
      </c>
      <c r="W978" s="19">
        <v>1080</v>
      </c>
      <c r="X978" s="19">
        <v>1920</v>
      </c>
      <c r="Y978" s="18" t="s">
        <v>147</v>
      </c>
      <c r="Z978" s="69">
        <v>2296</v>
      </c>
      <c r="AA978" s="19">
        <v>2.0739999999999998</v>
      </c>
      <c r="AB978" s="21">
        <v>190</v>
      </c>
      <c r="AC978" s="19">
        <v>0</v>
      </c>
      <c r="AD978" s="19">
        <v>190</v>
      </c>
      <c r="AE978" s="19">
        <v>190</v>
      </c>
      <c r="AF978" s="19">
        <v>190</v>
      </c>
      <c r="AG978" s="8">
        <f>AF978/AD978</f>
        <v>1</v>
      </c>
      <c r="AH978" s="19">
        <v>190</v>
      </c>
      <c r="AI978" s="85">
        <f>(AF978*V978)/1000000</f>
        <v>0.1717011</v>
      </c>
      <c r="AJ978" s="18" t="s">
        <v>78</v>
      </c>
      <c r="AK978" s="18" t="s">
        <v>511</v>
      </c>
      <c r="AL978" s="18" t="s">
        <v>227</v>
      </c>
      <c r="AM978" s="18"/>
      <c r="AN978" s="18" t="s">
        <v>81</v>
      </c>
      <c r="AO978" s="18"/>
      <c r="AP978" s="18" t="s">
        <v>81</v>
      </c>
      <c r="AQ978" s="18"/>
      <c r="AR978" s="19">
        <v>0</v>
      </c>
      <c r="AS978" s="18"/>
      <c r="AT978" s="72">
        <v>60</v>
      </c>
      <c r="AU978" s="19">
        <v>178</v>
      </c>
      <c r="AV978" s="19">
        <v>178</v>
      </c>
      <c r="AW978" s="18" t="s">
        <v>77</v>
      </c>
      <c r="AX978" s="18" t="s">
        <v>226</v>
      </c>
      <c r="AY978" s="18"/>
      <c r="AZ978" s="18"/>
      <c r="BA978" s="19">
        <v>0</v>
      </c>
      <c r="BB978" s="20" t="s">
        <v>81</v>
      </c>
      <c r="BC978" s="18" t="s">
        <v>81</v>
      </c>
      <c r="BD978" s="18"/>
      <c r="BE978" s="18" t="s">
        <v>84</v>
      </c>
      <c r="BF978" s="18"/>
      <c r="BG978" s="18"/>
      <c r="BH978" s="21">
        <v>0</v>
      </c>
      <c r="BI978" s="19">
        <v>0.24</v>
      </c>
      <c r="BJ978" s="18"/>
      <c r="BK978" s="19">
        <v>0.21</v>
      </c>
      <c r="BL978" s="18"/>
      <c r="BM978" s="18"/>
      <c r="BN978" s="19">
        <v>61.2</v>
      </c>
      <c r="BO978" s="21">
        <v>0.97</v>
      </c>
      <c r="BP978" s="20"/>
      <c r="BQ978" s="21">
        <v>0.31</v>
      </c>
      <c r="BR978" s="20"/>
      <c r="BS978" s="21">
        <v>0.28000000000000003</v>
      </c>
      <c r="BT978" s="20"/>
      <c r="BU978" s="20"/>
      <c r="BV978" s="21">
        <v>61.7</v>
      </c>
      <c r="BW978" s="9">
        <f>IF(BA978=1,BN978-(Monitors!$B$17*Data!BZ978),Data!BN978)</f>
        <v>61.2</v>
      </c>
      <c r="BX978" s="32">
        <f>IF($AR978=1,$BW978-(Monitors!$C$17*BZ978),Data!$BW978)</f>
        <v>61.2</v>
      </c>
      <c r="BY978" s="32">
        <f>BX978-(AA978*Monitors!$C$13)</f>
        <v>57.052000000000007</v>
      </c>
      <c r="BZ978" s="86">
        <f>(Monitors!$C$13*Data!AA978)+(Monitors!$C$6*TANH(Monitors!$C$7*(Data!V978+Monitors!$C$8)+Monitors!$C$9)+Monitors!$C$10)</f>
        <v>21.521591433544717</v>
      </c>
      <c r="CA978" s="9">
        <f>BN978-(Signage!$C$13*AI978)</f>
        <v>48.3224175</v>
      </c>
      <c r="CB978" s="86">
        <f>(Signage!$C$13*Data!AI978)+(Signage!$C$6*TANH(Signage!$C$7*(Data!V978+Signage!$C$8)+Signage!$C$9)+Signage!$C$10)</f>
        <v>73.497342334393025</v>
      </c>
    </row>
    <row r="979" spans="1:80" s="4" customFormat="1" ht="12" customHeight="1">
      <c r="A979" s="83">
        <v>978</v>
      </c>
      <c r="B979" s="15" t="s">
        <v>2088</v>
      </c>
      <c r="C979" s="83" t="s">
        <v>1909</v>
      </c>
      <c r="D979" s="16">
        <v>41409</v>
      </c>
      <c r="E979" s="18" t="s">
        <v>77</v>
      </c>
      <c r="F979" s="15" t="s">
        <v>225</v>
      </c>
      <c r="G979" s="17">
        <v>6</v>
      </c>
      <c r="H979" s="15" t="s">
        <v>914</v>
      </c>
      <c r="I979" s="15" t="s">
        <v>113</v>
      </c>
      <c r="J979" s="18"/>
      <c r="K979" s="18" t="s">
        <v>74</v>
      </c>
      <c r="L979" s="18"/>
      <c r="M979" s="18" t="s">
        <v>78</v>
      </c>
      <c r="N979" s="18" t="s">
        <v>78</v>
      </c>
      <c r="O979" s="18" t="s">
        <v>82</v>
      </c>
      <c r="P979" s="18"/>
      <c r="Q979" s="18" t="s">
        <v>78</v>
      </c>
      <c r="R979" s="19">
        <v>1.78</v>
      </c>
      <c r="S979" s="19">
        <v>15.5</v>
      </c>
      <c r="T979" s="19">
        <v>27.5</v>
      </c>
      <c r="U979" s="19">
        <v>31.6</v>
      </c>
      <c r="V979" s="19">
        <v>425.27</v>
      </c>
      <c r="W979" s="19">
        <v>1080</v>
      </c>
      <c r="X979" s="19">
        <v>1920</v>
      </c>
      <c r="Y979" s="18" t="s">
        <v>147</v>
      </c>
      <c r="Z979" s="69">
        <v>4876</v>
      </c>
      <c r="AA979" s="19">
        <v>2.0739999999999998</v>
      </c>
      <c r="AB979" s="21">
        <v>200</v>
      </c>
      <c r="AC979" s="19">
        <v>0</v>
      </c>
      <c r="AD979" s="19">
        <v>200</v>
      </c>
      <c r="AE979" s="19">
        <v>200</v>
      </c>
      <c r="AF979" s="19">
        <v>200</v>
      </c>
      <c r="AG979" s="8">
        <f>AF979/AD979</f>
        <v>1</v>
      </c>
      <c r="AH979" s="19">
        <v>200</v>
      </c>
      <c r="AI979" s="85">
        <f>(AF979*V979)/1000000</f>
        <v>8.5054000000000005E-2</v>
      </c>
      <c r="AJ979" s="18" t="s">
        <v>78</v>
      </c>
      <c r="AK979" s="18" t="s">
        <v>230</v>
      </c>
      <c r="AL979" s="18" t="s">
        <v>227</v>
      </c>
      <c r="AM979" s="18"/>
      <c r="AN979" s="18" t="s">
        <v>81</v>
      </c>
      <c r="AO979" s="18"/>
      <c r="AP979" s="18" t="s">
        <v>81</v>
      </c>
      <c r="AQ979" s="18"/>
      <c r="AR979" s="19">
        <v>0</v>
      </c>
      <c r="AS979" s="18"/>
      <c r="AT979" s="72">
        <v>60</v>
      </c>
      <c r="AU979" s="19">
        <v>178</v>
      </c>
      <c r="AV979" s="19">
        <v>178</v>
      </c>
      <c r="AW979" s="18" t="s">
        <v>77</v>
      </c>
      <c r="AX979" s="18" t="s">
        <v>226</v>
      </c>
      <c r="AY979" s="18"/>
      <c r="AZ979" s="18"/>
      <c r="BA979" s="19">
        <v>0</v>
      </c>
      <c r="BB979" s="20" t="s">
        <v>81</v>
      </c>
      <c r="BC979" s="18" t="s">
        <v>81</v>
      </c>
      <c r="BD979" s="18"/>
      <c r="BE979" s="18" t="s">
        <v>84</v>
      </c>
      <c r="BF979" s="18"/>
      <c r="BG979" s="18"/>
      <c r="BH979" s="21">
        <v>0</v>
      </c>
      <c r="BI979" s="19">
        <v>0.24</v>
      </c>
      <c r="BJ979" s="18"/>
      <c r="BK979" s="19">
        <v>0.21</v>
      </c>
      <c r="BL979" s="18"/>
      <c r="BM979" s="18"/>
      <c r="BN979" s="19">
        <v>44.5</v>
      </c>
      <c r="BO979" s="21">
        <v>0.7</v>
      </c>
      <c r="BP979" s="20"/>
      <c r="BQ979" s="21">
        <v>0.28000000000000003</v>
      </c>
      <c r="BR979" s="20"/>
      <c r="BS979" s="21">
        <v>0.26</v>
      </c>
      <c r="BT979" s="20"/>
      <c r="BU979" s="20"/>
      <c r="BV979" s="21">
        <v>44.2</v>
      </c>
      <c r="BW979" s="9">
        <f>IF(BA979=1,BN979-(Monitors!$B$17*Data!BZ979),Data!BN979)</f>
        <v>44.5</v>
      </c>
      <c r="BX979" s="32">
        <f>IF($AR979=1,$BW979-(Monitors!$C$17*BZ979),Data!$BW979)</f>
        <v>44.5</v>
      </c>
      <c r="BY979" s="32">
        <f>BX979-(AA979*Monitors!$C$13)</f>
        <v>40.352000000000004</v>
      </c>
      <c r="BZ979" s="86">
        <f>(Monitors!$C$13*Data!AA979)+(Monitors!$C$6*TANH(Monitors!$C$7*(Data!V979+Monitors!$C$8)+Monitors!$C$9)+Monitors!$C$10)</f>
        <v>20.375452072732575</v>
      </c>
      <c r="CA979" s="9">
        <f>BN979-(Signage!$C$13*AI979)</f>
        <v>38.120950000000001</v>
      </c>
      <c r="CB979" s="86">
        <f>(Signage!$C$13*Data!AI979)+(Signage!$C$6*TANH(Signage!$C$7*(Data!V979+Signage!$C$8)+Signage!$C$9)+Signage!$C$10)</f>
        <v>38.148720979668624</v>
      </c>
    </row>
    <row r="980" spans="1:80" s="4" customFormat="1" ht="12" customHeight="1">
      <c r="A980" s="82">
        <v>979</v>
      </c>
      <c r="B980" s="15" t="s">
        <v>2079</v>
      </c>
      <c r="C980" s="82" t="s">
        <v>1910</v>
      </c>
      <c r="D980" s="16">
        <v>41439</v>
      </c>
      <c r="E980" s="18" t="s">
        <v>77</v>
      </c>
      <c r="F980" s="15" t="s">
        <v>70</v>
      </c>
      <c r="G980" s="17">
        <v>6</v>
      </c>
      <c r="H980" s="15" t="s">
        <v>914</v>
      </c>
      <c r="I980" s="15" t="s">
        <v>73</v>
      </c>
      <c r="J980" s="18" t="s">
        <v>73</v>
      </c>
      <c r="K980" s="18" t="s">
        <v>74</v>
      </c>
      <c r="L980" s="18" t="s">
        <v>71</v>
      </c>
      <c r="M980" s="18" t="s">
        <v>78</v>
      </c>
      <c r="N980" s="18" t="s">
        <v>78</v>
      </c>
      <c r="O980" s="18" t="s">
        <v>82</v>
      </c>
      <c r="P980" s="18" t="s">
        <v>81</v>
      </c>
      <c r="Q980" s="18" t="s">
        <v>78</v>
      </c>
      <c r="R980" s="19">
        <v>1.78</v>
      </c>
      <c r="S980" s="19">
        <v>20.6</v>
      </c>
      <c r="T980" s="19">
        <v>36.6</v>
      </c>
      <c r="U980" s="19">
        <v>42</v>
      </c>
      <c r="V980" s="19">
        <v>753.96</v>
      </c>
      <c r="W980" s="19">
        <v>1080</v>
      </c>
      <c r="X980" s="19">
        <v>1920</v>
      </c>
      <c r="Y980" s="18" t="s">
        <v>147</v>
      </c>
      <c r="Z980" s="69">
        <v>2750</v>
      </c>
      <c r="AA980" s="19">
        <v>2.0739999999999998</v>
      </c>
      <c r="AB980" s="21">
        <v>286.3</v>
      </c>
      <c r="AC980" s="19">
        <v>2.9</v>
      </c>
      <c r="AD980" s="19">
        <v>286.3</v>
      </c>
      <c r="AE980" s="19">
        <v>286.3</v>
      </c>
      <c r="AF980" s="19">
        <v>232.9</v>
      </c>
      <c r="AG980" s="8">
        <f>AF980/AD980</f>
        <v>0.8134823611596228</v>
      </c>
      <c r="AH980" s="19">
        <v>227.5</v>
      </c>
      <c r="AI980" s="85">
        <f>(AF980*V980)/1000000</f>
        <v>0.17559728400000002</v>
      </c>
      <c r="AJ980" s="18" t="s">
        <v>78</v>
      </c>
      <c r="AK980" s="18" t="s">
        <v>510</v>
      </c>
      <c r="AL980" s="18" t="s">
        <v>512</v>
      </c>
      <c r="AM980" s="18" t="s">
        <v>634</v>
      </c>
      <c r="AN980" s="18" t="s">
        <v>81</v>
      </c>
      <c r="AO980" s="18" t="s">
        <v>81</v>
      </c>
      <c r="AP980" s="18" t="s">
        <v>94</v>
      </c>
      <c r="AQ980" s="18" t="s">
        <v>81</v>
      </c>
      <c r="AR980" s="19">
        <v>0</v>
      </c>
      <c r="AS980" s="18"/>
      <c r="AT980" s="72">
        <v>60</v>
      </c>
      <c r="AU980" s="19">
        <v>178</v>
      </c>
      <c r="AV980" s="19">
        <v>178</v>
      </c>
      <c r="AW980" s="18" t="s">
        <v>77</v>
      </c>
      <c r="AX980" s="18" t="s">
        <v>505</v>
      </c>
      <c r="AY980" s="18" t="s">
        <v>71</v>
      </c>
      <c r="AZ980" s="18" t="s">
        <v>71</v>
      </c>
      <c r="BA980" s="19">
        <v>0</v>
      </c>
      <c r="BB980" s="20" t="s">
        <v>81</v>
      </c>
      <c r="BC980" s="18" t="s">
        <v>107</v>
      </c>
      <c r="BD980" s="18" t="s">
        <v>81</v>
      </c>
      <c r="BE980" s="18" t="s">
        <v>84</v>
      </c>
      <c r="BF980" s="18" t="s">
        <v>81</v>
      </c>
      <c r="BG980" s="18"/>
      <c r="BH980" s="21">
        <v>0</v>
      </c>
      <c r="BI980" s="19">
        <v>0.24</v>
      </c>
      <c r="BJ980" s="18"/>
      <c r="BK980" s="19">
        <v>0.24</v>
      </c>
      <c r="BL980" s="18"/>
      <c r="BM980" s="18"/>
      <c r="BN980" s="19">
        <v>72.260000000000005</v>
      </c>
      <c r="BO980" s="21">
        <v>0.5</v>
      </c>
      <c r="BP980" s="20"/>
      <c r="BQ980" s="21">
        <v>0.33</v>
      </c>
      <c r="BR980" s="20"/>
      <c r="BS980" s="21">
        <v>0.33</v>
      </c>
      <c r="BT980" s="20"/>
      <c r="BU980" s="20"/>
      <c r="BV980" s="21">
        <v>71.95</v>
      </c>
      <c r="BW980" s="9">
        <f>IF(BA980=1,BN980-(Monitors!$B$17*Data!BZ980),Data!BN980)</f>
        <v>72.260000000000005</v>
      </c>
      <c r="BX980" s="32">
        <f>IF($AR980=1,$BW980-(Monitors!$C$17*BZ980),Data!$BW980)</f>
        <v>72.260000000000005</v>
      </c>
      <c r="BY980" s="32">
        <f>BX980-(AA980*Monitors!$C$13)</f>
        <v>68.112000000000009</v>
      </c>
      <c r="BZ980" s="86">
        <f>(Monitors!$C$13*Data!AA980)+(Monitors!$C$6*TANH(Monitors!$C$7*(Data!V980+Monitors!$C$8)+Monitors!$C$9)+Monitors!$C$10)</f>
        <v>21.460665635648461</v>
      </c>
      <c r="CA980" s="9">
        <f>BN980-(Signage!$C$13*AI980)</f>
        <v>59.090203700000004</v>
      </c>
      <c r="CB980" s="86">
        <f>(Signage!$C$13*Data!AI980)+(Signage!$C$6*TANH(Signage!$C$7*(Data!V980+Signage!$C$8)+Signage!$C$9)+Signage!$C$10)</f>
        <v>66.264838008156545</v>
      </c>
    </row>
    <row r="981" spans="1:80" s="4" customFormat="1" ht="12" customHeight="1">
      <c r="A981" s="83">
        <v>980</v>
      </c>
      <c r="B981" s="15" t="s">
        <v>2076</v>
      </c>
      <c r="C981" s="83" t="s">
        <v>1911</v>
      </c>
      <c r="D981" s="16">
        <v>41724</v>
      </c>
      <c r="E981" s="18" t="s">
        <v>77</v>
      </c>
      <c r="F981" s="15" t="s">
        <v>70</v>
      </c>
      <c r="G981" s="17">
        <v>6</v>
      </c>
      <c r="H981" s="15" t="s">
        <v>914</v>
      </c>
      <c r="I981" s="15" t="s">
        <v>90</v>
      </c>
      <c r="J981" s="18"/>
      <c r="K981" s="18" t="s">
        <v>74</v>
      </c>
      <c r="L981" s="18"/>
      <c r="M981" s="18" t="s">
        <v>78</v>
      </c>
      <c r="N981" s="18" t="s">
        <v>78</v>
      </c>
      <c r="O981" s="18" t="s">
        <v>82</v>
      </c>
      <c r="P981" s="18"/>
      <c r="Q981" s="18" t="s">
        <v>78</v>
      </c>
      <c r="R981" s="19">
        <v>1.78</v>
      </c>
      <c r="S981" s="19">
        <v>15.5</v>
      </c>
      <c r="T981" s="19">
        <v>27.5</v>
      </c>
      <c r="U981" s="19">
        <v>31.6</v>
      </c>
      <c r="V981" s="19">
        <v>425.27</v>
      </c>
      <c r="W981" s="19">
        <v>1080</v>
      </c>
      <c r="X981" s="19">
        <v>1920</v>
      </c>
      <c r="Y981" s="18" t="s">
        <v>147</v>
      </c>
      <c r="Z981" s="69">
        <v>4876</v>
      </c>
      <c r="AA981" s="19">
        <v>2.0739999999999998</v>
      </c>
      <c r="AB981" s="21">
        <v>300</v>
      </c>
      <c r="AC981" s="19">
        <v>0.1</v>
      </c>
      <c r="AD981" s="19">
        <v>293.7</v>
      </c>
      <c r="AE981" s="19">
        <v>300</v>
      </c>
      <c r="AF981" s="19">
        <v>233</v>
      </c>
      <c r="AG981" s="8">
        <f>AF981/AD981</f>
        <v>0.79332652366360235</v>
      </c>
      <c r="AH981" s="19">
        <v>233</v>
      </c>
      <c r="AI981" s="85">
        <f>(AF981*V981)/1000000</f>
        <v>9.9087909999999987E-2</v>
      </c>
      <c r="AJ981" s="18" t="s">
        <v>78</v>
      </c>
      <c r="AK981" s="18" t="s">
        <v>623</v>
      </c>
      <c r="AL981" s="18" t="s">
        <v>159</v>
      </c>
      <c r="AM981" s="18"/>
      <c r="AN981" s="18" t="s">
        <v>106</v>
      </c>
      <c r="AO981" s="18"/>
      <c r="AP981" s="18" t="s">
        <v>81</v>
      </c>
      <c r="AQ981" s="18"/>
      <c r="AR981" s="28">
        <v>0</v>
      </c>
      <c r="AS981" s="18"/>
      <c r="AT981" s="72">
        <v>60</v>
      </c>
      <c r="AU981" s="19">
        <v>178</v>
      </c>
      <c r="AV981" s="19">
        <v>178</v>
      </c>
      <c r="AW981" s="18" t="s">
        <v>78</v>
      </c>
      <c r="AX981" s="19">
        <v>0.68</v>
      </c>
      <c r="AY981" s="18"/>
      <c r="AZ981" s="18"/>
      <c r="BA981" s="19">
        <v>0</v>
      </c>
      <c r="BB981" s="20" t="s">
        <v>106</v>
      </c>
      <c r="BC981" s="18" t="s">
        <v>107</v>
      </c>
      <c r="BD981" s="18"/>
      <c r="BE981" s="18" t="s">
        <v>84</v>
      </c>
      <c r="BF981" s="18"/>
      <c r="BG981" s="18"/>
      <c r="BH981" s="21">
        <v>0</v>
      </c>
      <c r="BI981" s="19">
        <v>0.34</v>
      </c>
      <c r="BJ981" s="19">
        <v>0.22</v>
      </c>
      <c r="BK981" s="18"/>
      <c r="BL981" s="18"/>
      <c r="BM981" s="18"/>
      <c r="BN981" s="19">
        <v>50.82</v>
      </c>
      <c r="BO981" s="21">
        <v>0.56000000000000005</v>
      </c>
      <c r="BP981" s="20"/>
      <c r="BQ981" s="21">
        <v>0.46</v>
      </c>
      <c r="BR981" s="21">
        <v>0.33</v>
      </c>
      <c r="BS981" s="20"/>
      <c r="BT981" s="20"/>
      <c r="BU981" s="20"/>
      <c r="BV981" s="21">
        <v>49.98</v>
      </c>
      <c r="BW981" s="9">
        <f>IF(BA981=1,BN981-(Monitors!$B$17*Data!BZ981),Data!BN981)</f>
        <v>50.82</v>
      </c>
      <c r="BX981" s="32">
        <f>IF($AR981=1,$BW981-(Monitors!$C$17*BZ981),Data!$BW981)</f>
        <v>50.82</v>
      </c>
      <c r="BY981" s="32">
        <f>BX981-(AA981*Monitors!$C$13)</f>
        <v>46.671999999999997</v>
      </c>
      <c r="BZ981" s="86">
        <f>(Monitors!$C$13*Data!AA981)+(Monitors!$C$6*TANH(Monitors!$C$7*(Data!V981+Monitors!$C$8)+Monitors!$C$9)+Monitors!$C$10)</f>
        <v>20.375452072732575</v>
      </c>
      <c r="CA981" s="9">
        <f>BN981-(Signage!$C$13*AI981)</f>
        <v>43.388406750000001</v>
      </c>
      <c r="CB981" s="86">
        <f>(Signage!$C$13*Data!AI981)+(Signage!$C$6*TANH(Signage!$C$7*(Data!V981+Signage!$C$8)+Signage!$C$9)+Signage!$C$10)</f>
        <v>39.201264229668624</v>
      </c>
    </row>
    <row r="982" spans="1:80" s="4" customFormat="1" ht="12" customHeight="1">
      <c r="A982" s="82">
        <v>981</v>
      </c>
      <c r="B982" s="15" t="s">
        <v>2058</v>
      </c>
      <c r="C982" s="82" t="s">
        <v>1912</v>
      </c>
      <c r="D982" s="16">
        <v>41365</v>
      </c>
      <c r="E982" s="18" t="s">
        <v>78</v>
      </c>
      <c r="F982" s="15" t="s">
        <v>70</v>
      </c>
      <c r="G982" s="17">
        <v>6</v>
      </c>
      <c r="H982" s="15" t="s">
        <v>914</v>
      </c>
      <c r="I982" s="15" t="s">
        <v>90</v>
      </c>
      <c r="J982" s="18"/>
      <c r="K982" s="18" t="s">
        <v>74</v>
      </c>
      <c r="L982" s="18"/>
      <c r="M982" s="18" t="s">
        <v>78</v>
      </c>
      <c r="N982" s="18" t="s">
        <v>78</v>
      </c>
      <c r="O982" s="18" t="s">
        <v>82</v>
      </c>
      <c r="P982" s="18"/>
      <c r="Q982" s="18" t="s">
        <v>78</v>
      </c>
      <c r="R982" s="19">
        <v>1.78</v>
      </c>
      <c r="S982" s="19">
        <v>225</v>
      </c>
      <c r="T982" s="19">
        <v>401</v>
      </c>
      <c r="U982" s="19">
        <v>46</v>
      </c>
      <c r="V982" s="19">
        <v>904</v>
      </c>
      <c r="W982" s="19">
        <v>1080</v>
      </c>
      <c r="X982" s="19">
        <v>1920</v>
      </c>
      <c r="Y982" s="18" t="s">
        <v>147</v>
      </c>
      <c r="Z982" s="69">
        <v>2295</v>
      </c>
      <c r="AA982" s="19">
        <v>2.0739999999999998</v>
      </c>
      <c r="AB982" s="21">
        <v>286</v>
      </c>
      <c r="AC982" s="19">
        <v>18.399999999999999</v>
      </c>
      <c r="AD982" s="19">
        <v>290.10000000000002</v>
      </c>
      <c r="AE982" s="19">
        <v>286</v>
      </c>
      <c r="AF982" s="19">
        <v>289.7</v>
      </c>
      <c r="AG982" s="8">
        <f>AF982/AD982</f>
        <v>0.99862116511547727</v>
      </c>
      <c r="AH982" s="19">
        <v>289.7</v>
      </c>
      <c r="AI982" s="85">
        <f>(AF982*V982)/1000000</f>
        <v>0.26188879999999998</v>
      </c>
      <c r="AJ982" s="18" t="s">
        <v>78</v>
      </c>
      <c r="AK982" s="18" t="s">
        <v>663</v>
      </c>
      <c r="AL982" s="18" t="s">
        <v>105</v>
      </c>
      <c r="AM982" s="18"/>
      <c r="AN982" s="18" t="s">
        <v>106</v>
      </c>
      <c r="AO982" s="18"/>
      <c r="AP982" s="18" t="s">
        <v>81</v>
      </c>
      <c r="AQ982" s="18"/>
      <c r="AR982" s="28">
        <v>0</v>
      </c>
      <c r="AS982" s="18"/>
      <c r="AT982" s="72">
        <v>60</v>
      </c>
      <c r="AU982" s="19">
        <v>178</v>
      </c>
      <c r="AV982" s="19">
        <v>178</v>
      </c>
      <c r="AW982" s="18" t="s">
        <v>78</v>
      </c>
      <c r="AX982" s="18" t="s">
        <v>109</v>
      </c>
      <c r="AY982" s="18"/>
      <c r="AZ982" s="18"/>
      <c r="BA982" s="19">
        <v>0</v>
      </c>
      <c r="BB982" s="20" t="s">
        <v>106</v>
      </c>
      <c r="BC982" s="18" t="s">
        <v>107</v>
      </c>
      <c r="BD982" s="18"/>
      <c r="BE982" s="18" t="s">
        <v>84</v>
      </c>
      <c r="BF982" s="18"/>
      <c r="BG982" s="19">
        <v>0</v>
      </c>
      <c r="BH982" s="21">
        <v>0</v>
      </c>
      <c r="BI982" s="19">
        <v>0.3</v>
      </c>
      <c r="BJ982" s="18"/>
      <c r="BK982" s="19">
        <v>0</v>
      </c>
      <c r="BL982" s="18"/>
      <c r="BM982" s="18"/>
      <c r="BN982" s="19">
        <v>119.5</v>
      </c>
      <c r="BO982" s="21">
        <v>0.89</v>
      </c>
      <c r="BP982" s="20"/>
      <c r="BQ982" s="21">
        <v>0.33</v>
      </c>
      <c r="BR982" s="20"/>
      <c r="BS982" s="21">
        <v>0</v>
      </c>
      <c r="BT982" s="21">
        <v>0</v>
      </c>
      <c r="BU982" s="21">
        <v>0</v>
      </c>
      <c r="BV982" s="21">
        <v>120.1</v>
      </c>
      <c r="BW982" s="9">
        <f>IF(BA982=1,BN982-(Monitors!$B$17*Data!BZ982),Data!BN982)</f>
        <v>119.5</v>
      </c>
      <c r="BX982" s="32">
        <f>IF($AR982=1,$BW982-(Monitors!$C$17*BZ982),Data!$BW982)</f>
        <v>119.5</v>
      </c>
      <c r="BY982" s="32">
        <f>BX982-(AA982*Monitors!$C$13)</f>
        <v>115.352</v>
      </c>
      <c r="BZ982" s="86">
        <f>(Monitors!$C$13*Data!AA982)+(Monitors!$C$6*TANH(Monitors!$C$7*(Data!V982+Monitors!$C$8)+Monitors!$C$9)+Monitors!$C$10)</f>
        <v>21.521656795260078</v>
      </c>
      <c r="CA982" s="9">
        <f>BN982-(Signage!$C$13*AI982)</f>
        <v>99.858339999999998</v>
      </c>
      <c r="CB982" s="86">
        <f>(Signage!$C$13*Data!AI982)+(Signage!$C$6*TANH(Signage!$C$7*(Data!V982+Signage!$C$8)+Signage!$C$9)+Signage!$C$10)</f>
        <v>80.275558516514565</v>
      </c>
    </row>
    <row r="983" spans="1:80" s="4" customFormat="1" ht="12" customHeight="1">
      <c r="A983" s="83">
        <v>982</v>
      </c>
      <c r="B983" s="15" t="s">
        <v>2088</v>
      </c>
      <c r="C983" s="83" t="s">
        <v>1913</v>
      </c>
      <c r="D983" s="16">
        <v>41363</v>
      </c>
      <c r="E983" s="18" t="s">
        <v>77</v>
      </c>
      <c r="F983" s="15"/>
      <c r="G983" s="17">
        <v>6</v>
      </c>
      <c r="H983" s="15" t="s">
        <v>914</v>
      </c>
      <c r="I983" s="15" t="s">
        <v>113</v>
      </c>
      <c r="J983" s="18"/>
      <c r="K983" s="18" t="s">
        <v>74</v>
      </c>
      <c r="L983" s="18"/>
      <c r="M983" s="18" t="s">
        <v>78</v>
      </c>
      <c r="N983" s="18" t="s">
        <v>78</v>
      </c>
      <c r="O983" s="18" t="s">
        <v>82</v>
      </c>
      <c r="P983" s="18"/>
      <c r="Q983" s="18" t="s">
        <v>78</v>
      </c>
      <c r="R983" s="19">
        <v>1.78</v>
      </c>
      <c r="S983" s="19">
        <v>19.600000000000001</v>
      </c>
      <c r="T983" s="19">
        <v>34.9</v>
      </c>
      <c r="U983" s="19">
        <v>40</v>
      </c>
      <c r="V983" s="19">
        <v>683.8</v>
      </c>
      <c r="W983" s="19">
        <v>1080</v>
      </c>
      <c r="X983" s="19">
        <v>1920</v>
      </c>
      <c r="Y983" s="18" t="s">
        <v>147</v>
      </c>
      <c r="Z983" s="69">
        <v>3032</v>
      </c>
      <c r="AA983" s="19">
        <v>2.0739999999999998</v>
      </c>
      <c r="AB983" s="21">
        <v>290</v>
      </c>
      <c r="AC983" s="19">
        <v>0</v>
      </c>
      <c r="AD983" s="19">
        <v>290</v>
      </c>
      <c r="AE983" s="19">
        <v>290</v>
      </c>
      <c r="AF983" s="19">
        <v>290</v>
      </c>
      <c r="AG983" s="8">
        <f>AF983/AD983</f>
        <v>1</v>
      </c>
      <c r="AH983" s="19">
        <v>290</v>
      </c>
      <c r="AI983" s="85">
        <f>(AF983*V983)/1000000</f>
        <v>0.19830200000000001</v>
      </c>
      <c r="AJ983" s="18" t="s">
        <v>78</v>
      </c>
      <c r="AK983" s="18" t="s">
        <v>228</v>
      </c>
      <c r="AL983" s="18" t="s">
        <v>229</v>
      </c>
      <c r="AM983" s="18"/>
      <c r="AN983" s="18" t="s">
        <v>81</v>
      </c>
      <c r="AO983" s="18"/>
      <c r="AP983" s="18" t="s">
        <v>81</v>
      </c>
      <c r="AQ983" s="18"/>
      <c r="AR983" s="19">
        <v>0</v>
      </c>
      <c r="AS983" s="18"/>
      <c r="AT983" s="72">
        <v>60</v>
      </c>
      <c r="AU983" s="19">
        <v>178</v>
      </c>
      <c r="AV983" s="19">
        <v>178</v>
      </c>
      <c r="AW983" s="18" t="s">
        <v>77</v>
      </c>
      <c r="AX983" s="18" t="s">
        <v>91</v>
      </c>
      <c r="AY983" s="18"/>
      <c r="AZ983" s="18"/>
      <c r="BA983" s="19">
        <v>0</v>
      </c>
      <c r="BB983" s="20" t="s">
        <v>81</v>
      </c>
      <c r="BC983" s="18" t="s">
        <v>81</v>
      </c>
      <c r="BD983" s="18"/>
      <c r="BE983" s="18" t="s">
        <v>84</v>
      </c>
      <c r="BF983" s="18"/>
      <c r="BG983" s="18"/>
      <c r="BH983" s="21">
        <v>0</v>
      </c>
      <c r="BI983" s="19">
        <v>0.22</v>
      </c>
      <c r="BJ983" s="18"/>
      <c r="BK983" s="19">
        <v>0.21</v>
      </c>
      <c r="BL983" s="18"/>
      <c r="BM983" s="18"/>
      <c r="BN983" s="19">
        <v>72</v>
      </c>
      <c r="BO983" s="21">
        <v>0.96</v>
      </c>
      <c r="BP983" s="20"/>
      <c r="BQ983" s="21">
        <v>0.31</v>
      </c>
      <c r="BR983" s="20"/>
      <c r="BS983" s="21">
        <v>0.3</v>
      </c>
      <c r="BT983" s="20"/>
      <c r="BU983" s="20"/>
      <c r="BV983" s="21">
        <v>71.8</v>
      </c>
      <c r="BW983" s="9">
        <f>IF(BA983=1,BN983-(Monitors!$B$17*Data!BZ983),Data!BN983)</f>
        <v>72</v>
      </c>
      <c r="BX983" s="32">
        <f>IF($AR983=1,$BW983-(Monitors!$C$17*BZ983),Data!$BW983)</f>
        <v>72</v>
      </c>
      <c r="BY983" s="32">
        <f>BX983-(AA983*Monitors!$C$13)</f>
        <v>67.852000000000004</v>
      </c>
      <c r="BZ983" s="86">
        <f>(Monitors!$C$13*Data!AA983)+(Monitors!$C$6*TANH(Monitors!$C$7*(Data!V983+Monitors!$C$8)+Monitors!$C$9)+Monitors!$C$10)</f>
        <v>21.395204076773211</v>
      </c>
      <c r="CA983" s="9">
        <f>BN983-(Signage!$C$13*AI983)</f>
        <v>57.12735</v>
      </c>
      <c r="CB983" s="86">
        <f>(Signage!$C$13*Data!AI983)+(Signage!$C$6*TANH(Signage!$C$7*(Data!V983+Signage!$C$8)+Signage!$C$9)+Signage!$C$10)</f>
        <v>63.957242603291093</v>
      </c>
    </row>
    <row r="984" spans="1:80" s="4" customFormat="1" ht="12" customHeight="1">
      <c r="A984" s="82">
        <v>983</v>
      </c>
      <c r="B984" s="15" t="s">
        <v>2088</v>
      </c>
      <c r="C984" s="82" t="s">
        <v>1914</v>
      </c>
      <c r="D984" s="16">
        <v>41374</v>
      </c>
      <c r="E984" s="18" t="s">
        <v>77</v>
      </c>
      <c r="F984" s="15" t="s">
        <v>225</v>
      </c>
      <c r="G984" s="17">
        <v>6</v>
      </c>
      <c r="H984" s="15" t="s">
        <v>914</v>
      </c>
      <c r="I984" s="15" t="s">
        <v>113</v>
      </c>
      <c r="J984" s="18"/>
      <c r="K984" s="18" t="s">
        <v>74</v>
      </c>
      <c r="L984" s="18"/>
      <c r="M984" s="18" t="s">
        <v>78</v>
      </c>
      <c r="N984" s="18" t="s">
        <v>78</v>
      </c>
      <c r="O984" s="18" t="s">
        <v>82</v>
      </c>
      <c r="P984" s="18"/>
      <c r="Q984" s="18" t="s">
        <v>78</v>
      </c>
      <c r="R984" s="19">
        <v>1.78</v>
      </c>
      <c r="S984" s="19">
        <v>22.6</v>
      </c>
      <c r="T984" s="19">
        <v>40.1</v>
      </c>
      <c r="U984" s="19">
        <v>46</v>
      </c>
      <c r="V984" s="19">
        <v>903.69</v>
      </c>
      <c r="W984" s="19">
        <v>1080</v>
      </c>
      <c r="X984" s="19">
        <v>1920</v>
      </c>
      <c r="Y984" s="18" t="s">
        <v>147</v>
      </c>
      <c r="Z984" s="69">
        <v>2295</v>
      </c>
      <c r="AA984" s="19">
        <v>2.0739999999999998</v>
      </c>
      <c r="AB984" s="21">
        <v>290</v>
      </c>
      <c r="AC984" s="19">
        <v>0</v>
      </c>
      <c r="AD984" s="19">
        <v>290</v>
      </c>
      <c r="AE984" s="19">
        <v>290</v>
      </c>
      <c r="AF984" s="19">
        <v>290</v>
      </c>
      <c r="AG984" s="8">
        <f>AF984/AD984</f>
        <v>1</v>
      </c>
      <c r="AH984" s="19">
        <v>290</v>
      </c>
      <c r="AI984" s="85">
        <f>(AF984*V984)/1000000</f>
        <v>0.26207010000000003</v>
      </c>
      <c r="AJ984" s="18" t="s">
        <v>78</v>
      </c>
      <c r="AK984" s="18" t="s">
        <v>651</v>
      </c>
      <c r="AL984" s="18" t="s">
        <v>629</v>
      </c>
      <c r="AM984" s="18"/>
      <c r="AN984" s="18" t="s">
        <v>106</v>
      </c>
      <c r="AO984" s="18"/>
      <c r="AP984" s="18" t="s">
        <v>81</v>
      </c>
      <c r="AQ984" s="18"/>
      <c r="AR984" s="19">
        <v>0</v>
      </c>
      <c r="AS984" s="18"/>
      <c r="AT984" s="72">
        <v>60</v>
      </c>
      <c r="AU984" s="19">
        <v>178</v>
      </c>
      <c r="AV984" s="19">
        <v>178</v>
      </c>
      <c r="AW984" s="18" t="s">
        <v>77</v>
      </c>
      <c r="AX984" s="18" t="s">
        <v>264</v>
      </c>
      <c r="AY984" s="18"/>
      <c r="AZ984" s="18"/>
      <c r="BA984" s="19">
        <v>0</v>
      </c>
      <c r="BB984" s="20" t="s">
        <v>106</v>
      </c>
      <c r="BC984" s="18" t="s">
        <v>107</v>
      </c>
      <c r="BD984" s="18"/>
      <c r="BE984" s="18" t="s">
        <v>84</v>
      </c>
      <c r="BF984" s="18"/>
      <c r="BG984" s="18"/>
      <c r="BH984" s="21">
        <v>0</v>
      </c>
      <c r="BI984" s="19">
        <v>0.28999999999999998</v>
      </c>
      <c r="BJ984" s="19">
        <v>0.62</v>
      </c>
      <c r="BK984" s="19">
        <v>0.28000000000000003</v>
      </c>
      <c r="BL984" s="18"/>
      <c r="BM984" s="18"/>
      <c r="BN984" s="19">
        <v>85.1</v>
      </c>
      <c r="BO984" s="21">
        <v>0.96</v>
      </c>
      <c r="BP984" s="20"/>
      <c r="BQ984" s="21">
        <v>0.31</v>
      </c>
      <c r="BR984" s="21">
        <v>0.66</v>
      </c>
      <c r="BS984" s="21">
        <v>0.28999999999999998</v>
      </c>
      <c r="BT984" s="20"/>
      <c r="BU984" s="20"/>
      <c r="BV984" s="21">
        <v>82.1</v>
      </c>
      <c r="BW984" s="9">
        <f>IF(BA984=1,BN984-(Monitors!$B$17*Data!BZ984),Data!BN984)</f>
        <v>85.1</v>
      </c>
      <c r="BX984" s="32">
        <f>IF($AR984=1,$BW984-(Monitors!$C$17*BZ984),Data!$BW984)</f>
        <v>85.1</v>
      </c>
      <c r="BY984" s="32">
        <f>BX984-(AA984*Monitors!$C$13)</f>
        <v>80.951999999999998</v>
      </c>
      <c r="BZ984" s="86">
        <f>(Monitors!$C$13*Data!AA984)+(Monitors!$C$6*TANH(Monitors!$C$7*(Data!V984+Monitors!$C$8)+Monitors!$C$9)+Monitors!$C$10)</f>
        <v>21.521591433544717</v>
      </c>
      <c r="CA984" s="9">
        <f>BN984-(Signage!$C$13*AI984)</f>
        <v>65.44474249999999</v>
      </c>
      <c r="CB984" s="86">
        <f>(Signage!$C$13*Data!AI984)+(Signage!$C$6*TANH(Signage!$C$7*(Data!V984+Signage!$C$8)+Signage!$C$9)+Signage!$C$10)</f>
        <v>80.275017334393027</v>
      </c>
    </row>
    <row r="985" spans="1:80" s="4" customFormat="1" ht="12" customHeight="1">
      <c r="A985" s="83">
        <v>984</v>
      </c>
      <c r="B985" s="15" t="s">
        <v>2056</v>
      </c>
      <c r="C985" s="83" t="s">
        <v>1915</v>
      </c>
      <c r="D985" s="25">
        <v>41887</v>
      </c>
      <c r="E985" s="27" t="s">
        <v>78</v>
      </c>
      <c r="F985" s="24" t="s">
        <v>70</v>
      </c>
      <c r="G985" s="26">
        <v>6</v>
      </c>
      <c r="H985" s="15" t="s">
        <v>914</v>
      </c>
      <c r="I985" s="24" t="s">
        <v>142</v>
      </c>
      <c r="J985" s="27"/>
      <c r="K985" s="27" t="s">
        <v>74</v>
      </c>
      <c r="L985" s="27"/>
      <c r="M985" s="27" t="s">
        <v>78</v>
      </c>
      <c r="N985" s="27" t="s">
        <v>78</v>
      </c>
      <c r="O985" s="27" t="s">
        <v>82</v>
      </c>
      <c r="P985" s="27"/>
      <c r="Q985" s="27" t="s">
        <v>77</v>
      </c>
      <c r="R985" s="28">
        <v>1.78</v>
      </c>
      <c r="S985" s="28">
        <v>15.5</v>
      </c>
      <c r="T985" s="28">
        <v>27.5</v>
      </c>
      <c r="U985" s="28">
        <v>31.5</v>
      </c>
      <c r="V985" s="28">
        <v>425.27</v>
      </c>
      <c r="W985" s="28">
        <v>1080</v>
      </c>
      <c r="X985" s="28">
        <v>1920</v>
      </c>
      <c r="Y985" s="27" t="s">
        <v>147</v>
      </c>
      <c r="Z985" s="70">
        <v>4877</v>
      </c>
      <c r="AA985" s="28">
        <v>2.0739999999999998</v>
      </c>
      <c r="AB985" s="30">
        <v>260</v>
      </c>
      <c r="AC985" s="28">
        <v>1.8</v>
      </c>
      <c r="AD985" s="28">
        <v>262.39999999999998</v>
      </c>
      <c r="AE985" s="28">
        <v>260</v>
      </c>
      <c r="AF985" s="28">
        <v>258.60000000000002</v>
      </c>
      <c r="AG985" s="8">
        <f>AF985/AD985</f>
        <v>0.98551829268292701</v>
      </c>
      <c r="AH985" s="28">
        <v>201.3</v>
      </c>
      <c r="AI985" s="85">
        <f>(AF985*V985)/1000000</f>
        <v>0.109974822</v>
      </c>
      <c r="AJ985" s="27" t="s">
        <v>78</v>
      </c>
      <c r="AK985" s="27" t="s">
        <v>347</v>
      </c>
      <c r="AL985" s="27" t="s">
        <v>127</v>
      </c>
      <c r="AM985" s="27"/>
      <c r="AN985" s="27" t="s">
        <v>81</v>
      </c>
      <c r="AO985" s="27"/>
      <c r="AP985" s="27" t="s">
        <v>81</v>
      </c>
      <c r="AQ985" s="27"/>
      <c r="AR985" s="28">
        <v>0</v>
      </c>
      <c r="AS985" s="27"/>
      <c r="AT985" s="74">
        <v>60</v>
      </c>
      <c r="AU985" s="28">
        <v>178</v>
      </c>
      <c r="AV985" s="28">
        <v>178</v>
      </c>
      <c r="AW985" s="31"/>
      <c r="AX985" s="27" t="s">
        <v>323</v>
      </c>
      <c r="AY985" s="27"/>
      <c r="AZ985" s="27"/>
      <c r="BA985" s="28">
        <v>0</v>
      </c>
      <c r="BB985" s="29" t="s">
        <v>81</v>
      </c>
      <c r="BC985" s="29" t="s">
        <v>81</v>
      </c>
      <c r="BD985" s="27"/>
      <c r="BE985" s="27" t="s">
        <v>84</v>
      </c>
      <c r="BF985" s="27"/>
      <c r="BG985" s="27" t="s">
        <v>119</v>
      </c>
      <c r="BH985" s="30">
        <v>0</v>
      </c>
      <c r="BI985" s="28">
        <v>0.16</v>
      </c>
      <c r="BJ985" s="27"/>
      <c r="BK985" s="28">
        <v>0.13</v>
      </c>
      <c r="BL985" s="27"/>
      <c r="BM985" s="27"/>
      <c r="BN985" s="28">
        <v>24.05</v>
      </c>
      <c r="BO985" s="30">
        <v>0.37</v>
      </c>
      <c r="BP985" s="29"/>
      <c r="BQ985" s="30">
        <v>0.21</v>
      </c>
      <c r="BR985" s="29"/>
      <c r="BS985" s="30">
        <v>0.18</v>
      </c>
      <c r="BT985" s="29"/>
      <c r="BU985" s="29"/>
      <c r="BV985" s="30">
        <v>24.21</v>
      </c>
      <c r="BW985" s="9">
        <f>IF(BA985=1,BN985-(Monitors!$B$17*Data!BZ985),Data!BN985)</f>
        <v>24.05</v>
      </c>
      <c r="BX985" s="32">
        <f>IF($AR985=1,$BW985-(Monitors!$C$17*BZ985),Data!$BW985)</f>
        <v>24.05</v>
      </c>
      <c r="BY985" s="32">
        <f>BX985-(AA985*Monitors!$C$13)</f>
        <v>19.902000000000001</v>
      </c>
      <c r="BZ985" s="86">
        <f>(Monitors!$C$13*Data!AA985)+(Monitors!$C$6*TANH(Monitors!$C$7*(Data!V985+Monitors!$C$8)+Monitors!$C$9)+Monitors!$C$10)</f>
        <v>20.375452072732575</v>
      </c>
      <c r="CA985" s="9">
        <f>BN985-(Signage!$C$13*AI985)</f>
        <v>15.80188835</v>
      </c>
      <c r="CB985" s="86">
        <f>(Signage!$C$13*Data!AI985)+(Signage!$C$6*TANH(Signage!$C$7*(Data!V985+Signage!$C$8)+Signage!$C$9)+Signage!$C$10)</f>
        <v>40.017782629668623</v>
      </c>
    </row>
    <row r="986" spans="1:80" s="4" customFormat="1" ht="12" customHeight="1">
      <c r="A986" s="82">
        <v>985</v>
      </c>
      <c r="B986" s="15" t="s">
        <v>2096</v>
      </c>
      <c r="C986" s="82" t="s">
        <v>1916</v>
      </c>
      <c r="D986" s="16">
        <v>41820</v>
      </c>
      <c r="E986" s="18" t="s">
        <v>77</v>
      </c>
      <c r="F986" s="15" t="s">
        <v>70</v>
      </c>
      <c r="G986" s="17">
        <v>6</v>
      </c>
      <c r="H986" s="15" t="s">
        <v>914</v>
      </c>
      <c r="I986" s="15" t="s">
        <v>73</v>
      </c>
      <c r="J986" s="18" t="s">
        <v>73</v>
      </c>
      <c r="K986" s="18" t="s">
        <v>74</v>
      </c>
      <c r="L986" s="18" t="s">
        <v>71</v>
      </c>
      <c r="M986" s="18" t="s">
        <v>78</v>
      </c>
      <c r="N986" s="18" t="s">
        <v>78</v>
      </c>
      <c r="O986" s="18" t="s">
        <v>82</v>
      </c>
      <c r="P986" s="18" t="s">
        <v>81</v>
      </c>
      <c r="Q986" s="18" t="s">
        <v>78</v>
      </c>
      <c r="R986" s="19">
        <v>1.78</v>
      </c>
      <c r="S986" s="19">
        <v>15.5</v>
      </c>
      <c r="T986" s="19">
        <v>27.5</v>
      </c>
      <c r="U986" s="19">
        <v>31.5</v>
      </c>
      <c r="V986" s="19">
        <v>425.27</v>
      </c>
      <c r="W986" s="19">
        <v>1080</v>
      </c>
      <c r="X986" s="19">
        <v>1920</v>
      </c>
      <c r="Y986" s="18" t="s">
        <v>147</v>
      </c>
      <c r="Z986" s="69">
        <v>4876</v>
      </c>
      <c r="AA986" s="19">
        <v>2.0739999999999998</v>
      </c>
      <c r="AB986" s="21">
        <v>300</v>
      </c>
      <c r="AC986" s="19">
        <v>8.5</v>
      </c>
      <c r="AD986" s="19">
        <v>268.5</v>
      </c>
      <c r="AE986" s="19">
        <v>300</v>
      </c>
      <c r="AF986" s="19">
        <v>191</v>
      </c>
      <c r="AG986" s="8">
        <f>AF986/AD986</f>
        <v>0.71135940409683429</v>
      </c>
      <c r="AH986" s="19">
        <v>200</v>
      </c>
      <c r="AI986" s="85">
        <f>(AF986*V986)/1000000</f>
        <v>8.1226569999999998E-2</v>
      </c>
      <c r="AJ986" s="18" t="s">
        <v>78</v>
      </c>
      <c r="AK986" s="18" t="s">
        <v>816</v>
      </c>
      <c r="AL986" s="18" t="s">
        <v>127</v>
      </c>
      <c r="AM986" s="18" t="s">
        <v>81</v>
      </c>
      <c r="AN986" s="18" t="s">
        <v>81</v>
      </c>
      <c r="AO986" s="18" t="s">
        <v>81</v>
      </c>
      <c r="AP986" s="18" t="s">
        <v>81</v>
      </c>
      <c r="AQ986" s="18" t="s">
        <v>81</v>
      </c>
      <c r="AR986" s="19">
        <v>0</v>
      </c>
      <c r="AS986" s="18"/>
      <c r="AT986" s="72">
        <v>60</v>
      </c>
      <c r="AU986" s="19">
        <v>178</v>
      </c>
      <c r="AV986" s="19">
        <v>178</v>
      </c>
      <c r="AW986" s="18" t="s">
        <v>77</v>
      </c>
      <c r="AX986" s="18" t="s">
        <v>505</v>
      </c>
      <c r="AY986" s="18"/>
      <c r="AZ986" s="18"/>
      <c r="BA986" s="19">
        <v>0</v>
      </c>
      <c r="BB986" s="20" t="s">
        <v>81</v>
      </c>
      <c r="BC986" s="18" t="s">
        <v>81</v>
      </c>
      <c r="BD986" s="18" t="s">
        <v>81</v>
      </c>
      <c r="BE986" s="18" t="s">
        <v>84</v>
      </c>
      <c r="BF986" s="18" t="s">
        <v>81</v>
      </c>
      <c r="BG986" s="18"/>
      <c r="BH986" s="21">
        <v>0</v>
      </c>
      <c r="BI986" s="19">
        <v>0.23</v>
      </c>
      <c r="BJ986" s="18"/>
      <c r="BK986" s="19">
        <v>0.17</v>
      </c>
      <c r="BL986" s="18"/>
      <c r="BM986" s="18"/>
      <c r="BN986" s="19">
        <v>35.340000000000003</v>
      </c>
      <c r="BO986" s="21">
        <v>0.5</v>
      </c>
      <c r="BP986" s="20"/>
      <c r="BQ986" s="21">
        <v>0.27</v>
      </c>
      <c r="BR986" s="20"/>
      <c r="BS986" s="21">
        <v>0.24</v>
      </c>
      <c r="BT986" s="20"/>
      <c r="BU986" s="20"/>
      <c r="BV986" s="21">
        <v>35.049999999999997</v>
      </c>
      <c r="BW986" s="9">
        <f>IF(BA986=1,BN986-(Monitors!$B$17*Data!BZ986),Data!BN986)</f>
        <v>35.340000000000003</v>
      </c>
      <c r="BX986" s="32">
        <f>IF($AR986=1,$BW986-(Monitors!$C$17*BZ986),Data!$BW986)</f>
        <v>35.340000000000003</v>
      </c>
      <c r="BY986" s="32">
        <f>BX986-(AA986*Monitors!$C$13)</f>
        <v>31.192000000000004</v>
      </c>
      <c r="BZ986" s="86">
        <f>(Monitors!$C$13*Data!AA986)+(Monitors!$C$6*TANH(Monitors!$C$7*(Data!V986+Monitors!$C$8)+Monitors!$C$9)+Monitors!$C$10)</f>
        <v>20.375452072732575</v>
      </c>
      <c r="CA986" s="9">
        <f>BN986-(Signage!$C$13*AI986)</f>
        <v>29.248007250000004</v>
      </c>
      <c r="CB986" s="86">
        <f>(Signage!$C$13*Data!AI986)+(Signage!$C$6*TANH(Signage!$C$7*(Data!V986+Signage!$C$8)+Signage!$C$9)+Signage!$C$10)</f>
        <v>37.861663729668621</v>
      </c>
    </row>
    <row r="987" spans="1:80" s="4" customFormat="1" ht="12" customHeight="1">
      <c r="A987" s="83">
        <v>986</v>
      </c>
      <c r="B987" s="15" t="s">
        <v>2100</v>
      </c>
      <c r="C987" s="83" t="s">
        <v>1917</v>
      </c>
      <c r="D987" s="16">
        <v>41567</v>
      </c>
      <c r="E987" s="18" t="s">
        <v>77</v>
      </c>
      <c r="F987" s="15" t="s">
        <v>187</v>
      </c>
      <c r="G987" s="17">
        <v>6</v>
      </c>
      <c r="H987" s="15" t="s">
        <v>914</v>
      </c>
      <c r="I987" s="15" t="s">
        <v>113</v>
      </c>
      <c r="J987" s="18"/>
      <c r="K987" s="18" t="s">
        <v>74</v>
      </c>
      <c r="L987" s="18"/>
      <c r="M987" s="18" t="s">
        <v>78</v>
      </c>
      <c r="N987" s="18" t="s">
        <v>78</v>
      </c>
      <c r="O987" s="18" t="s">
        <v>82</v>
      </c>
      <c r="P987" s="18"/>
      <c r="Q987" s="18" t="s">
        <v>78</v>
      </c>
      <c r="R987" s="19">
        <v>1.78</v>
      </c>
      <c r="S987" s="19">
        <v>15.8</v>
      </c>
      <c r="T987" s="19">
        <v>27.8</v>
      </c>
      <c r="U987" s="19">
        <v>31.9</v>
      </c>
      <c r="V987" s="19">
        <v>437.22</v>
      </c>
      <c r="W987" s="19">
        <v>1920</v>
      </c>
      <c r="X987" s="19">
        <v>1080</v>
      </c>
      <c r="Y987" s="18" t="s">
        <v>167</v>
      </c>
      <c r="Z987" s="69">
        <v>4742</v>
      </c>
      <c r="AA987" s="19">
        <v>2.0739999999999998</v>
      </c>
      <c r="AB987" s="21">
        <v>300</v>
      </c>
      <c r="AC987" s="19">
        <v>230</v>
      </c>
      <c r="AD987" s="19">
        <v>284</v>
      </c>
      <c r="AE987" s="19">
        <v>300</v>
      </c>
      <c r="AF987" s="19">
        <v>230</v>
      </c>
      <c r="AG987" s="8">
        <f>AF987/AD987</f>
        <v>0.8098591549295775</v>
      </c>
      <c r="AH987" s="19">
        <v>195</v>
      </c>
      <c r="AI987" s="85">
        <f>(AF987*V987)/1000000</f>
        <v>0.1005606</v>
      </c>
      <c r="AJ987" s="18" t="s">
        <v>78</v>
      </c>
      <c r="AK987" s="18" t="s">
        <v>624</v>
      </c>
      <c r="AL987" s="18" t="s">
        <v>227</v>
      </c>
      <c r="AM987" s="18"/>
      <c r="AN987" s="18" t="s">
        <v>81</v>
      </c>
      <c r="AO987" s="18"/>
      <c r="AP987" s="18" t="s">
        <v>94</v>
      </c>
      <c r="AQ987" s="18"/>
      <c r="AR987" s="28">
        <v>0</v>
      </c>
      <c r="AS987" s="18"/>
      <c r="AT987" s="72">
        <v>60</v>
      </c>
      <c r="AU987" s="19">
        <v>178</v>
      </c>
      <c r="AV987" s="19">
        <v>178</v>
      </c>
      <c r="AW987" s="18" t="s">
        <v>77</v>
      </c>
      <c r="AX987" s="19">
        <v>0.72</v>
      </c>
      <c r="AY987" s="18"/>
      <c r="AZ987" s="18"/>
      <c r="BA987" s="19">
        <v>0</v>
      </c>
      <c r="BB987" s="20" t="s">
        <v>81</v>
      </c>
      <c r="BC987" s="18" t="s">
        <v>144</v>
      </c>
      <c r="BD987" s="18"/>
      <c r="BE987" s="18" t="s">
        <v>84</v>
      </c>
      <c r="BF987" s="18"/>
      <c r="BG987" s="18"/>
      <c r="BH987" s="21">
        <v>0</v>
      </c>
      <c r="BI987" s="19">
        <v>0.24</v>
      </c>
      <c r="BJ987" s="18"/>
      <c r="BK987" s="18"/>
      <c r="BL987" s="18"/>
      <c r="BM987" s="18"/>
      <c r="BN987" s="19">
        <v>35.96</v>
      </c>
      <c r="BO987" s="21">
        <v>0.56999999999999995</v>
      </c>
      <c r="BP987" s="20"/>
      <c r="BQ987" s="21">
        <v>0.35</v>
      </c>
      <c r="BR987" s="20"/>
      <c r="BS987" s="20"/>
      <c r="BT987" s="20"/>
      <c r="BU987" s="20"/>
      <c r="BV987" s="21">
        <v>36.44</v>
      </c>
      <c r="BW987" s="9">
        <f>IF(BA987=1,BN987-(Monitors!$B$17*Data!BZ987),Data!BN987)</f>
        <v>35.96</v>
      </c>
      <c r="BX987" s="32">
        <f>IF($AR987=1,$BW987-(Monitors!$C$17*BZ987),Data!$BW987)</f>
        <v>35.96</v>
      </c>
      <c r="BY987" s="32">
        <f>BX987-(AA987*Monitors!$C$13)</f>
        <v>31.812000000000001</v>
      </c>
      <c r="BZ987" s="86">
        <f>(Monitors!$C$13*Data!AA987)+(Monitors!$C$6*TANH(Monitors!$C$7*(Data!V987+Monitors!$C$8)+Monitors!$C$9)+Monitors!$C$10)</f>
        <v>20.479014738426461</v>
      </c>
      <c r="CA987" s="9">
        <f>BN987-(Signage!$C$13*AI987)</f>
        <v>28.417954999999999</v>
      </c>
      <c r="CB987" s="86">
        <f>(Signage!$C$13*Data!AI987)+(Signage!$C$6*TANH(Signage!$C$7*(Data!V987+Signage!$C$8)+Signage!$C$9)+Signage!$C$10)</f>
        <v>40.19149321447793</v>
      </c>
    </row>
    <row r="988" spans="1:80" s="4" customFormat="1" ht="12" customHeight="1">
      <c r="A988" s="82">
        <v>987</v>
      </c>
      <c r="B988" s="15" t="s">
        <v>2071</v>
      </c>
      <c r="C988" s="82" t="s">
        <v>1918</v>
      </c>
      <c r="D988" s="16">
        <v>41590</v>
      </c>
      <c r="E988" s="18" t="s">
        <v>77</v>
      </c>
      <c r="F988" s="15" t="s">
        <v>70</v>
      </c>
      <c r="G988" s="17">
        <v>6</v>
      </c>
      <c r="H988" s="15" t="s">
        <v>914</v>
      </c>
      <c r="I988" s="15" t="s">
        <v>73</v>
      </c>
      <c r="J988" s="18" t="s">
        <v>73</v>
      </c>
      <c r="K988" s="18" t="s">
        <v>74</v>
      </c>
      <c r="L988" s="18" t="s">
        <v>71</v>
      </c>
      <c r="M988" s="18" t="s">
        <v>78</v>
      </c>
      <c r="N988" s="18" t="s">
        <v>78</v>
      </c>
      <c r="O988" s="18" t="s">
        <v>82</v>
      </c>
      <c r="P988" s="18" t="s">
        <v>81</v>
      </c>
      <c r="Q988" s="18" t="s">
        <v>78</v>
      </c>
      <c r="R988" s="19">
        <v>1.78</v>
      </c>
      <c r="S988" s="19">
        <v>20.6</v>
      </c>
      <c r="T988" s="19">
        <v>36.6</v>
      </c>
      <c r="U988" s="19">
        <v>42</v>
      </c>
      <c r="V988" s="19">
        <v>753.96</v>
      </c>
      <c r="W988" s="19">
        <v>1080</v>
      </c>
      <c r="X988" s="19">
        <v>1920</v>
      </c>
      <c r="Y988" s="18" t="s">
        <v>147</v>
      </c>
      <c r="Z988" s="69">
        <v>2750</v>
      </c>
      <c r="AA988" s="19">
        <v>2.0739999999999998</v>
      </c>
      <c r="AB988" s="21">
        <v>286.3</v>
      </c>
      <c r="AC988" s="19">
        <v>2.9</v>
      </c>
      <c r="AD988" s="19">
        <v>286.3</v>
      </c>
      <c r="AE988" s="19">
        <v>286.3</v>
      </c>
      <c r="AF988" s="19">
        <v>232.9</v>
      </c>
      <c r="AG988" s="8">
        <f>AF988/AD988</f>
        <v>0.8134823611596228</v>
      </c>
      <c r="AH988" s="19">
        <v>186.1</v>
      </c>
      <c r="AI988" s="85">
        <f>(AF988*V988)/1000000</f>
        <v>0.17559728400000002</v>
      </c>
      <c r="AJ988" s="18" t="s">
        <v>78</v>
      </c>
      <c r="AK988" s="18" t="s">
        <v>510</v>
      </c>
      <c r="AL988" s="18" t="s">
        <v>181</v>
      </c>
      <c r="AM988" s="18" t="s">
        <v>509</v>
      </c>
      <c r="AN988" s="18" t="s">
        <v>121</v>
      </c>
      <c r="AO988" s="18" t="s">
        <v>507</v>
      </c>
      <c r="AP988" s="18" t="s">
        <v>94</v>
      </c>
      <c r="AQ988" s="18" t="s">
        <v>81</v>
      </c>
      <c r="AR988" s="19">
        <v>0</v>
      </c>
      <c r="AS988" s="18"/>
      <c r="AT988" s="72">
        <v>60</v>
      </c>
      <c r="AU988" s="19">
        <v>178</v>
      </c>
      <c r="AV988" s="19">
        <v>178</v>
      </c>
      <c r="AW988" s="18" t="s">
        <v>77</v>
      </c>
      <c r="AX988" s="18" t="s">
        <v>505</v>
      </c>
      <c r="AY988" s="18" t="s">
        <v>71</v>
      </c>
      <c r="AZ988" s="18" t="s">
        <v>71</v>
      </c>
      <c r="BA988" s="19">
        <v>0</v>
      </c>
      <c r="BB988" s="20" t="s">
        <v>121</v>
      </c>
      <c r="BC988" s="18" t="s">
        <v>81</v>
      </c>
      <c r="BD988" s="18" t="s">
        <v>81</v>
      </c>
      <c r="BE988" s="18" t="s">
        <v>84</v>
      </c>
      <c r="BF988" s="18" t="s">
        <v>81</v>
      </c>
      <c r="BG988" s="18"/>
      <c r="BH988" s="21">
        <v>0</v>
      </c>
      <c r="BI988" s="19">
        <v>0.19</v>
      </c>
      <c r="BJ988" s="18"/>
      <c r="BK988" s="19">
        <v>0.19</v>
      </c>
      <c r="BL988" s="18"/>
      <c r="BM988" s="18"/>
      <c r="BN988" s="19">
        <v>54.83</v>
      </c>
      <c r="BO988" s="21">
        <v>0.5</v>
      </c>
      <c r="BP988" s="20"/>
      <c r="BQ988" s="21">
        <v>0.3</v>
      </c>
      <c r="BR988" s="20"/>
      <c r="BS988" s="21">
        <v>0.3</v>
      </c>
      <c r="BT988" s="20"/>
      <c r="BU988" s="20"/>
      <c r="BV988" s="21">
        <v>54.81</v>
      </c>
      <c r="BW988" s="9">
        <f>IF(BA988=1,BN988-(Monitors!$B$17*Data!BZ988),Data!BN988)</f>
        <v>54.83</v>
      </c>
      <c r="BX988" s="32">
        <f>IF($AR988=1,$BW988-(Monitors!$C$17*BZ988),Data!$BW988)</f>
        <v>54.83</v>
      </c>
      <c r="BY988" s="32">
        <f>BX988-(AA988*Monitors!$C$13)</f>
        <v>50.682000000000002</v>
      </c>
      <c r="BZ988" s="86">
        <f>(Monitors!$C$13*Data!AA988)+(Monitors!$C$6*TANH(Monitors!$C$7*(Data!V988+Monitors!$C$8)+Monitors!$C$9)+Monitors!$C$10)</f>
        <v>21.460665635648461</v>
      </c>
      <c r="CA988" s="9">
        <f>BN988-(Signage!$C$13*AI988)</f>
        <v>41.660203699999997</v>
      </c>
      <c r="CB988" s="86">
        <f>(Signage!$C$13*Data!AI988)+(Signage!$C$6*TANH(Signage!$C$7*(Data!V988+Signage!$C$8)+Signage!$C$9)+Signage!$C$10)</f>
        <v>66.264838008156545</v>
      </c>
    </row>
    <row r="989" spans="1:80" s="4" customFormat="1" ht="12" customHeight="1">
      <c r="A989" s="83">
        <v>988</v>
      </c>
      <c r="B989" s="15" t="s">
        <v>2056</v>
      </c>
      <c r="C989" s="83" t="s">
        <v>1919</v>
      </c>
      <c r="D989" s="25">
        <v>41439</v>
      </c>
      <c r="E989" s="27" t="s">
        <v>77</v>
      </c>
      <c r="F989" s="24" t="s">
        <v>70</v>
      </c>
      <c r="G989" s="26">
        <v>6</v>
      </c>
      <c r="H989" s="15" t="s">
        <v>914</v>
      </c>
      <c r="I989" s="24" t="s">
        <v>73</v>
      </c>
      <c r="J989" s="27" t="s">
        <v>73</v>
      </c>
      <c r="K989" s="27" t="s">
        <v>74</v>
      </c>
      <c r="L989" s="27" t="s">
        <v>71</v>
      </c>
      <c r="M989" s="27" t="s">
        <v>78</v>
      </c>
      <c r="N989" s="27" t="s">
        <v>78</v>
      </c>
      <c r="O989" s="27" t="s">
        <v>82</v>
      </c>
      <c r="P989" s="27" t="s">
        <v>81</v>
      </c>
      <c r="Q989" s="27" t="s">
        <v>78</v>
      </c>
      <c r="R989" s="28">
        <v>1.78</v>
      </c>
      <c r="S989" s="28">
        <v>20.6</v>
      </c>
      <c r="T989" s="28">
        <v>36.6</v>
      </c>
      <c r="U989" s="28">
        <v>42</v>
      </c>
      <c r="V989" s="28">
        <v>753.96</v>
      </c>
      <c r="W989" s="28">
        <v>1080</v>
      </c>
      <c r="X989" s="28">
        <v>1920</v>
      </c>
      <c r="Y989" s="27" t="s">
        <v>147</v>
      </c>
      <c r="Z989" s="70">
        <v>2750</v>
      </c>
      <c r="AA989" s="28">
        <v>2.0739999999999998</v>
      </c>
      <c r="AB989" s="30">
        <v>350</v>
      </c>
      <c r="AC989" s="28">
        <v>2.9</v>
      </c>
      <c r="AD989" s="28">
        <v>286.3</v>
      </c>
      <c r="AE989" s="28">
        <v>350</v>
      </c>
      <c r="AF989" s="28">
        <v>232.9</v>
      </c>
      <c r="AG989" s="8">
        <f>AF989/AD989</f>
        <v>0.8134823611596228</v>
      </c>
      <c r="AH989" s="28">
        <v>227.5</v>
      </c>
      <c r="AI989" s="85">
        <f>(AF989*V989)/1000000</f>
        <v>0.17559728400000002</v>
      </c>
      <c r="AJ989" s="27" t="s">
        <v>78</v>
      </c>
      <c r="AK989" s="27" t="s">
        <v>510</v>
      </c>
      <c r="AL989" s="27" t="s">
        <v>878</v>
      </c>
      <c r="AM989" s="27" t="s">
        <v>879</v>
      </c>
      <c r="AN989" s="27" t="s">
        <v>818</v>
      </c>
      <c r="AO989" s="27" t="s">
        <v>880</v>
      </c>
      <c r="AP989" s="27" t="s">
        <v>94</v>
      </c>
      <c r="AQ989" s="27" t="s">
        <v>81</v>
      </c>
      <c r="AR989" s="28">
        <v>0</v>
      </c>
      <c r="AS989" s="27"/>
      <c r="AT989" s="74">
        <v>60</v>
      </c>
      <c r="AU989" s="28">
        <v>178</v>
      </c>
      <c r="AV989" s="28">
        <v>178</v>
      </c>
      <c r="AW989" s="31"/>
      <c r="AX989" s="27" t="s">
        <v>505</v>
      </c>
      <c r="AY989" s="27" t="s">
        <v>71</v>
      </c>
      <c r="AZ989" s="27" t="s">
        <v>71</v>
      </c>
      <c r="BA989" s="28">
        <v>0</v>
      </c>
      <c r="BB989" s="29" t="s">
        <v>818</v>
      </c>
      <c r="BC989" s="29" t="s">
        <v>107</v>
      </c>
      <c r="BD989" s="27" t="s">
        <v>81</v>
      </c>
      <c r="BE989" s="27" t="s">
        <v>84</v>
      </c>
      <c r="BF989" s="27" t="s">
        <v>81</v>
      </c>
      <c r="BG989" s="27"/>
      <c r="BH989" s="30">
        <v>0</v>
      </c>
      <c r="BI989" s="28">
        <v>0.24</v>
      </c>
      <c r="BJ989" s="27"/>
      <c r="BK989" s="28">
        <v>0.24</v>
      </c>
      <c r="BL989" s="27"/>
      <c r="BM989" s="27"/>
      <c r="BN989" s="28">
        <v>65.12</v>
      </c>
      <c r="BO989" s="30">
        <v>0.97</v>
      </c>
      <c r="BP989" s="29"/>
      <c r="BQ989" s="30">
        <v>0.3</v>
      </c>
      <c r="BR989" s="29"/>
      <c r="BS989" s="30">
        <v>0.3</v>
      </c>
      <c r="BT989" s="29"/>
      <c r="BU989" s="29"/>
      <c r="BV989" s="30">
        <v>65.650000000000006</v>
      </c>
      <c r="BW989" s="9">
        <f>IF(BA989=1,BN989-(Monitors!$B$17*Data!BZ989),Data!BN989)</f>
        <v>65.12</v>
      </c>
      <c r="BX989" s="32">
        <f>IF($AR989=1,$BW989-(Monitors!$C$17*BZ989),Data!$BW989)</f>
        <v>65.12</v>
      </c>
      <c r="BY989" s="32">
        <f>BX989-(AA989*Monitors!$C$13)</f>
        <v>60.972000000000008</v>
      </c>
      <c r="BZ989" s="86">
        <f>(Monitors!$C$13*Data!AA989)+(Monitors!$C$6*TANH(Monitors!$C$7*(Data!V989+Monitors!$C$8)+Monitors!$C$9)+Monitors!$C$10)</f>
        <v>21.460665635648461</v>
      </c>
      <c r="CA989" s="9">
        <f>BN989-(Signage!$C$13*AI989)</f>
        <v>51.950203700000003</v>
      </c>
      <c r="CB989" s="86">
        <f>(Signage!$C$13*Data!AI989)+(Signage!$C$6*TANH(Signage!$C$7*(Data!V989+Signage!$C$8)+Signage!$C$9)+Signage!$C$10)</f>
        <v>66.264838008156545</v>
      </c>
    </row>
    <row r="990" spans="1:80" s="4" customFormat="1" ht="12" customHeight="1">
      <c r="A990" s="82">
        <v>989</v>
      </c>
      <c r="B990" s="15" t="s">
        <v>2088</v>
      </c>
      <c r="C990" s="82" t="s">
        <v>1920</v>
      </c>
      <c r="D990" s="16">
        <v>41374</v>
      </c>
      <c r="E990" s="18" t="s">
        <v>77</v>
      </c>
      <c r="F990" s="15" t="s">
        <v>225</v>
      </c>
      <c r="G990" s="17">
        <v>6</v>
      </c>
      <c r="H990" s="15" t="s">
        <v>914</v>
      </c>
      <c r="I990" s="15" t="s">
        <v>113</v>
      </c>
      <c r="J990" s="18"/>
      <c r="K990" s="18" t="s">
        <v>74</v>
      </c>
      <c r="L990" s="18"/>
      <c r="M990" s="18" t="s">
        <v>78</v>
      </c>
      <c r="N990" s="18" t="s">
        <v>78</v>
      </c>
      <c r="O990" s="18" t="s">
        <v>82</v>
      </c>
      <c r="P990" s="18"/>
      <c r="Q990" s="18" t="s">
        <v>78</v>
      </c>
      <c r="R990" s="19">
        <v>1.78</v>
      </c>
      <c r="S990" s="19">
        <v>26.8</v>
      </c>
      <c r="T990" s="19">
        <v>47.6</v>
      </c>
      <c r="U990" s="19">
        <v>54.6</v>
      </c>
      <c r="V990" s="19">
        <v>1275.67</v>
      </c>
      <c r="W990" s="19">
        <v>1080</v>
      </c>
      <c r="X990" s="19">
        <v>1920</v>
      </c>
      <c r="Y990" s="18" t="s">
        <v>147</v>
      </c>
      <c r="Z990" s="69">
        <v>1625</v>
      </c>
      <c r="AA990" s="19">
        <v>2.0739999999999998</v>
      </c>
      <c r="AB990" s="21">
        <v>270</v>
      </c>
      <c r="AC990" s="19">
        <v>0</v>
      </c>
      <c r="AD990" s="19">
        <v>270</v>
      </c>
      <c r="AE990" s="19">
        <v>270</v>
      </c>
      <c r="AF990" s="19">
        <v>270</v>
      </c>
      <c r="AG990" s="8">
        <f>AF990/AD990</f>
        <v>1</v>
      </c>
      <c r="AH990" s="19">
        <v>270</v>
      </c>
      <c r="AI990" s="85">
        <f>(AF990*V990)/1000000</f>
        <v>0.34443090000000004</v>
      </c>
      <c r="AJ990" s="18" t="s">
        <v>78</v>
      </c>
      <c r="AK990" s="18" t="s">
        <v>675</v>
      </c>
      <c r="AL990" s="18" t="s">
        <v>629</v>
      </c>
      <c r="AM990" s="18"/>
      <c r="AN990" s="18" t="s">
        <v>81</v>
      </c>
      <c r="AO990" s="18"/>
      <c r="AP990" s="18" t="s">
        <v>81</v>
      </c>
      <c r="AQ990" s="18"/>
      <c r="AR990" s="19">
        <v>0</v>
      </c>
      <c r="AS990" s="18"/>
      <c r="AT990" s="72">
        <v>60</v>
      </c>
      <c r="AU990" s="19">
        <v>178</v>
      </c>
      <c r="AV990" s="19">
        <v>178</v>
      </c>
      <c r="AW990" s="18" t="s">
        <v>77</v>
      </c>
      <c r="AX990" s="18" t="s">
        <v>264</v>
      </c>
      <c r="AY990" s="18"/>
      <c r="AZ990" s="18"/>
      <c r="BA990" s="19">
        <v>0</v>
      </c>
      <c r="BB990" s="20" t="s">
        <v>81</v>
      </c>
      <c r="BC990" s="18" t="s">
        <v>81</v>
      </c>
      <c r="BD990" s="18"/>
      <c r="BE990" s="18" t="s">
        <v>84</v>
      </c>
      <c r="BF990" s="18"/>
      <c r="BG990" s="18"/>
      <c r="BH990" s="21">
        <v>0</v>
      </c>
      <c r="BI990" s="19">
        <v>0.31</v>
      </c>
      <c r="BJ990" s="19">
        <v>0.62</v>
      </c>
      <c r="BK990" s="19">
        <v>0.27</v>
      </c>
      <c r="BL990" s="18"/>
      <c r="BM990" s="18"/>
      <c r="BN990" s="19">
        <v>98.2</v>
      </c>
      <c r="BO990" s="21">
        <v>0.96</v>
      </c>
      <c r="BP990" s="20"/>
      <c r="BQ990" s="21">
        <v>0.31</v>
      </c>
      <c r="BR990" s="21">
        <v>0.66</v>
      </c>
      <c r="BS990" s="21">
        <v>0.28000000000000003</v>
      </c>
      <c r="BT990" s="20"/>
      <c r="BU990" s="20"/>
      <c r="BV990" s="21">
        <v>94.5</v>
      </c>
      <c r="BW990" s="9">
        <f>IF(BA990=1,BN990-(Monitors!$B$17*Data!BZ990),Data!BN990)</f>
        <v>98.2</v>
      </c>
      <c r="BX990" s="32">
        <f>IF($AR990=1,$BW990-(Monitors!$C$17*BZ990),Data!$BW990)</f>
        <v>98.2</v>
      </c>
      <c r="BY990" s="32">
        <f>BX990-(AA990*Monitors!$C$13)</f>
        <v>94.052000000000007</v>
      </c>
      <c r="BZ990" s="86">
        <f>(Monitors!$C$13*Data!AA990)+(Monitors!$C$6*TANH(Monitors!$C$7*(Data!V990+Monitors!$C$8)+Monitors!$C$9)+Monitors!$C$10)</f>
        <v>21.546652054598049</v>
      </c>
      <c r="CA990" s="9">
        <f>BN990-(Signage!$C$13*AI990)</f>
        <v>72.367682500000001</v>
      </c>
      <c r="CB990" s="86">
        <f>(Signage!$C$13*Data!AI990)+(Signage!$C$6*TANH(Signage!$C$7*(Data!V990+Signage!$C$8)+Signage!$C$9)+Signage!$C$10)</f>
        <v>99.570988851836219</v>
      </c>
    </row>
    <row r="991" spans="1:80" s="4" customFormat="1" ht="12" customHeight="1">
      <c r="A991" s="83">
        <v>990</v>
      </c>
      <c r="B991" s="15" t="s">
        <v>2088</v>
      </c>
      <c r="C991" s="83" t="s">
        <v>1921</v>
      </c>
      <c r="D991" s="16">
        <v>41713</v>
      </c>
      <c r="E991" s="18" t="s">
        <v>77</v>
      </c>
      <c r="F991" s="15" t="s">
        <v>225</v>
      </c>
      <c r="G991" s="17">
        <v>6</v>
      </c>
      <c r="H991" s="15" t="s">
        <v>914</v>
      </c>
      <c r="I991" s="15" t="s">
        <v>113</v>
      </c>
      <c r="J991" s="18"/>
      <c r="K991" s="18" t="s">
        <v>74</v>
      </c>
      <c r="L991" s="18"/>
      <c r="M991" s="18" t="s">
        <v>78</v>
      </c>
      <c r="N991" s="18" t="s">
        <v>78</v>
      </c>
      <c r="O991" s="18" t="s">
        <v>82</v>
      </c>
      <c r="P991" s="18"/>
      <c r="Q991" s="18" t="s">
        <v>78</v>
      </c>
      <c r="R991" s="19">
        <v>1.78</v>
      </c>
      <c r="S991" s="19">
        <v>22.6</v>
      </c>
      <c r="T991" s="19">
        <v>40.1</v>
      </c>
      <c r="U991" s="19">
        <v>46</v>
      </c>
      <c r="V991" s="19">
        <v>903.69</v>
      </c>
      <c r="W991" s="19">
        <v>1080</v>
      </c>
      <c r="X991" s="19">
        <v>1920</v>
      </c>
      <c r="Y991" s="18" t="s">
        <v>147</v>
      </c>
      <c r="Z991" s="69">
        <v>2295</v>
      </c>
      <c r="AA991" s="19">
        <v>2.0739999999999998</v>
      </c>
      <c r="AB991" s="21">
        <v>309</v>
      </c>
      <c r="AC991" s="19">
        <v>0</v>
      </c>
      <c r="AD991" s="19">
        <v>309</v>
      </c>
      <c r="AE991" s="19">
        <v>309</v>
      </c>
      <c r="AF991" s="19">
        <v>214</v>
      </c>
      <c r="AG991" s="8">
        <f>AF991/AD991</f>
        <v>0.69255663430420711</v>
      </c>
      <c r="AH991" s="19">
        <v>214</v>
      </c>
      <c r="AI991" s="85">
        <f>(AF991*V991)/1000000</f>
        <v>0.19338965999999999</v>
      </c>
      <c r="AJ991" s="18" t="s">
        <v>78</v>
      </c>
      <c r="AK991" s="18" t="s">
        <v>511</v>
      </c>
      <c r="AL991" s="18" t="s">
        <v>227</v>
      </c>
      <c r="AM991" s="18"/>
      <c r="AN991" s="18" t="s">
        <v>81</v>
      </c>
      <c r="AO991" s="18"/>
      <c r="AP991" s="18" t="s">
        <v>81</v>
      </c>
      <c r="AQ991" s="18"/>
      <c r="AR991" s="19">
        <v>0</v>
      </c>
      <c r="AS991" s="18"/>
      <c r="AT991" s="72">
        <v>60</v>
      </c>
      <c r="AU991" s="19">
        <v>178</v>
      </c>
      <c r="AV991" s="19">
        <v>178</v>
      </c>
      <c r="AW991" s="18" t="s">
        <v>77</v>
      </c>
      <c r="AX991" s="18" t="s">
        <v>226</v>
      </c>
      <c r="AY991" s="18"/>
      <c r="AZ991" s="18"/>
      <c r="BA991" s="19">
        <v>0</v>
      </c>
      <c r="BB991" s="20" t="s">
        <v>81</v>
      </c>
      <c r="BC991" s="18" t="s">
        <v>81</v>
      </c>
      <c r="BD991" s="18"/>
      <c r="BE991" s="18" t="s">
        <v>84</v>
      </c>
      <c r="BF991" s="18"/>
      <c r="BG991" s="18"/>
      <c r="BH991" s="21">
        <v>0</v>
      </c>
      <c r="BI991" s="19">
        <v>0.3</v>
      </c>
      <c r="BJ991" s="18"/>
      <c r="BK991" s="19">
        <v>0.27</v>
      </c>
      <c r="BL991" s="18"/>
      <c r="BM991" s="18"/>
      <c r="BN991" s="19">
        <v>79.900000000000006</v>
      </c>
      <c r="BO991" s="21">
        <v>0.92</v>
      </c>
      <c r="BP991" s="20"/>
      <c r="BQ991" s="21">
        <v>0.4</v>
      </c>
      <c r="BR991" s="20"/>
      <c r="BS991" s="21">
        <v>0.35</v>
      </c>
      <c r="BT991" s="20"/>
      <c r="BU991" s="20"/>
      <c r="BV991" s="21">
        <v>80.099999999999994</v>
      </c>
      <c r="BW991" s="9">
        <f>IF(BA991=1,BN991-(Monitors!$B$17*Data!BZ991),Data!BN991)</f>
        <v>79.900000000000006</v>
      </c>
      <c r="BX991" s="32">
        <f>IF($AR991=1,$BW991-(Monitors!$C$17*BZ991),Data!$BW991)</f>
        <v>79.900000000000006</v>
      </c>
      <c r="BY991" s="32">
        <f>BX991-(AA991*Monitors!$C$13)</f>
        <v>75.75200000000001</v>
      </c>
      <c r="BZ991" s="86">
        <f>(Monitors!$C$13*Data!AA991)+(Monitors!$C$6*TANH(Monitors!$C$7*(Data!V991+Monitors!$C$8)+Monitors!$C$9)+Monitors!$C$10)</f>
        <v>21.521591433544717</v>
      </c>
      <c r="CA991" s="9">
        <f>BN991-(Signage!$C$13*AI991)</f>
        <v>65.395775500000013</v>
      </c>
      <c r="CB991" s="86">
        <f>(Signage!$C$13*Data!AI991)+(Signage!$C$6*TANH(Signage!$C$7*(Data!V991+Signage!$C$8)+Signage!$C$9)+Signage!$C$10)</f>
        <v>75.123984334393015</v>
      </c>
    </row>
    <row r="992" spans="1:80" s="4" customFormat="1" ht="12" customHeight="1">
      <c r="A992" s="82">
        <v>991</v>
      </c>
      <c r="B992" s="15" t="s">
        <v>2088</v>
      </c>
      <c r="C992" s="82" t="s">
        <v>1922</v>
      </c>
      <c r="D992" s="16">
        <v>41713</v>
      </c>
      <c r="E992" s="18" t="s">
        <v>77</v>
      </c>
      <c r="F992" s="15" t="s">
        <v>225</v>
      </c>
      <c r="G992" s="17">
        <v>6</v>
      </c>
      <c r="H992" s="15" t="s">
        <v>914</v>
      </c>
      <c r="I992" s="15" t="s">
        <v>113</v>
      </c>
      <c r="J992" s="18"/>
      <c r="K992" s="18" t="s">
        <v>74</v>
      </c>
      <c r="L992" s="18"/>
      <c r="M992" s="18" t="s">
        <v>78</v>
      </c>
      <c r="N992" s="18" t="s">
        <v>78</v>
      </c>
      <c r="O992" s="18" t="s">
        <v>82</v>
      </c>
      <c r="P992" s="18"/>
      <c r="Q992" s="18" t="s">
        <v>78</v>
      </c>
      <c r="R992" s="19">
        <v>1.78</v>
      </c>
      <c r="S992" s="19">
        <v>19.600000000000001</v>
      </c>
      <c r="T992" s="19">
        <v>34.9</v>
      </c>
      <c r="U992" s="19">
        <v>40</v>
      </c>
      <c r="V992" s="19">
        <v>683.8</v>
      </c>
      <c r="W992" s="19">
        <v>1080</v>
      </c>
      <c r="X992" s="19">
        <v>1920</v>
      </c>
      <c r="Y992" s="18" t="s">
        <v>147</v>
      </c>
      <c r="Z992" s="69">
        <v>3033</v>
      </c>
      <c r="AA992" s="19">
        <v>2.0739999999999998</v>
      </c>
      <c r="AB992" s="21">
        <v>320</v>
      </c>
      <c r="AC992" s="19">
        <v>0</v>
      </c>
      <c r="AD992" s="19">
        <v>320</v>
      </c>
      <c r="AE992" s="19">
        <v>320</v>
      </c>
      <c r="AF992" s="19">
        <v>227</v>
      </c>
      <c r="AG992" s="8">
        <f>AF992/AD992</f>
        <v>0.70937499999999998</v>
      </c>
      <c r="AH992" s="19">
        <v>227</v>
      </c>
      <c r="AI992" s="85">
        <f>(AF992*V992)/1000000</f>
        <v>0.15522259999999999</v>
      </c>
      <c r="AJ992" s="18" t="s">
        <v>78</v>
      </c>
      <c r="AK992" s="18" t="s">
        <v>228</v>
      </c>
      <c r="AL992" s="18" t="s">
        <v>227</v>
      </c>
      <c r="AM992" s="18"/>
      <c r="AN992" s="18" t="s">
        <v>81</v>
      </c>
      <c r="AO992" s="18"/>
      <c r="AP992" s="18" t="s">
        <v>81</v>
      </c>
      <c r="AQ992" s="18"/>
      <c r="AR992" s="19">
        <v>0</v>
      </c>
      <c r="AS992" s="18"/>
      <c r="AT992" s="72">
        <v>60</v>
      </c>
      <c r="AU992" s="19">
        <v>178</v>
      </c>
      <c r="AV992" s="19">
        <v>178</v>
      </c>
      <c r="AW992" s="18" t="s">
        <v>77</v>
      </c>
      <c r="AX992" s="18" t="s">
        <v>226</v>
      </c>
      <c r="AY992" s="18"/>
      <c r="AZ992" s="18"/>
      <c r="BA992" s="19">
        <v>0</v>
      </c>
      <c r="BB992" s="20" t="s">
        <v>81</v>
      </c>
      <c r="BC992" s="18" t="s">
        <v>81</v>
      </c>
      <c r="BD992" s="18"/>
      <c r="BE992" s="18" t="s">
        <v>84</v>
      </c>
      <c r="BF992" s="18"/>
      <c r="BG992" s="18"/>
      <c r="BH992" s="21">
        <v>0</v>
      </c>
      <c r="BI992" s="19">
        <v>0.3</v>
      </c>
      <c r="BJ992" s="18"/>
      <c r="BK992" s="19">
        <v>0.27</v>
      </c>
      <c r="BL992" s="18"/>
      <c r="BM992" s="18"/>
      <c r="BN992" s="19">
        <v>71.400000000000006</v>
      </c>
      <c r="BO992" s="21">
        <v>0.92</v>
      </c>
      <c r="BP992" s="20"/>
      <c r="BQ992" s="21">
        <v>0.37</v>
      </c>
      <c r="BR992" s="20"/>
      <c r="BS992" s="21">
        <v>0.35</v>
      </c>
      <c r="BT992" s="20"/>
      <c r="BU992" s="20"/>
      <c r="BV992" s="21">
        <v>72</v>
      </c>
      <c r="BW992" s="9">
        <f>IF(BA992=1,BN992-(Monitors!$B$17*Data!BZ992),Data!BN992)</f>
        <v>71.400000000000006</v>
      </c>
      <c r="BX992" s="32">
        <f>IF($AR992=1,$BW992-(Monitors!$C$17*BZ992),Data!$BW992)</f>
        <v>71.400000000000006</v>
      </c>
      <c r="BY992" s="32">
        <f>BX992-(AA992*Monitors!$C$13)</f>
        <v>67.25200000000001</v>
      </c>
      <c r="BZ992" s="86">
        <f>(Monitors!$C$13*Data!AA992)+(Monitors!$C$6*TANH(Monitors!$C$7*(Data!V992+Monitors!$C$8)+Monitors!$C$9)+Monitors!$C$10)</f>
        <v>21.395204076773211</v>
      </c>
      <c r="CA992" s="9">
        <f>BN992-(Signage!$C$13*AI992)</f>
        <v>59.758305000000007</v>
      </c>
      <c r="CB992" s="86">
        <f>(Signage!$C$13*Data!AI992)+(Signage!$C$6*TANH(Signage!$C$7*(Data!V992+Signage!$C$8)+Signage!$C$9)+Signage!$C$10)</f>
        <v>60.726287603291091</v>
      </c>
    </row>
    <row r="993" spans="1:80" s="4" customFormat="1" ht="12" customHeight="1">
      <c r="A993" s="83">
        <v>992</v>
      </c>
      <c r="B993" s="15" t="s">
        <v>2088</v>
      </c>
      <c r="C993" s="83" t="s">
        <v>1923</v>
      </c>
      <c r="D993" s="16">
        <v>41713</v>
      </c>
      <c r="E993" s="18" t="s">
        <v>77</v>
      </c>
      <c r="F993" s="15" t="s">
        <v>225</v>
      </c>
      <c r="G993" s="17">
        <v>6</v>
      </c>
      <c r="H993" s="15" t="s">
        <v>914</v>
      </c>
      <c r="I993" s="15" t="s">
        <v>113</v>
      </c>
      <c r="J993" s="18"/>
      <c r="K993" s="18" t="s">
        <v>74</v>
      </c>
      <c r="L993" s="18"/>
      <c r="M993" s="18" t="s">
        <v>78</v>
      </c>
      <c r="N993" s="18" t="s">
        <v>78</v>
      </c>
      <c r="O993" s="18" t="s">
        <v>82</v>
      </c>
      <c r="P993" s="18"/>
      <c r="Q993" s="18" t="s">
        <v>78</v>
      </c>
      <c r="R993" s="19">
        <v>1.78</v>
      </c>
      <c r="S993" s="19">
        <v>26.8</v>
      </c>
      <c r="T993" s="19">
        <v>47.6</v>
      </c>
      <c r="U993" s="19">
        <v>54.6</v>
      </c>
      <c r="V993" s="19">
        <v>1275.67</v>
      </c>
      <c r="W993" s="19">
        <v>1080</v>
      </c>
      <c r="X993" s="19">
        <v>1920</v>
      </c>
      <c r="Y993" s="18" t="s">
        <v>147</v>
      </c>
      <c r="Z993" s="69">
        <v>1626</v>
      </c>
      <c r="AA993" s="19">
        <v>2.0739999999999998</v>
      </c>
      <c r="AB993" s="21">
        <v>318</v>
      </c>
      <c r="AC993" s="19">
        <v>0</v>
      </c>
      <c r="AD993" s="19">
        <v>318</v>
      </c>
      <c r="AE993" s="19">
        <v>318</v>
      </c>
      <c r="AF993" s="19">
        <v>233</v>
      </c>
      <c r="AG993" s="8">
        <f>AF993/AD993</f>
        <v>0.73270440251572322</v>
      </c>
      <c r="AH993" s="19">
        <v>233</v>
      </c>
      <c r="AI993" s="85">
        <f>(AF993*V993)/1000000</f>
        <v>0.29723111000000002</v>
      </c>
      <c r="AJ993" s="18" t="s">
        <v>78</v>
      </c>
      <c r="AK993" s="18" t="s">
        <v>517</v>
      </c>
      <c r="AL993" s="18" t="s">
        <v>227</v>
      </c>
      <c r="AM993" s="18"/>
      <c r="AN993" s="18" t="s">
        <v>81</v>
      </c>
      <c r="AO993" s="18"/>
      <c r="AP993" s="18" t="s">
        <v>81</v>
      </c>
      <c r="AQ993" s="18"/>
      <c r="AR993" s="19">
        <v>0</v>
      </c>
      <c r="AS993" s="18"/>
      <c r="AT993" s="72">
        <v>60</v>
      </c>
      <c r="AU993" s="19">
        <v>178</v>
      </c>
      <c r="AV993" s="19">
        <v>178</v>
      </c>
      <c r="AW993" s="18" t="s">
        <v>77</v>
      </c>
      <c r="AX993" s="18" t="s">
        <v>226</v>
      </c>
      <c r="AY993" s="18"/>
      <c r="AZ993" s="18"/>
      <c r="BA993" s="19">
        <v>0</v>
      </c>
      <c r="BB993" s="20" t="s">
        <v>81</v>
      </c>
      <c r="BC993" s="18" t="s">
        <v>81</v>
      </c>
      <c r="BD993" s="18"/>
      <c r="BE993" s="18" t="s">
        <v>84</v>
      </c>
      <c r="BF993" s="18"/>
      <c r="BG993" s="18"/>
      <c r="BH993" s="21">
        <v>0</v>
      </c>
      <c r="BI993" s="19">
        <v>0.31</v>
      </c>
      <c r="BJ993" s="18"/>
      <c r="BK993" s="19">
        <v>0.28000000000000003</v>
      </c>
      <c r="BL993" s="18"/>
      <c r="BM993" s="18"/>
      <c r="BN993" s="19">
        <v>117.3</v>
      </c>
      <c r="BO993" s="21">
        <v>0.95</v>
      </c>
      <c r="BP993" s="20"/>
      <c r="BQ993" s="21">
        <v>0.37</v>
      </c>
      <c r="BR993" s="20"/>
      <c r="BS993" s="21">
        <v>0.34</v>
      </c>
      <c r="BT993" s="20"/>
      <c r="BU993" s="20"/>
      <c r="BV993" s="21">
        <v>115.8</v>
      </c>
      <c r="BW993" s="9">
        <f>IF(BA993=1,BN993-(Monitors!$B$17*Data!BZ993),Data!BN993)</f>
        <v>117.3</v>
      </c>
      <c r="BX993" s="32">
        <f>IF($AR993=1,$BW993-(Monitors!$C$17*BZ993),Data!$BW993)</f>
        <v>117.3</v>
      </c>
      <c r="BY993" s="32">
        <f>BX993-(AA993*Monitors!$C$13)</f>
        <v>113.152</v>
      </c>
      <c r="BZ993" s="86">
        <f>(Monitors!$C$13*Data!AA993)+(Monitors!$C$6*TANH(Monitors!$C$7*(Data!V993+Monitors!$C$8)+Monitors!$C$9)+Monitors!$C$10)</f>
        <v>21.546652054598049</v>
      </c>
      <c r="CA993" s="9">
        <f>BN993-(Signage!$C$13*AI993)</f>
        <v>95.007666749999999</v>
      </c>
      <c r="CB993" s="86">
        <f>(Signage!$C$13*Data!AI993)+(Signage!$C$6*TANH(Signage!$C$7*(Data!V993+Signage!$C$8)+Signage!$C$9)+Signage!$C$10)</f>
        <v>96.031004601836216</v>
      </c>
    </row>
    <row r="994" spans="1:80" s="4" customFormat="1" ht="12" customHeight="1">
      <c r="A994" s="82">
        <v>993</v>
      </c>
      <c r="B994" s="15" t="s">
        <v>2076</v>
      </c>
      <c r="C994" s="82" t="s">
        <v>1924</v>
      </c>
      <c r="D994" s="16">
        <v>41724</v>
      </c>
      <c r="E994" s="18" t="s">
        <v>77</v>
      </c>
      <c r="F994" s="15" t="s">
        <v>70</v>
      </c>
      <c r="G994" s="17">
        <v>6</v>
      </c>
      <c r="H994" s="15" t="s">
        <v>914</v>
      </c>
      <c r="I994" s="15" t="s">
        <v>90</v>
      </c>
      <c r="J994" s="18"/>
      <c r="K994" s="18" t="s">
        <v>74</v>
      </c>
      <c r="L994" s="18"/>
      <c r="M994" s="18" t="s">
        <v>78</v>
      </c>
      <c r="N994" s="18" t="s">
        <v>78</v>
      </c>
      <c r="O994" s="18" t="s">
        <v>82</v>
      </c>
      <c r="P994" s="18"/>
      <c r="Q994" s="18" t="s">
        <v>78</v>
      </c>
      <c r="R994" s="19">
        <v>1.78</v>
      </c>
      <c r="S994" s="19">
        <v>20.6</v>
      </c>
      <c r="T994" s="19">
        <v>36.5</v>
      </c>
      <c r="U994" s="19">
        <v>41.9</v>
      </c>
      <c r="V994" s="19">
        <v>750.74</v>
      </c>
      <c r="W994" s="19">
        <v>1080</v>
      </c>
      <c r="X994" s="19">
        <v>1920</v>
      </c>
      <c r="Y994" s="18" t="s">
        <v>147</v>
      </c>
      <c r="Z994" s="69">
        <v>2762</v>
      </c>
      <c r="AA994" s="19">
        <v>2.0739999999999998</v>
      </c>
      <c r="AB994" s="21">
        <v>300</v>
      </c>
      <c r="AC994" s="19">
        <v>0.1</v>
      </c>
      <c r="AD994" s="19">
        <v>319</v>
      </c>
      <c r="AE994" s="19">
        <v>300</v>
      </c>
      <c r="AF994" s="19">
        <v>245.1</v>
      </c>
      <c r="AG994" s="8">
        <f>AF994/AD994</f>
        <v>0.76833855799373041</v>
      </c>
      <c r="AH994" s="19">
        <v>245.1</v>
      </c>
      <c r="AI994" s="85">
        <f>(AF994*V994)/1000000</f>
        <v>0.184006374</v>
      </c>
      <c r="AJ994" s="18" t="s">
        <v>78</v>
      </c>
      <c r="AK994" s="18" t="s">
        <v>630</v>
      </c>
      <c r="AL994" s="18" t="s">
        <v>159</v>
      </c>
      <c r="AM994" s="18"/>
      <c r="AN994" s="18" t="s">
        <v>106</v>
      </c>
      <c r="AO994" s="18"/>
      <c r="AP994" s="18" t="s">
        <v>81</v>
      </c>
      <c r="AQ994" s="18"/>
      <c r="AR994" s="28">
        <v>0</v>
      </c>
      <c r="AS994" s="18"/>
      <c r="AT994" s="72">
        <v>60</v>
      </c>
      <c r="AU994" s="19">
        <v>178</v>
      </c>
      <c r="AV994" s="19">
        <v>178</v>
      </c>
      <c r="AW994" s="18" t="s">
        <v>78</v>
      </c>
      <c r="AX994" s="19">
        <v>0.68</v>
      </c>
      <c r="AY994" s="18"/>
      <c r="AZ994" s="18"/>
      <c r="BA994" s="19">
        <v>0</v>
      </c>
      <c r="BB994" s="20" t="s">
        <v>106</v>
      </c>
      <c r="BC994" s="18" t="s">
        <v>107</v>
      </c>
      <c r="BD994" s="18"/>
      <c r="BE994" s="18" t="s">
        <v>84</v>
      </c>
      <c r="BF994" s="18"/>
      <c r="BG994" s="18"/>
      <c r="BH994" s="21">
        <v>0</v>
      </c>
      <c r="BI994" s="19">
        <v>0.35</v>
      </c>
      <c r="BJ994" s="19">
        <v>0.23</v>
      </c>
      <c r="BK994" s="18"/>
      <c r="BL994" s="18"/>
      <c r="BM994" s="18"/>
      <c r="BN994" s="19">
        <v>77.8</v>
      </c>
      <c r="BO994" s="21">
        <v>0.98</v>
      </c>
      <c r="BP994" s="20"/>
      <c r="BQ994" s="21">
        <v>0.37</v>
      </c>
      <c r="BR994" s="21">
        <v>0.35</v>
      </c>
      <c r="BS994" s="20"/>
      <c r="BT994" s="20"/>
      <c r="BU994" s="20"/>
      <c r="BV994" s="21">
        <v>76.290000000000006</v>
      </c>
      <c r="BW994" s="9">
        <f>IF(BA994=1,BN994-(Monitors!$B$17*Data!BZ994),Data!BN994)</f>
        <v>77.8</v>
      </c>
      <c r="BX994" s="32">
        <f>IF($AR994=1,$BW994-(Monitors!$C$17*BZ994),Data!$BW994)</f>
        <v>77.8</v>
      </c>
      <c r="BY994" s="32">
        <f>BX994-(AA994*Monitors!$C$13)</f>
        <v>73.652000000000001</v>
      </c>
      <c r="BZ994" s="86">
        <f>(Monitors!$C$13*Data!AA994)+(Monitors!$C$6*TANH(Monitors!$C$7*(Data!V994+Monitors!$C$8)+Monitors!$C$9)+Monitors!$C$10)</f>
        <v>21.458392646535298</v>
      </c>
      <c r="CA994" s="9">
        <f>BN994-(Signage!$C$13*AI994)</f>
        <v>63.999521949999995</v>
      </c>
      <c r="CB994" s="86">
        <f>(Signage!$C$13*Data!AI994)+(Signage!$C$6*TANH(Signage!$C$7*(Data!V994+Signage!$C$8)+Signage!$C$9)+Signage!$C$10)</f>
        <v>66.718247366626812</v>
      </c>
    </row>
    <row r="995" spans="1:80" s="4" customFormat="1" ht="12" customHeight="1">
      <c r="A995" s="83">
        <v>994</v>
      </c>
      <c r="B995" s="15" t="s">
        <v>2076</v>
      </c>
      <c r="C995" s="83" t="s">
        <v>1925</v>
      </c>
      <c r="D995" s="16">
        <v>41347</v>
      </c>
      <c r="E995" s="18" t="s">
        <v>77</v>
      </c>
      <c r="F995" s="15" t="s">
        <v>70</v>
      </c>
      <c r="G995" s="17">
        <v>6</v>
      </c>
      <c r="H995" s="15" t="s">
        <v>914</v>
      </c>
      <c r="I995" s="15" t="s">
        <v>90</v>
      </c>
      <c r="J995" s="18"/>
      <c r="K995" s="18" t="s">
        <v>74</v>
      </c>
      <c r="L995" s="18"/>
      <c r="M995" s="18" t="s">
        <v>78</v>
      </c>
      <c r="N995" s="18" t="s">
        <v>78</v>
      </c>
      <c r="O995" s="18" t="s">
        <v>82</v>
      </c>
      <c r="P995" s="18"/>
      <c r="Q995" s="18" t="s">
        <v>78</v>
      </c>
      <c r="R995" s="19">
        <v>1.78</v>
      </c>
      <c r="S995" s="19">
        <v>23</v>
      </c>
      <c r="T995" s="19">
        <v>40.9</v>
      </c>
      <c r="U995" s="19">
        <v>47</v>
      </c>
      <c r="V995" s="19">
        <v>942.44</v>
      </c>
      <c r="W995" s="19">
        <v>1080</v>
      </c>
      <c r="X995" s="19">
        <v>1920</v>
      </c>
      <c r="Y995" s="18" t="s">
        <v>147</v>
      </c>
      <c r="Z995" s="69">
        <v>2200</v>
      </c>
      <c r="AA995" s="19">
        <v>2.0739999999999998</v>
      </c>
      <c r="AB995" s="21">
        <v>400</v>
      </c>
      <c r="AC995" s="19">
        <v>0.1</v>
      </c>
      <c r="AD995" s="19">
        <v>355.4</v>
      </c>
      <c r="AE995" s="19">
        <v>400</v>
      </c>
      <c r="AF995" s="19">
        <v>257.8</v>
      </c>
      <c r="AG995" s="8">
        <f>AF995/AD995</f>
        <v>0.72537985368598767</v>
      </c>
      <c r="AH995" s="19">
        <v>257.8</v>
      </c>
      <c r="AI995" s="85">
        <f>(AF995*V995)/1000000</f>
        <v>0.24296103200000005</v>
      </c>
      <c r="AJ995" s="18" t="s">
        <v>78</v>
      </c>
      <c r="AK995" s="18" t="s">
        <v>671</v>
      </c>
      <c r="AL995" s="18" t="s">
        <v>88</v>
      </c>
      <c r="AM995" s="18"/>
      <c r="AN995" s="18" t="s">
        <v>219</v>
      </c>
      <c r="AO995" s="18"/>
      <c r="AP995" s="18" t="s">
        <v>81</v>
      </c>
      <c r="AQ995" s="18"/>
      <c r="AR995" s="28">
        <v>0</v>
      </c>
      <c r="AS995" s="18"/>
      <c r="AT995" s="72">
        <v>60</v>
      </c>
      <c r="AU995" s="19">
        <v>178</v>
      </c>
      <c r="AV995" s="19">
        <v>178</v>
      </c>
      <c r="AW995" s="18" t="s">
        <v>78</v>
      </c>
      <c r="AX995" s="22">
        <v>0.68</v>
      </c>
      <c r="AY995" s="18"/>
      <c r="AZ995" s="18"/>
      <c r="BA995" s="19">
        <v>0</v>
      </c>
      <c r="BB995" s="20" t="s">
        <v>219</v>
      </c>
      <c r="BC995" s="18" t="s">
        <v>144</v>
      </c>
      <c r="BD995" s="18" t="s">
        <v>107</v>
      </c>
      <c r="BE995" s="18" t="s">
        <v>84</v>
      </c>
      <c r="BF995" s="18"/>
      <c r="BG995" s="18"/>
      <c r="BH995" s="21">
        <v>0</v>
      </c>
      <c r="BI995" s="19">
        <v>0.35</v>
      </c>
      <c r="BJ995" s="19">
        <v>0.33</v>
      </c>
      <c r="BK995" s="19">
        <v>0.32</v>
      </c>
      <c r="BL995" s="18"/>
      <c r="BM995" s="18"/>
      <c r="BN995" s="19">
        <v>89.22</v>
      </c>
      <c r="BO995" s="21">
        <v>0.98</v>
      </c>
      <c r="BP995" s="20"/>
      <c r="BQ995" s="21">
        <v>0.48</v>
      </c>
      <c r="BR995" s="21">
        <v>0.46</v>
      </c>
      <c r="BS995" s="20"/>
      <c r="BT995" s="20"/>
      <c r="BU995" s="20"/>
      <c r="BV995" s="21">
        <v>87.5</v>
      </c>
      <c r="BW995" s="9">
        <f>IF(BA995=1,BN995-(Monitors!$B$17*Data!BZ995),Data!BN995)</f>
        <v>89.22</v>
      </c>
      <c r="BX995" s="32">
        <f>IF($AR995=1,$BW995-(Monitors!$C$17*BZ995),Data!$BW995)</f>
        <v>89.22</v>
      </c>
      <c r="BY995" s="32">
        <f>BX995-(AA995*Monitors!$C$13)</f>
        <v>85.072000000000003</v>
      </c>
      <c r="BZ995" s="86">
        <f>(Monitors!$C$13*Data!AA995)+(Monitors!$C$6*TANH(Monitors!$C$7*(Data!V995+Monitors!$C$8)+Monitors!$C$9)+Monitors!$C$10)</f>
        <v>21.528626729772828</v>
      </c>
      <c r="CA995" s="9">
        <f>BN995-(Signage!$C$13*AI995)</f>
        <v>70.997922599999995</v>
      </c>
      <c r="CB995" s="86">
        <f>(Signage!$C$13*Data!AI995)+(Signage!$C$6*TANH(Signage!$C$7*(Data!V995+Signage!$C$8)+Signage!$C$9)+Signage!$C$10)</f>
        <v>80.564218811981192</v>
      </c>
    </row>
    <row r="996" spans="1:80" s="4" customFormat="1" ht="12" customHeight="1">
      <c r="A996" s="82">
        <v>995</v>
      </c>
      <c r="B996" s="15" t="s">
        <v>2087</v>
      </c>
      <c r="C996" s="82" t="s">
        <v>1926</v>
      </c>
      <c r="D996" s="16">
        <v>41409</v>
      </c>
      <c r="E996" s="18" t="s">
        <v>77</v>
      </c>
      <c r="F996" s="15"/>
      <c r="G996" s="17">
        <v>6</v>
      </c>
      <c r="H996" s="15" t="s">
        <v>914</v>
      </c>
      <c r="I996" s="15" t="s">
        <v>113</v>
      </c>
      <c r="J996" s="18"/>
      <c r="K996" s="18" t="s">
        <v>74</v>
      </c>
      <c r="L996" s="18"/>
      <c r="M996" s="18" t="s">
        <v>78</v>
      </c>
      <c r="N996" s="18" t="s">
        <v>78</v>
      </c>
      <c r="O996" s="18" t="s">
        <v>82</v>
      </c>
      <c r="P996" s="18"/>
      <c r="Q996" s="18" t="s">
        <v>78</v>
      </c>
      <c r="R996" s="19">
        <v>1.78</v>
      </c>
      <c r="S996" s="19">
        <v>20.6</v>
      </c>
      <c r="T996" s="19">
        <v>36.6</v>
      </c>
      <c r="U996" s="19">
        <v>42</v>
      </c>
      <c r="V996" s="19">
        <v>754.48</v>
      </c>
      <c r="W996" s="19">
        <v>1080</v>
      </c>
      <c r="X996" s="19">
        <v>1920</v>
      </c>
      <c r="Y996" s="18" t="s">
        <v>147</v>
      </c>
      <c r="Z996" s="69">
        <v>2748</v>
      </c>
      <c r="AA996" s="19">
        <v>2.0739999999999998</v>
      </c>
      <c r="AB996" s="21">
        <v>350</v>
      </c>
      <c r="AC996" s="19">
        <v>0</v>
      </c>
      <c r="AD996" s="19">
        <v>350.7</v>
      </c>
      <c r="AE996" s="19">
        <v>350</v>
      </c>
      <c r="AF996" s="19">
        <v>266.10000000000002</v>
      </c>
      <c r="AG996" s="8">
        <f>AF996/AD996</f>
        <v>0.75876817792985463</v>
      </c>
      <c r="AH996" s="19">
        <v>266.10000000000002</v>
      </c>
      <c r="AI996" s="85">
        <f>(AF996*V996)/1000000</f>
        <v>0.20076712800000002</v>
      </c>
      <c r="AJ996" s="18" t="s">
        <v>78</v>
      </c>
      <c r="AK996" s="19">
        <v>4867.57</v>
      </c>
      <c r="AL996" s="18" t="s">
        <v>148</v>
      </c>
      <c r="AM996" s="18" t="s">
        <v>696</v>
      </c>
      <c r="AN996" s="18" t="s">
        <v>81</v>
      </c>
      <c r="AO996" s="18"/>
      <c r="AP996" s="18" t="s">
        <v>81</v>
      </c>
      <c r="AQ996" s="18"/>
      <c r="AR996" s="28">
        <v>0</v>
      </c>
      <c r="AS996" s="18"/>
      <c r="AT996" s="72">
        <v>60</v>
      </c>
      <c r="AU996" s="19">
        <v>178</v>
      </c>
      <c r="AV996" s="19">
        <v>178</v>
      </c>
      <c r="AW996" s="18" t="s">
        <v>77</v>
      </c>
      <c r="AX996" s="19">
        <v>0.72</v>
      </c>
      <c r="AY996" s="18"/>
      <c r="AZ996" s="18"/>
      <c r="BA996" s="19">
        <v>0</v>
      </c>
      <c r="BB996" s="20" t="s">
        <v>81</v>
      </c>
      <c r="BC996" s="18" t="s">
        <v>81</v>
      </c>
      <c r="BD996" s="18"/>
      <c r="BE996" s="18" t="s">
        <v>245</v>
      </c>
      <c r="BF996" s="18"/>
      <c r="BG996" s="19">
        <v>1</v>
      </c>
      <c r="BH996" s="21">
        <v>1</v>
      </c>
      <c r="BI996" s="19">
        <v>0.23</v>
      </c>
      <c r="BJ996" s="18"/>
      <c r="BK996" s="19">
        <v>0.24</v>
      </c>
      <c r="BL996" s="18"/>
      <c r="BM996" s="18"/>
      <c r="BN996" s="19">
        <v>73.58</v>
      </c>
      <c r="BO996" s="21">
        <v>0.95</v>
      </c>
      <c r="BP996" s="20"/>
      <c r="BQ996" s="21">
        <v>0.42</v>
      </c>
      <c r="BR996" s="20"/>
      <c r="BS996" s="21">
        <v>0.42</v>
      </c>
      <c r="BT996" s="20"/>
      <c r="BU996" s="20"/>
      <c r="BV996" s="21">
        <v>73.7</v>
      </c>
      <c r="BW996" s="9">
        <f>IF(BA996=1,BN996-(Monitors!$B$17*Data!BZ996),Data!BN996)</f>
        <v>73.58</v>
      </c>
      <c r="BX996" s="32">
        <f>IF($AR996=1,$BW996-(Monitors!$C$17*BZ996),Data!$BW996)</f>
        <v>73.58</v>
      </c>
      <c r="BY996" s="32">
        <f>BX996-(AA996*Monitors!$C$13)</f>
        <v>69.432000000000002</v>
      </c>
      <c r="BZ996" s="86">
        <f>(Monitors!$C$13*Data!AA996)+(Monitors!$C$6*TANH(Monitors!$C$7*(Data!V996+Monitors!$C$8)+Monitors!$C$9)+Monitors!$C$10)</f>
        <v>21.46102726996088</v>
      </c>
      <c r="CA996" s="9">
        <f>BN996-(Signage!$C$13*AI996)</f>
        <v>58.522465399999994</v>
      </c>
      <c r="CB996" s="86">
        <f>(Signage!$C$13*Data!AI996)+(Signage!$C$6*TANH(Signage!$C$7*(Data!V996+Signage!$C$8)+Signage!$C$9)+Signage!$C$10)</f>
        <v>68.181142770070196</v>
      </c>
    </row>
    <row r="997" spans="1:80" s="4" customFormat="1" ht="12" customHeight="1">
      <c r="A997" s="83">
        <v>996</v>
      </c>
      <c r="B997" s="15" t="s">
        <v>2088</v>
      </c>
      <c r="C997" s="83" t="s">
        <v>1927</v>
      </c>
      <c r="D997" s="16">
        <v>41749</v>
      </c>
      <c r="E997" s="18" t="s">
        <v>77</v>
      </c>
      <c r="F997" s="15"/>
      <c r="G997" s="17">
        <v>6</v>
      </c>
      <c r="H997" s="15" t="s">
        <v>914</v>
      </c>
      <c r="I997" s="15" t="s">
        <v>113</v>
      </c>
      <c r="J997" s="18"/>
      <c r="K997" s="18" t="s">
        <v>74</v>
      </c>
      <c r="L997" s="18"/>
      <c r="M997" s="18" t="s">
        <v>78</v>
      </c>
      <c r="N997" s="18" t="s">
        <v>78</v>
      </c>
      <c r="O997" s="18" t="s">
        <v>82</v>
      </c>
      <c r="P997" s="18"/>
      <c r="Q997" s="18" t="s">
        <v>78</v>
      </c>
      <c r="R997" s="19">
        <v>1.78</v>
      </c>
      <c r="S997" s="19">
        <v>19.600000000000001</v>
      </c>
      <c r="T997" s="19">
        <v>34.9</v>
      </c>
      <c r="U997" s="19">
        <v>40</v>
      </c>
      <c r="V997" s="19">
        <v>683.8</v>
      </c>
      <c r="W997" s="19">
        <v>1080</v>
      </c>
      <c r="X997" s="19">
        <v>1920</v>
      </c>
      <c r="Y997" s="18" t="s">
        <v>147</v>
      </c>
      <c r="Z997" s="69">
        <v>3032</v>
      </c>
      <c r="AA997" s="19">
        <v>2.0739999999999998</v>
      </c>
      <c r="AB997" s="21">
        <v>300</v>
      </c>
      <c r="AC997" s="19">
        <v>0</v>
      </c>
      <c r="AD997" s="19">
        <v>300</v>
      </c>
      <c r="AE997" s="19">
        <v>300</v>
      </c>
      <c r="AF997" s="19">
        <v>267</v>
      </c>
      <c r="AG997" s="8">
        <f>AF997/AD997</f>
        <v>0.89</v>
      </c>
      <c r="AH997" s="19">
        <v>267</v>
      </c>
      <c r="AI997" s="85">
        <f>(AF997*V997)/1000000</f>
        <v>0.18257459999999998</v>
      </c>
      <c r="AJ997" s="18" t="s">
        <v>78</v>
      </c>
      <c r="AK997" s="18" t="s">
        <v>228</v>
      </c>
      <c r="AL997" s="18" t="s">
        <v>227</v>
      </c>
      <c r="AM997" s="18"/>
      <c r="AN997" s="18" t="s">
        <v>81</v>
      </c>
      <c r="AO997" s="18"/>
      <c r="AP997" s="18" t="s">
        <v>81</v>
      </c>
      <c r="AQ997" s="18"/>
      <c r="AR997" s="19">
        <v>0</v>
      </c>
      <c r="AS997" s="18"/>
      <c r="AT997" s="72">
        <v>60</v>
      </c>
      <c r="AU997" s="19">
        <v>178</v>
      </c>
      <c r="AV997" s="19">
        <v>178</v>
      </c>
      <c r="AW997" s="18" t="s">
        <v>77</v>
      </c>
      <c r="AX997" s="18" t="s">
        <v>264</v>
      </c>
      <c r="AY997" s="18"/>
      <c r="AZ997" s="18"/>
      <c r="BA997" s="19">
        <v>0</v>
      </c>
      <c r="BB997" s="20" t="s">
        <v>81</v>
      </c>
      <c r="BC997" s="18" t="s">
        <v>81</v>
      </c>
      <c r="BD997" s="18"/>
      <c r="BE997" s="18" t="s">
        <v>84</v>
      </c>
      <c r="BF997" s="18"/>
      <c r="BG997" s="18"/>
      <c r="BH997" s="21">
        <v>0</v>
      </c>
      <c r="BI997" s="19">
        <v>0.26</v>
      </c>
      <c r="BJ997" s="18"/>
      <c r="BK997" s="19">
        <v>0.24</v>
      </c>
      <c r="BL997" s="18"/>
      <c r="BM997" s="18"/>
      <c r="BN997" s="19">
        <v>75.8</v>
      </c>
      <c r="BO997" s="21">
        <v>0.94</v>
      </c>
      <c r="BP997" s="20"/>
      <c r="BQ997" s="21">
        <v>0.26</v>
      </c>
      <c r="BR997" s="20"/>
      <c r="BS997" s="21">
        <v>0.22</v>
      </c>
      <c r="BT997" s="20"/>
      <c r="BU997" s="20"/>
      <c r="BV997" s="21">
        <v>72.599999999999994</v>
      </c>
      <c r="BW997" s="9">
        <f>IF(BA997=1,BN997-(Monitors!$B$17*Data!BZ997),Data!BN997)</f>
        <v>75.8</v>
      </c>
      <c r="BX997" s="32">
        <f>IF($AR997=1,$BW997-(Monitors!$C$17*BZ997),Data!$BW997)</f>
        <v>75.8</v>
      </c>
      <c r="BY997" s="32">
        <f>BX997-(AA997*Monitors!$C$13)</f>
        <v>71.652000000000001</v>
      </c>
      <c r="BZ997" s="86">
        <f>(Monitors!$C$13*Data!AA997)+(Monitors!$C$6*TANH(Monitors!$C$7*(Data!V997+Monitors!$C$8)+Monitors!$C$9)+Monitors!$C$10)</f>
        <v>21.395204076773211</v>
      </c>
      <c r="CA997" s="9">
        <f>BN997-(Signage!$C$13*AI997)</f>
        <v>62.106904999999998</v>
      </c>
      <c r="CB997" s="86">
        <f>(Signage!$C$13*Data!AI997)+(Signage!$C$6*TANH(Signage!$C$7*(Data!V997+Signage!$C$8)+Signage!$C$9)+Signage!$C$10)</f>
        <v>62.777687603291092</v>
      </c>
    </row>
    <row r="998" spans="1:80" s="4" customFormat="1" ht="12" customHeight="1">
      <c r="A998" s="82">
        <v>997</v>
      </c>
      <c r="B998" s="15" t="s">
        <v>2076</v>
      </c>
      <c r="C998" s="82" t="s">
        <v>1928</v>
      </c>
      <c r="D998" s="16">
        <v>41347</v>
      </c>
      <c r="E998" s="18" t="s">
        <v>77</v>
      </c>
      <c r="F998" s="15" t="s">
        <v>70</v>
      </c>
      <c r="G998" s="17">
        <v>6</v>
      </c>
      <c r="H998" s="15" t="s">
        <v>914</v>
      </c>
      <c r="I998" s="15" t="s">
        <v>90</v>
      </c>
      <c r="J998" s="18"/>
      <c r="K998" s="18" t="s">
        <v>74</v>
      </c>
      <c r="L998" s="18"/>
      <c r="M998" s="18" t="s">
        <v>78</v>
      </c>
      <c r="N998" s="18" t="s">
        <v>78</v>
      </c>
      <c r="O998" s="18" t="s">
        <v>82</v>
      </c>
      <c r="P998" s="18"/>
      <c r="Q998" s="18" t="s">
        <v>78</v>
      </c>
      <c r="R998" s="19">
        <v>1.78</v>
      </c>
      <c r="S998" s="19">
        <v>20.6</v>
      </c>
      <c r="T998" s="19">
        <v>36.5</v>
      </c>
      <c r="U998" s="19">
        <v>41.9</v>
      </c>
      <c r="V998" s="19">
        <v>750.74</v>
      </c>
      <c r="W998" s="19">
        <v>1080</v>
      </c>
      <c r="X998" s="19">
        <v>1920</v>
      </c>
      <c r="Y998" s="18" t="s">
        <v>147</v>
      </c>
      <c r="Z998" s="69">
        <v>2762</v>
      </c>
      <c r="AA998" s="19">
        <v>2.0739999999999998</v>
      </c>
      <c r="AB998" s="21">
        <v>400</v>
      </c>
      <c r="AC998" s="19">
        <v>0.1</v>
      </c>
      <c r="AD998" s="19">
        <v>387.9</v>
      </c>
      <c r="AE998" s="19">
        <v>400</v>
      </c>
      <c r="AF998" s="19">
        <v>268.39999999999998</v>
      </c>
      <c r="AG998" s="8">
        <f>AF998/AD998</f>
        <v>0.69193091002835783</v>
      </c>
      <c r="AH998" s="19">
        <v>268.39999999999998</v>
      </c>
      <c r="AI998" s="85">
        <f>(AF998*V998)/1000000</f>
        <v>0.20149861599999999</v>
      </c>
      <c r="AJ998" s="18" t="s">
        <v>78</v>
      </c>
      <c r="AK998" s="18" t="s">
        <v>631</v>
      </c>
      <c r="AL998" s="18" t="s">
        <v>88</v>
      </c>
      <c r="AM998" s="18"/>
      <c r="AN998" s="18" t="s">
        <v>219</v>
      </c>
      <c r="AO998" s="18"/>
      <c r="AP998" s="18" t="s">
        <v>81</v>
      </c>
      <c r="AQ998" s="18"/>
      <c r="AR998" s="28">
        <v>0</v>
      </c>
      <c r="AS998" s="18"/>
      <c r="AT998" s="72">
        <v>60</v>
      </c>
      <c r="AU998" s="19">
        <v>178</v>
      </c>
      <c r="AV998" s="19">
        <v>178</v>
      </c>
      <c r="AW998" s="18" t="s">
        <v>78</v>
      </c>
      <c r="AX998" s="22">
        <v>0.68</v>
      </c>
      <c r="AY998" s="18"/>
      <c r="AZ998" s="18"/>
      <c r="BA998" s="19">
        <v>0</v>
      </c>
      <c r="BB998" s="20" t="s">
        <v>219</v>
      </c>
      <c r="BC998" s="18" t="s">
        <v>144</v>
      </c>
      <c r="BD998" s="18" t="s">
        <v>107</v>
      </c>
      <c r="BE998" s="18" t="s">
        <v>84</v>
      </c>
      <c r="BF998" s="18"/>
      <c r="BG998" s="18"/>
      <c r="BH998" s="21">
        <v>0</v>
      </c>
      <c r="BI998" s="19">
        <v>0.33</v>
      </c>
      <c r="BJ998" s="19">
        <v>0.31</v>
      </c>
      <c r="BK998" s="19">
        <v>0.31</v>
      </c>
      <c r="BL998" s="18"/>
      <c r="BM998" s="18"/>
      <c r="BN998" s="19">
        <v>83.87</v>
      </c>
      <c r="BO998" s="21">
        <v>0.98</v>
      </c>
      <c r="BP998" s="20"/>
      <c r="BQ998" s="21">
        <v>0.47</v>
      </c>
      <c r="BR998" s="21">
        <v>0.45</v>
      </c>
      <c r="BS998" s="20"/>
      <c r="BT998" s="20"/>
      <c r="BU998" s="20"/>
      <c r="BV998" s="21">
        <v>82.59</v>
      </c>
      <c r="BW998" s="9">
        <f>IF(BA998=1,BN998-(Monitors!$B$17*Data!BZ998),Data!BN998)</f>
        <v>83.87</v>
      </c>
      <c r="BX998" s="32">
        <f>IF($AR998=1,$BW998-(Monitors!$C$17*BZ998),Data!$BW998)</f>
        <v>83.87</v>
      </c>
      <c r="BY998" s="32">
        <f>BX998-(AA998*Monitors!$C$13)</f>
        <v>79.722000000000008</v>
      </c>
      <c r="BZ998" s="86">
        <f>(Monitors!$C$13*Data!AA998)+(Monitors!$C$6*TANH(Monitors!$C$7*(Data!V998+Monitors!$C$8)+Monitors!$C$9)+Monitors!$C$10)</f>
        <v>21.458392646535298</v>
      </c>
      <c r="CA998" s="9">
        <f>BN998-(Signage!$C$13*AI998)</f>
        <v>68.757603799999998</v>
      </c>
      <c r="CB998" s="86">
        <f>(Signage!$C$13*Data!AI998)+(Signage!$C$6*TANH(Signage!$C$7*(Data!V998+Signage!$C$8)+Signage!$C$9)+Signage!$C$10)</f>
        <v>68.030165516626823</v>
      </c>
    </row>
    <row r="999" spans="1:80" s="4" customFormat="1" ht="12" customHeight="1">
      <c r="A999" s="83">
        <v>998</v>
      </c>
      <c r="B999" s="15" t="s">
        <v>2080</v>
      </c>
      <c r="C999" s="83" t="s">
        <v>1929</v>
      </c>
      <c r="D999" s="16">
        <v>41532</v>
      </c>
      <c r="E999" s="18" t="s">
        <v>77</v>
      </c>
      <c r="F999" s="15" t="s">
        <v>70</v>
      </c>
      <c r="G999" s="17">
        <v>6</v>
      </c>
      <c r="H999" s="15" t="s">
        <v>914</v>
      </c>
      <c r="I999" s="15" t="s">
        <v>73</v>
      </c>
      <c r="J999" s="18" t="s">
        <v>73</v>
      </c>
      <c r="K999" s="18" t="s">
        <v>74</v>
      </c>
      <c r="L999" s="18" t="s">
        <v>71</v>
      </c>
      <c r="M999" s="18" t="s">
        <v>78</v>
      </c>
      <c r="N999" s="18" t="s">
        <v>78</v>
      </c>
      <c r="O999" s="18" t="s">
        <v>82</v>
      </c>
      <c r="P999" s="18" t="s">
        <v>81</v>
      </c>
      <c r="Q999" s="18" t="s">
        <v>78</v>
      </c>
      <c r="R999" s="19">
        <v>1.78</v>
      </c>
      <c r="S999" s="19">
        <v>26.8</v>
      </c>
      <c r="T999" s="19">
        <v>47.6</v>
      </c>
      <c r="U999" s="19">
        <v>55</v>
      </c>
      <c r="V999" s="19">
        <v>1275.67</v>
      </c>
      <c r="W999" s="19">
        <v>1080</v>
      </c>
      <c r="X999" s="19">
        <v>1920</v>
      </c>
      <c r="Y999" s="18" t="s">
        <v>147</v>
      </c>
      <c r="Z999" s="69">
        <v>1625</v>
      </c>
      <c r="AA999" s="19">
        <v>2.0739999999999998</v>
      </c>
      <c r="AB999" s="21">
        <v>350</v>
      </c>
      <c r="AC999" s="19">
        <v>80</v>
      </c>
      <c r="AD999" s="19">
        <v>368</v>
      </c>
      <c r="AE999" s="19">
        <v>350</v>
      </c>
      <c r="AF999" s="19">
        <v>272</v>
      </c>
      <c r="AG999" s="8">
        <f>AF999/AD999</f>
        <v>0.73913043478260865</v>
      </c>
      <c r="AH999" s="19">
        <v>200</v>
      </c>
      <c r="AI999" s="85">
        <f>(AF999*V999)/1000000</f>
        <v>0.34698224</v>
      </c>
      <c r="AJ999" s="18" t="s">
        <v>78</v>
      </c>
      <c r="AK999" s="18" t="s">
        <v>680</v>
      </c>
      <c r="AL999" s="18" t="s">
        <v>229</v>
      </c>
      <c r="AM999" s="18" t="s">
        <v>231</v>
      </c>
      <c r="AN999" s="18" t="s">
        <v>81</v>
      </c>
      <c r="AO999" s="18" t="s">
        <v>81</v>
      </c>
      <c r="AP999" s="18" t="s">
        <v>94</v>
      </c>
      <c r="AQ999" s="18" t="s">
        <v>81</v>
      </c>
      <c r="AR999" s="19">
        <v>0</v>
      </c>
      <c r="AS999" s="18"/>
      <c r="AT999" s="72">
        <v>60</v>
      </c>
      <c r="AU999" s="19">
        <v>176</v>
      </c>
      <c r="AV999" s="19">
        <v>176</v>
      </c>
      <c r="AW999" s="18" t="s">
        <v>77</v>
      </c>
      <c r="AX999" s="18" t="s">
        <v>98</v>
      </c>
      <c r="AY999" s="18"/>
      <c r="AZ999" s="18"/>
      <c r="BA999" s="19">
        <v>0</v>
      </c>
      <c r="BB999" s="20" t="s">
        <v>81</v>
      </c>
      <c r="BC999" s="18" t="s">
        <v>144</v>
      </c>
      <c r="BD999" s="18" t="s">
        <v>81</v>
      </c>
      <c r="BE999" s="18" t="s">
        <v>84</v>
      </c>
      <c r="BF999" s="18" t="s">
        <v>81</v>
      </c>
      <c r="BG999" s="18"/>
      <c r="BH999" s="21">
        <v>0</v>
      </c>
      <c r="BI999" s="19">
        <v>0.2</v>
      </c>
      <c r="BJ999" s="18"/>
      <c r="BK999" s="19">
        <v>0.2</v>
      </c>
      <c r="BL999" s="18"/>
      <c r="BM999" s="18"/>
      <c r="BN999" s="19">
        <v>106.82</v>
      </c>
      <c r="BO999" s="21">
        <v>1</v>
      </c>
      <c r="BP999" s="20"/>
      <c r="BQ999" s="21">
        <v>0.31</v>
      </c>
      <c r="BR999" s="20"/>
      <c r="BS999" s="21">
        <v>0.32</v>
      </c>
      <c r="BT999" s="20"/>
      <c r="BU999" s="20"/>
      <c r="BV999" s="21">
        <v>106.36</v>
      </c>
      <c r="BW999" s="9">
        <f>IF(BA999=1,BN999-(Monitors!$B$17*Data!BZ999),Data!BN999)</f>
        <v>106.82</v>
      </c>
      <c r="BX999" s="32">
        <f>IF($AR999=1,$BW999-(Monitors!$C$17*BZ999),Data!$BW999)</f>
        <v>106.82</v>
      </c>
      <c r="BY999" s="32">
        <f>BX999-(AA999*Monitors!$C$13)</f>
        <v>102.672</v>
      </c>
      <c r="BZ999" s="86">
        <f>(Monitors!$C$13*Data!AA999)+(Monitors!$C$6*TANH(Monitors!$C$7*(Data!V999+Monitors!$C$8)+Monitors!$C$9)+Monitors!$C$10)</f>
        <v>21.546652054598049</v>
      </c>
      <c r="CA999" s="9">
        <f>BN999-(Signage!$C$13*AI999)</f>
        <v>80.796331999999992</v>
      </c>
      <c r="CB999" s="86">
        <f>(Signage!$C$13*Data!AI999)+(Signage!$C$6*TANH(Signage!$C$7*(Data!V999+Signage!$C$8)+Signage!$C$9)+Signage!$C$10)</f>
        <v>99.762339351836218</v>
      </c>
    </row>
    <row r="1000" spans="1:80" s="4" customFormat="1" ht="12" customHeight="1">
      <c r="A1000" s="82">
        <v>999</v>
      </c>
      <c r="B1000" s="15" t="s">
        <v>2079</v>
      </c>
      <c r="C1000" s="82" t="s">
        <v>1930</v>
      </c>
      <c r="D1000" s="16">
        <v>41773</v>
      </c>
      <c r="E1000" s="18" t="s">
        <v>77</v>
      </c>
      <c r="F1000" s="15" t="s">
        <v>70</v>
      </c>
      <c r="G1000" s="17">
        <v>6</v>
      </c>
      <c r="H1000" s="15" t="s">
        <v>914</v>
      </c>
      <c r="I1000" s="15" t="s">
        <v>73</v>
      </c>
      <c r="J1000" s="18" t="s">
        <v>73</v>
      </c>
      <c r="K1000" s="18" t="s">
        <v>74</v>
      </c>
      <c r="L1000" s="18" t="s">
        <v>71</v>
      </c>
      <c r="M1000" s="18" t="s">
        <v>78</v>
      </c>
      <c r="N1000" s="18" t="s">
        <v>78</v>
      </c>
      <c r="O1000" s="18" t="s">
        <v>82</v>
      </c>
      <c r="P1000" s="18" t="s">
        <v>71</v>
      </c>
      <c r="Q1000" s="18" t="s">
        <v>78</v>
      </c>
      <c r="R1000" s="19">
        <v>1.78</v>
      </c>
      <c r="S1000" s="19">
        <v>15.5</v>
      </c>
      <c r="T1000" s="19">
        <v>27.5</v>
      </c>
      <c r="U1000" s="19">
        <v>31.5</v>
      </c>
      <c r="V1000" s="19">
        <v>425.27</v>
      </c>
      <c r="W1000" s="19">
        <v>1080</v>
      </c>
      <c r="X1000" s="19">
        <v>1920</v>
      </c>
      <c r="Y1000" s="18" t="s">
        <v>147</v>
      </c>
      <c r="Z1000" s="69">
        <v>4876</v>
      </c>
      <c r="AA1000" s="19">
        <v>2.0739999999999998</v>
      </c>
      <c r="AB1000" s="21">
        <v>400</v>
      </c>
      <c r="AC1000" s="19">
        <v>0.5</v>
      </c>
      <c r="AD1000" s="19">
        <v>369</v>
      </c>
      <c r="AE1000" s="19">
        <v>400</v>
      </c>
      <c r="AF1000" s="19">
        <v>276</v>
      </c>
      <c r="AG1000" s="8">
        <f>AF1000/AD1000</f>
        <v>0.74796747967479671</v>
      </c>
      <c r="AH1000" s="19">
        <v>260</v>
      </c>
      <c r="AI1000" s="85">
        <f>(AF1000*V1000)/1000000</f>
        <v>0.11737452</v>
      </c>
      <c r="AJ1000" s="18" t="s">
        <v>78</v>
      </c>
      <c r="AK1000" s="18" t="s">
        <v>621</v>
      </c>
      <c r="AL1000" s="18" t="s">
        <v>618</v>
      </c>
      <c r="AM1000" s="18" t="s">
        <v>619</v>
      </c>
      <c r="AN1000" s="18" t="s">
        <v>106</v>
      </c>
      <c r="AO1000" s="18" t="s">
        <v>620</v>
      </c>
      <c r="AP1000" s="18" t="s">
        <v>94</v>
      </c>
      <c r="AQ1000" s="18" t="s">
        <v>71</v>
      </c>
      <c r="AR1000" s="19">
        <v>0</v>
      </c>
      <c r="AS1000" s="18"/>
      <c r="AT1000" s="72">
        <v>60</v>
      </c>
      <c r="AU1000" s="19">
        <v>178</v>
      </c>
      <c r="AV1000" s="19">
        <v>178</v>
      </c>
      <c r="AW1000" s="18" t="s">
        <v>77</v>
      </c>
      <c r="AX1000" s="18" t="s">
        <v>617</v>
      </c>
      <c r="AY1000" s="18" t="s">
        <v>71</v>
      </c>
      <c r="AZ1000" s="18" t="s">
        <v>71</v>
      </c>
      <c r="BA1000" s="19">
        <v>0</v>
      </c>
      <c r="BB1000" s="20" t="s">
        <v>106</v>
      </c>
      <c r="BC1000" s="18" t="s">
        <v>107</v>
      </c>
      <c r="BD1000" s="18" t="s">
        <v>71</v>
      </c>
      <c r="BE1000" s="18" t="s">
        <v>84</v>
      </c>
      <c r="BF1000" s="18" t="s">
        <v>71</v>
      </c>
      <c r="BG1000" s="18"/>
      <c r="BH1000" s="21">
        <v>0</v>
      </c>
      <c r="BI1000" s="19">
        <v>0.27</v>
      </c>
      <c r="BJ1000" s="18"/>
      <c r="BK1000" s="19">
        <v>0.27</v>
      </c>
      <c r="BL1000" s="18"/>
      <c r="BM1000" s="18"/>
      <c r="BN1000" s="19">
        <v>50.11</v>
      </c>
      <c r="BO1000" s="21">
        <v>0.5</v>
      </c>
      <c r="BP1000" s="20"/>
      <c r="BQ1000" s="21">
        <v>0.33</v>
      </c>
      <c r="BR1000" s="20"/>
      <c r="BS1000" s="21">
        <v>0.33</v>
      </c>
      <c r="BT1000" s="20"/>
      <c r="BU1000" s="20"/>
      <c r="BV1000" s="21">
        <v>48.71</v>
      </c>
      <c r="BW1000" s="9">
        <f>IF(BA1000=1,BN1000-(Monitors!$B$17*Data!BZ1000),Data!BN1000)</f>
        <v>50.11</v>
      </c>
      <c r="BX1000" s="32">
        <f>IF($AR1000=1,$BW1000-(Monitors!$C$17*BZ1000),Data!$BW1000)</f>
        <v>50.11</v>
      </c>
      <c r="BY1000" s="32">
        <f>BX1000-(AA1000*Monitors!$C$13)</f>
        <v>45.962000000000003</v>
      </c>
      <c r="BZ1000" s="86">
        <f>(Monitors!$C$13*Data!AA1000)+(Monitors!$C$6*TANH(Monitors!$C$7*(Data!V1000+Monitors!$C$8)+Monitors!$C$9)+Monitors!$C$10)</f>
        <v>20.375452072732575</v>
      </c>
      <c r="CA1000" s="9">
        <f>BN1000-(Signage!$C$13*AI1000)</f>
        <v>41.306910999999999</v>
      </c>
      <c r="CB1000" s="86">
        <f>(Signage!$C$13*Data!AI1000)+(Signage!$C$6*TANH(Signage!$C$7*(Data!V1000+Signage!$C$8)+Signage!$C$9)+Signage!$C$10)</f>
        <v>40.572759979668618</v>
      </c>
    </row>
    <row r="1001" spans="1:80" s="4" customFormat="1" ht="12" customHeight="1">
      <c r="A1001" s="83">
        <v>1000</v>
      </c>
      <c r="B1001" s="15" t="s">
        <v>2076</v>
      </c>
      <c r="C1001" s="83" t="s">
        <v>1931</v>
      </c>
      <c r="D1001" s="16">
        <v>41600</v>
      </c>
      <c r="E1001" s="18" t="s">
        <v>77</v>
      </c>
      <c r="F1001" s="15" t="s">
        <v>70</v>
      </c>
      <c r="G1001" s="17">
        <v>6</v>
      </c>
      <c r="H1001" s="15" t="s">
        <v>914</v>
      </c>
      <c r="I1001" s="15" t="s">
        <v>90</v>
      </c>
      <c r="J1001" s="18"/>
      <c r="K1001" s="18" t="s">
        <v>74</v>
      </c>
      <c r="L1001" s="18"/>
      <c r="M1001" s="18" t="s">
        <v>78</v>
      </c>
      <c r="N1001" s="18" t="s">
        <v>78</v>
      </c>
      <c r="O1001" s="18" t="s">
        <v>82</v>
      </c>
      <c r="P1001" s="18"/>
      <c r="Q1001" s="18" t="s">
        <v>78</v>
      </c>
      <c r="R1001" s="19">
        <v>1.78</v>
      </c>
      <c r="S1001" s="19">
        <v>23</v>
      </c>
      <c r="T1001" s="19">
        <v>40.9</v>
      </c>
      <c r="U1001" s="19">
        <v>47</v>
      </c>
      <c r="V1001" s="19">
        <v>942.44</v>
      </c>
      <c r="W1001" s="19">
        <v>1080</v>
      </c>
      <c r="X1001" s="19">
        <v>1920</v>
      </c>
      <c r="Y1001" s="18" t="s">
        <v>147</v>
      </c>
      <c r="Z1001" s="69">
        <v>2200</v>
      </c>
      <c r="AA1001" s="19">
        <v>2.0739999999999998</v>
      </c>
      <c r="AB1001" s="21">
        <v>400</v>
      </c>
      <c r="AC1001" s="19">
        <v>0.1</v>
      </c>
      <c r="AD1001" s="19">
        <v>353.6</v>
      </c>
      <c r="AE1001" s="19">
        <v>400</v>
      </c>
      <c r="AF1001" s="19">
        <v>280</v>
      </c>
      <c r="AG1001" s="8">
        <f>AF1001/AD1001</f>
        <v>0.79185520361990946</v>
      </c>
      <c r="AH1001" s="19">
        <v>280</v>
      </c>
      <c r="AI1001" s="85">
        <f>(AF1001*V1001)/1000000</f>
        <v>0.26388319999999998</v>
      </c>
      <c r="AJ1001" s="18" t="s">
        <v>78</v>
      </c>
      <c r="AK1001" s="18" t="s">
        <v>515</v>
      </c>
      <c r="AL1001" s="18" t="s">
        <v>105</v>
      </c>
      <c r="AM1001" s="18"/>
      <c r="AN1001" s="18" t="s">
        <v>106</v>
      </c>
      <c r="AO1001" s="18"/>
      <c r="AP1001" s="18" t="s">
        <v>81</v>
      </c>
      <c r="AQ1001" s="18"/>
      <c r="AR1001" s="28">
        <v>0</v>
      </c>
      <c r="AS1001" s="18"/>
      <c r="AT1001" s="72">
        <v>60</v>
      </c>
      <c r="AU1001" s="19">
        <v>178</v>
      </c>
      <c r="AV1001" s="19">
        <v>178</v>
      </c>
      <c r="AW1001" s="18" t="s">
        <v>78</v>
      </c>
      <c r="AX1001" s="19">
        <v>0.68</v>
      </c>
      <c r="AY1001" s="18"/>
      <c r="AZ1001" s="18"/>
      <c r="BA1001" s="19">
        <v>0</v>
      </c>
      <c r="BB1001" s="20" t="s">
        <v>106</v>
      </c>
      <c r="BC1001" s="18" t="s">
        <v>107</v>
      </c>
      <c r="BD1001" s="18"/>
      <c r="BE1001" s="18" t="s">
        <v>84</v>
      </c>
      <c r="BF1001" s="18"/>
      <c r="BG1001" s="18"/>
      <c r="BH1001" s="21">
        <v>0</v>
      </c>
      <c r="BI1001" s="19">
        <v>0.53</v>
      </c>
      <c r="BJ1001" s="19">
        <v>0.37</v>
      </c>
      <c r="BK1001" s="18"/>
      <c r="BL1001" s="18"/>
      <c r="BM1001" s="18"/>
      <c r="BN1001" s="19">
        <v>99.11</v>
      </c>
      <c r="BO1001" s="21">
        <v>0.98</v>
      </c>
      <c r="BP1001" s="20"/>
      <c r="BQ1001" s="21">
        <v>0.65</v>
      </c>
      <c r="BR1001" s="21">
        <v>0.49</v>
      </c>
      <c r="BS1001" s="20"/>
      <c r="BT1001" s="20"/>
      <c r="BU1001" s="20"/>
      <c r="BV1001" s="21">
        <v>99.46</v>
      </c>
      <c r="BW1001" s="9">
        <f>IF(BA1001=1,BN1001-(Monitors!$B$17*Data!BZ1001),Data!BN1001)</f>
        <v>99.11</v>
      </c>
      <c r="BX1001" s="32">
        <f>IF($AR1001=1,$BW1001-(Monitors!$C$17*BZ1001),Data!$BW1001)</f>
        <v>99.11</v>
      </c>
      <c r="BY1001" s="32">
        <f>BX1001-(AA1001*Monitors!$C$13)</f>
        <v>94.962000000000003</v>
      </c>
      <c r="BZ1001" s="86">
        <f>(Monitors!$C$13*Data!AA1001)+(Monitors!$C$6*TANH(Monitors!$C$7*(Data!V1001+Monitors!$C$8)+Monitors!$C$9)+Monitors!$C$10)</f>
        <v>21.528626729772828</v>
      </c>
      <c r="CA1001" s="9">
        <f>BN1001-(Signage!$C$13*AI1001)</f>
        <v>79.318759999999997</v>
      </c>
      <c r="CB1001" s="86">
        <f>(Signage!$C$13*Data!AI1001)+(Signage!$C$6*TANH(Signage!$C$7*(Data!V1001+Signage!$C$8)+Signage!$C$9)+Signage!$C$10)</f>
        <v>82.13338141198119</v>
      </c>
    </row>
    <row r="1002" spans="1:80" s="4" customFormat="1" ht="12" customHeight="1">
      <c r="A1002" s="82">
        <v>1001</v>
      </c>
      <c r="B1002" s="15" t="s">
        <v>2076</v>
      </c>
      <c r="C1002" s="82" t="s">
        <v>1932</v>
      </c>
      <c r="D1002" s="16">
        <v>41537</v>
      </c>
      <c r="E1002" s="18" t="s">
        <v>77</v>
      </c>
      <c r="F1002" s="15" t="s">
        <v>70</v>
      </c>
      <c r="G1002" s="17">
        <v>6</v>
      </c>
      <c r="H1002" s="15" t="s">
        <v>914</v>
      </c>
      <c r="I1002" s="15" t="s">
        <v>90</v>
      </c>
      <c r="J1002" s="18"/>
      <c r="K1002" s="18" t="s">
        <v>74</v>
      </c>
      <c r="L1002" s="18"/>
      <c r="M1002" s="18" t="s">
        <v>78</v>
      </c>
      <c r="N1002" s="18" t="s">
        <v>78</v>
      </c>
      <c r="O1002" s="18" t="s">
        <v>82</v>
      </c>
      <c r="P1002" s="18"/>
      <c r="Q1002" s="18" t="s">
        <v>78</v>
      </c>
      <c r="R1002" s="19">
        <v>1.78</v>
      </c>
      <c r="S1002" s="19">
        <v>26.8</v>
      </c>
      <c r="T1002" s="19">
        <v>47.6</v>
      </c>
      <c r="U1002" s="19">
        <v>54.6</v>
      </c>
      <c r="V1002" s="19">
        <v>1275.67</v>
      </c>
      <c r="W1002" s="19">
        <v>1080</v>
      </c>
      <c r="X1002" s="19">
        <v>1920</v>
      </c>
      <c r="Y1002" s="18" t="s">
        <v>147</v>
      </c>
      <c r="Z1002" s="69">
        <v>1625</v>
      </c>
      <c r="AA1002" s="19">
        <v>2.0739999999999998</v>
      </c>
      <c r="AB1002" s="21">
        <v>350</v>
      </c>
      <c r="AC1002" s="19">
        <v>0.1</v>
      </c>
      <c r="AD1002" s="19">
        <v>309.5</v>
      </c>
      <c r="AE1002" s="19">
        <v>350</v>
      </c>
      <c r="AF1002" s="19">
        <v>290.39999999999998</v>
      </c>
      <c r="AG1002" s="8">
        <f>AF1002/AD1002</f>
        <v>0.93828756058158314</v>
      </c>
      <c r="AH1002" s="19">
        <v>290.39999999999998</v>
      </c>
      <c r="AI1002" s="85">
        <f>(AF1002*V1002)/1000000</f>
        <v>0.37045456799999998</v>
      </c>
      <c r="AJ1002" s="18" t="s">
        <v>78</v>
      </c>
      <c r="AK1002" s="18" t="s">
        <v>676</v>
      </c>
      <c r="AL1002" s="18" t="s">
        <v>105</v>
      </c>
      <c r="AM1002" s="18"/>
      <c r="AN1002" s="18" t="s">
        <v>106</v>
      </c>
      <c r="AO1002" s="18"/>
      <c r="AP1002" s="18" t="s">
        <v>81</v>
      </c>
      <c r="AQ1002" s="18"/>
      <c r="AR1002" s="28">
        <v>0</v>
      </c>
      <c r="AS1002" s="18"/>
      <c r="AT1002" s="72">
        <v>60</v>
      </c>
      <c r="AU1002" s="19">
        <v>178</v>
      </c>
      <c r="AV1002" s="19">
        <v>178</v>
      </c>
      <c r="AW1002" s="18" t="s">
        <v>78</v>
      </c>
      <c r="AX1002" s="19">
        <v>0.68</v>
      </c>
      <c r="AY1002" s="18"/>
      <c r="AZ1002" s="18"/>
      <c r="BA1002" s="19">
        <v>0</v>
      </c>
      <c r="BB1002" s="20" t="s">
        <v>106</v>
      </c>
      <c r="BC1002" s="18" t="s">
        <v>107</v>
      </c>
      <c r="BD1002" s="18"/>
      <c r="BE1002" s="18" t="s">
        <v>84</v>
      </c>
      <c r="BF1002" s="18"/>
      <c r="BG1002" s="18"/>
      <c r="BH1002" s="21">
        <v>0</v>
      </c>
      <c r="BI1002" s="19">
        <v>0.52</v>
      </c>
      <c r="BJ1002" s="19">
        <v>0.5</v>
      </c>
      <c r="BK1002" s="18"/>
      <c r="BL1002" s="18"/>
      <c r="BM1002" s="18"/>
      <c r="BN1002" s="19">
        <v>116.73</v>
      </c>
      <c r="BO1002" s="21">
        <v>0.99</v>
      </c>
      <c r="BP1002" s="20"/>
      <c r="BQ1002" s="21">
        <v>0.67</v>
      </c>
      <c r="BR1002" s="21">
        <v>0.65</v>
      </c>
      <c r="BS1002" s="20"/>
      <c r="BT1002" s="20"/>
      <c r="BU1002" s="20"/>
      <c r="BV1002" s="21">
        <v>115.3</v>
      </c>
      <c r="BW1002" s="9">
        <f>IF(BA1002=1,BN1002-(Monitors!$B$17*Data!BZ1002),Data!BN1002)</f>
        <v>116.73</v>
      </c>
      <c r="BX1002" s="32">
        <f>IF($AR1002=1,$BW1002-(Monitors!$C$17*BZ1002),Data!$BW1002)</f>
        <v>116.73</v>
      </c>
      <c r="BY1002" s="32">
        <f>BX1002-(AA1002*Monitors!$C$13)</f>
        <v>112.58200000000001</v>
      </c>
      <c r="BZ1002" s="86">
        <f>(Monitors!$C$13*Data!AA1002)+(Monitors!$C$6*TANH(Monitors!$C$7*(Data!V1002+Monitors!$C$8)+Monitors!$C$9)+Monitors!$C$10)</f>
        <v>21.546652054598049</v>
      </c>
      <c r="CA1002" s="9">
        <f>BN1002-(Signage!$C$13*AI1002)</f>
        <v>88.94590740000001</v>
      </c>
      <c r="CB1002" s="86">
        <f>(Signage!$C$13*Data!AI1002)+(Signage!$C$6*TANH(Signage!$C$7*(Data!V1002+Signage!$C$8)+Signage!$C$9)+Signage!$C$10)</f>
        <v>101.52276395183621</v>
      </c>
    </row>
    <row r="1003" spans="1:80" s="4" customFormat="1" ht="12" customHeight="1">
      <c r="A1003" s="83">
        <v>1002</v>
      </c>
      <c r="B1003" s="15" t="s">
        <v>2076</v>
      </c>
      <c r="C1003" s="83" t="s">
        <v>1933</v>
      </c>
      <c r="D1003" s="25">
        <v>41883</v>
      </c>
      <c r="E1003" s="27" t="s">
        <v>77</v>
      </c>
      <c r="F1003" s="24" t="s">
        <v>70</v>
      </c>
      <c r="G1003" s="26">
        <v>6</v>
      </c>
      <c r="H1003" s="15" t="s">
        <v>914</v>
      </c>
      <c r="I1003" s="24" t="s">
        <v>142</v>
      </c>
      <c r="J1003" s="27"/>
      <c r="K1003" s="27" t="s">
        <v>74</v>
      </c>
      <c r="L1003" s="27"/>
      <c r="M1003" s="27" t="s">
        <v>78</v>
      </c>
      <c r="N1003" s="27" t="s">
        <v>78</v>
      </c>
      <c r="O1003" s="27" t="s">
        <v>82</v>
      </c>
      <c r="P1003" s="27"/>
      <c r="Q1003" s="27" t="s">
        <v>78</v>
      </c>
      <c r="R1003" s="28">
        <v>1.78</v>
      </c>
      <c r="S1003" s="28">
        <v>15.5</v>
      </c>
      <c r="T1003" s="28">
        <v>27.5</v>
      </c>
      <c r="U1003" s="28">
        <v>31.5</v>
      </c>
      <c r="V1003" s="28">
        <v>425.27</v>
      </c>
      <c r="W1003" s="28">
        <v>1080</v>
      </c>
      <c r="X1003" s="28">
        <v>1920</v>
      </c>
      <c r="Y1003" s="27" t="s">
        <v>147</v>
      </c>
      <c r="Z1003" s="70">
        <v>4876</v>
      </c>
      <c r="AA1003" s="28">
        <v>2.0739999999999998</v>
      </c>
      <c r="AB1003" s="30">
        <v>300</v>
      </c>
      <c r="AC1003" s="28">
        <v>0.1</v>
      </c>
      <c r="AD1003" s="28">
        <v>301</v>
      </c>
      <c r="AE1003" s="28">
        <v>300</v>
      </c>
      <c r="AF1003" s="28">
        <v>292.3</v>
      </c>
      <c r="AG1003" s="8">
        <f>AF1003/AD1003</f>
        <v>0.97109634551495017</v>
      </c>
      <c r="AH1003" s="28">
        <v>292.3</v>
      </c>
      <c r="AI1003" s="85">
        <f>(AF1003*V1003)/1000000</f>
        <v>0.124306421</v>
      </c>
      <c r="AJ1003" s="27" t="s">
        <v>78</v>
      </c>
      <c r="AK1003" s="27" t="s">
        <v>623</v>
      </c>
      <c r="AL1003" s="27" t="s">
        <v>382</v>
      </c>
      <c r="AM1003" s="27"/>
      <c r="AN1003" s="27" t="s">
        <v>106</v>
      </c>
      <c r="AO1003" s="27"/>
      <c r="AP1003" s="27" t="s">
        <v>81</v>
      </c>
      <c r="AQ1003" s="27"/>
      <c r="AR1003" s="28">
        <v>0</v>
      </c>
      <c r="AS1003" s="27"/>
      <c r="AT1003" s="74">
        <v>60</v>
      </c>
      <c r="AU1003" s="28">
        <v>178</v>
      </c>
      <c r="AV1003" s="28">
        <v>178</v>
      </c>
      <c r="AW1003" s="31"/>
      <c r="AX1003" s="27" t="s">
        <v>868</v>
      </c>
      <c r="AY1003" s="27"/>
      <c r="AZ1003" s="27"/>
      <c r="BA1003" s="28">
        <v>0</v>
      </c>
      <c r="BB1003" s="29" t="s">
        <v>106</v>
      </c>
      <c r="BC1003" s="29" t="s">
        <v>107</v>
      </c>
      <c r="BD1003" s="27"/>
      <c r="BE1003" s="27" t="s">
        <v>84</v>
      </c>
      <c r="BF1003" s="27"/>
      <c r="BG1003" s="27"/>
      <c r="BH1003" s="30">
        <v>0</v>
      </c>
      <c r="BI1003" s="28">
        <v>0.59</v>
      </c>
      <c r="BJ1003" s="28">
        <v>0.59</v>
      </c>
      <c r="BK1003" s="27"/>
      <c r="BL1003" s="27"/>
      <c r="BM1003" s="27"/>
      <c r="BN1003" s="28">
        <v>63.43</v>
      </c>
      <c r="BO1003" s="30">
        <v>0.64</v>
      </c>
      <c r="BP1003" s="29"/>
      <c r="BQ1003" s="30">
        <v>0.71</v>
      </c>
      <c r="BR1003" s="30">
        <v>0.62</v>
      </c>
      <c r="BS1003" s="29"/>
      <c r="BT1003" s="29"/>
      <c r="BU1003" s="29"/>
      <c r="BV1003" s="30">
        <v>63.22</v>
      </c>
      <c r="BW1003" s="9">
        <f>IF(BA1003=1,BN1003-(Monitors!$B$17*Data!BZ1003),Data!BN1003)</f>
        <v>63.43</v>
      </c>
      <c r="BX1003" s="32">
        <f>IF($AR1003=1,$BW1003-(Monitors!$C$17*BZ1003),Data!$BW1003)</f>
        <v>63.43</v>
      </c>
      <c r="BY1003" s="32">
        <f>BX1003-(AA1003*Monitors!$C$13)</f>
        <v>59.281999999999996</v>
      </c>
      <c r="BZ1003" s="86">
        <f>(Monitors!$C$13*Data!AA1003)+(Monitors!$C$6*TANH(Monitors!$C$7*(Data!V1003+Monitors!$C$8)+Monitors!$C$9)+Monitors!$C$10)</f>
        <v>20.375452072732575</v>
      </c>
      <c r="CA1003" s="9">
        <f>BN1003-(Signage!$C$13*AI1003)</f>
        <v>54.107018425</v>
      </c>
      <c r="CB1003" s="86">
        <f>(Signage!$C$13*Data!AI1003)+(Signage!$C$6*TANH(Signage!$C$7*(Data!V1003+Signage!$C$8)+Signage!$C$9)+Signage!$C$10)</f>
        <v>41.092652554668618</v>
      </c>
    </row>
    <row r="1004" spans="1:80" s="4" customFormat="1" ht="12" customHeight="1">
      <c r="A1004" s="82">
        <v>1003</v>
      </c>
      <c r="B1004" s="15" t="s">
        <v>2088</v>
      </c>
      <c r="C1004" s="82" t="s">
        <v>1934</v>
      </c>
      <c r="D1004" s="16">
        <v>41749</v>
      </c>
      <c r="E1004" s="18" t="s">
        <v>77</v>
      </c>
      <c r="F1004" s="15" t="s">
        <v>225</v>
      </c>
      <c r="G1004" s="17">
        <v>6</v>
      </c>
      <c r="H1004" s="15" t="s">
        <v>914</v>
      </c>
      <c r="I1004" s="15" t="s">
        <v>113</v>
      </c>
      <c r="J1004" s="18"/>
      <c r="K1004" s="18" t="s">
        <v>74</v>
      </c>
      <c r="L1004" s="18"/>
      <c r="M1004" s="18" t="s">
        <v>78</v>
      </c>
      <c r="N1004" s="18" t="s">
        <v>78</v>
      </c>
      <c r="O1004" s="18" t="s">
        <v>82</v>
      </c>
      <c r="P1004" s="18"/>
      <c r="Q1004" s="18" t="s">
        <v>78</v>
      </c>
      <c r="R1004" s="19">
        <v>1.78</v>
      </c>
      <c r="S1004" s="19">
        <v>19.600000000000001</v>
      </c>
      <c r="T1004" s="19">
        <v>34.9</v>
      </c>
      <c r="U1004" s="19">
        <v>40</v>
      </c>
      <c r="V1004" s="19">
        <v>683.8</v>
      </c>
      <c r="W1004" s="19">
        <v>1080</v>
      </c>
      <c r="X1004" s="19">
        <v>1920</v>
      </c>
      <c r="Y1004" s="18" t="s">
        <v>147</v>
      </c>
      <c r="Z1004" s="69">
        <v>3032</v>
      </c>
      <c r="AA1004" s="19">
        <v>2.0739999999999998</v>
      </c>
      <c r="AB1004" s="21">
        <v>350</v>
      </c>
      <c r="AC1004" s="19">
        <v>0</v>
      </c>
      <c r="AD1004" s="19">
        <v>350</v>
      </c>
      <c r="AE1004" s="19">
        <v>350</v>
      </c>
      <c r="AF1004" s="19">
        <v>300</v>
      </c>
      <c r="AG1004" s="8">
        <f>AF1004/AD1004</f>
        <v>0.8571428571428571</v>
      </c>
      <c r="AH1004" s="19">
        <v>300</v>
      </c>
      <c r="AI1004" s="85">
        <f>(AF1004*V1004)/1000000</f>
        <v>0.20513999999999999</v>
      </c>
      <c r="AJ1004" s="18" t="s">
        <v>78</v>
      </c>
      <c r="AK1004" s="18" t="s">
        <v>228</v>
      </c>
      <c r="AL1004" s="18" t="s">
        <v>227</v>
      </c>
      <c r="AM1004" s="18"/>
      <c r="AN1004" s="18" t="s">
        <v>81</v>
      </c>
      <c r="AO1004" s="18"/>
      <c r="AP1004" s="18" t="s">
        <v>81</v>
      </c>
      <c r="AQ1004" s="18"/>
      <c r="AR1004" s="19">
        <v>0</v>
      </c>
      <c r="AS1004" s="18"/>
      <c r="AT1004" s="72">
        <v>60</v>
      </c>
      <c r="AU1004" s="19">
        <v>178</v>
      </c>
      <c r="AV1004" s="19">
        <v>178</v>
      </c>
      <c r="AW1004" s="18" t="s">
        <v>77</v>
      </c>
      <c r="AX1004" s="18" t="s">
        <v>264</v>
      </c>
      <c r="AY1004" s="18"/>
      <c r="AZ1004" s="18"/>
      <c r="BA1004" s="19">
        <v>0</v>
      </c>
      <c r="BB1004" s="20" t="s">
        <v>81</v>
      </c>
      <c r="BC1004" s="18" t="s">
        <v>81</v>
      </c>
      <c r="BD1004" s="18"/>
      <c r="BE1004" s="18" t="s">
        <v>84</v>
      </c>
      <c r="BF1004" s="18"/>
      <c r="BG1004" s="18"/>
      <c r="BH1004" s="21">
        <v>0</v>
      </c>
      <c r="BI1004" s="19">
        <v>0.33</v>
      </c>
      <c r="BJ1004" s="18"/>
      <c r="BK1004" s="19">
        <v>0.32</v>
      </c>
      <c r="BL1004" s="18"/>
      <c r="BM1004" s="18"/>
      <c r="BN1004" s="19">
        <v>71.8</v>
      </c>
      <c r="BO1004" s="21">
        <v>0.94</v>
      </c>
      <c r="BP1004" s="20"/>
      <c r="BQ1004" s="21">
        <v>0.37</v>
      </c>
      <c r="BR1004" s="20"/>
      <c r="BS1004" s="21">
        <v>0.36</v>
      </c>
      <c r="BT1004" s="20"/>
      <c r="BU1004" s="20"/>
      <c r="BV1004" s="21">
        <v>74.2</v>
      </c>
      <c r="BW1004" s="9">
        <f>IF(BA1004=1,BN1004-(Monitors!$B$17*Data!BZ1004),Data!BN1004)</f>
        <v>71.8</v>
      </c>
      <c r="BX1004" s="32">
        <f>IF($AR1004=1,$BW1004-(Monitors!$C$17*BZ1004),Data!$BW1004)</f>
        <v>71.8</v>
      </c>
      <c r="BY1004" s="32">
        <f>BX1004-(AA1004*Monitors!$C$13)</f>
        <v>67.652000000000001</v>
      </c>
      <c r="BZ1004" s="86">
        <f>(Monitors!$C$13*Data!AA1004)+(Monitors!$C$6*TANH(Monitors!$C$7*(Data!V1004+Monitors!$C$8)+Monitors!$C$9)+Monitors!$C$10)</f>
        <v>21.395204076773211</v>
      </c>
      <c r="CA1004" s="9">
        <f>BN1004-(Signage!$C$13*AI1004)</f>
        <v>56.414499999999997</v>
      </c>
      <c r="CB1004" s="86">
        <f>(Signage!$C$13*Data!AI1004)+(Signage!$C$6*TANH(Signage!$C$7*(Data!V1004+Signage!$C$8)+Signage!$C$9)+Signage!$C$10)</f>
        <v>64.470092603291093</v>
      </c>
    </row>
    <row r="1005" spans="1:80" s="4" customFormat="1" ht="12" customHeight="1">
      <c r="A1005" s="83">
        <v>1004</v>
      </c>
      <c r="B1005" s="15" t="s">
        <v>2076</v>
      </c>
      <c r="C1005" s="83" t="s">
        <v>1935</v>
      </c>
      <c r="D1005" s="25">
        <v>41883</v>
      </c>
      <c r="E1005" s="27" t="s">
        <v>77</v>
      </c>
      <c r="F1005" s="24" t="s">
        <v>70</v>
      </c>
      <c r="G1005" s="26">
        <v>6</v>
      </c>
      <c r="H1005" s="15" t="s">
        <v>914</v>
      </c>
      <c r="I1005" s="24" t="s">
        <v>142</v>
      </c>
      <c r="J1005" s="27"/>
      <c r="K1005" s="27" t="s">
        <v>74</v>
      </c>
      <c r="L1005" s="27"/>
      <c r="M1005" s="27" t="s">
        <v>78</v>
      </c>
      <c r="N1005" s="27" t="s">
        <v>78</v>
      </c>
      <c r="O1005" s="27" t="s">
        <v>82</v>
      </c>
      <c r="P1005" s="27"/>
      <c r="Q1005" s="27" t="s">
        <v>78</v>
      </c>
      <c r="R1005" s="28">
        <v>1.78</v>
      </c>
      <c r="S1005" s="28">
        <v>23</v>
      </c>
      <c r="T1005" s="28">
        <v>40.9</v>
      </c>
      <c r="U1005" s="28">
        <v>47</v>
      </c>
      <c r="V1005" s="28">
        <v>942.44</v>
      </c>
      <c r="W1005" s="28">
        <v>1080</v>
      </c>
      <c r="X1005" s="28">
        <v>1920</v>
      </c>
      <c r="Y1005" s="27" t="s">
        <v>147</v>
      </c>
      <c r="Z1005" s="70">
        <v>2200</v>
      </c>
      <c r="AA1005" s="28">
        <v>2.0739999999999998</v>
      </c>
      <c r="AB1005" s="30">
        <v>300</v>
      </c>
      <c r="AC1005" s="28">
        <v>0.1</v>
      </c>
      <c r="AD1005" s="28">
        <v>316.7</v>
      </c>
      <c r="AE1005" s="28">
        <v>300</v>
      </c>
      <c r="AF1005" s="28">
        <v>300.5</v>
      </c>
      <c r="AG1005" s="8">
        <f>AF1005/AD1005</f>
        <v>0.94884748973792232</v>
      </c>
      <c r="AH1005" s="28">
        <v>300.5</v>
      </c>
      <c r="AI1005" s="85">
        <f>(AF1005*V1005)/1000000</f>
        <v>0.28320322000000003</v>
      </c>
      <c r="AJ1005" s="27" t="s">
        <v>78</v>
      </c>
      <c r="AK1005" s="27" t="s">
        <v>515</v>
      </c>
      <c r="AL1005" s="27" t="s">
        <v>382</v>
      </c>
      <c r="AM1005" s="27"/>
      <c r="AN1005" s="27" t="s">
        <v>106</v>
      </c>
      <c r="AO1005" s="27"/>
      <c r="AP1005" s="27" t="s">
        <v>81</v>
      </c>
      <c r="AQ1005" s="27"/>
      <c r="AR1005" s="28">
        <v>0</v>
      </c>
      <c r="AS1005" s="27"/>
      <c r="AT1005" s="74">
        <v>60</v>
      </c>
      <c r="AU1005" s="28">
        <v>178</v>
      </c>
      <c r="AV1005" s="28">
        <v>178</v>
      </c>
      <c r="AW1005" s="31"/>
      <c r="AX1005" s="27" t="s">
        <v>868</v>
      </c>
      <c r="AY1005" s="27"/>
      <c r="AZ1005" s="27"/>
      <c r="BA1005" s="28">
        <v>0</v>
      </c>
      <c r="BB1005" s="29" t="s">
        <v>106</v>
      </c>
      <c r="BC1005" s="29" t="s">
        <v>107</v>
      </c>
      <c r="BD1005" s="27"/>
      <c r="BE1005" s="27" t="s">
        <v>84</v>
      </c>
      <c r="BF1005" s="27"/>
      <c r="BG1005" s="27"/>
      <c r="BH1005" s="30">
        <v>0</v>
      </c>
      <c r="BI1005" s="28">
        <v>0.6</v>
      </c>
      <c r="BJ1005" s="28">
        <v>0.59</v>
      </c>
      <c r="BK1005" s="27"/>
      <c r="BL1005" s="27"/>
      <c r="BM1005" s="27"/>
      <c r="BN1005" s="28">
        <v>100.56</v>
      </c>
      <c r="BO1005" s="30">
        <v>0.98</v>
      </c>
      <c r="BP1005" s="29"/>
      <c r="BQ1005" s="30">
        <v>0.61</v>
      </c>
      <c r="BR1005" s="30">
        <v>0.61</v>
      </c>
      <c r="BS1005" s="29"/>
      <c r="BT1005" s="29"/>
      <c r="BU1005" s="29"/>
      <c r="BV1005" s="30">
        <v>99.45</v>
      </c>
      <c r="BW1005" s="9">
        <f>IF(BA1005=1,BN1005-(Monitors!$B$17*Data!BZ1005),Data!BN1005)</f>
        <v>100.56</v>
      </c>
      <c r="BX1005" s="32">
        <f>IF($AR1005=1,$BW1005-(Monitors!$C$17*BZ1005),Data!$BW1005)</f>
        <v>100.56</v>
      </c>
      <c r="BY1005" s="32">
        <f>BX1005-(AA1005*Monitors!$C$13)</f>
        <v>96.412000000000006</v>
      </c>
      <c r="BZ1005" s="86">
        <f>(Monitors!$C$13*Data!AA1005)+(Monitors!$C$6*TANH(Monitors!$C$7*(Data!V1005+Monitors!$C$8)+Monitors!$C$9)+Monitors!$C$10)</f>
        <v>21.528626729772828</v>
      </c>
      <c r="CA1005" s="9">
        <f>BN1005-(Signage!$C$13*AI1005)</f>
        <v>79.319758500000006</v>
      </c>
      <c r="CB1005" s="86">
        <f>(Signage!$C$13*Data!AI1005)+(Signage!$C$6*TANH(Signage!$C$7*(Data!V1005+Signage!$C$8)+Signage!$C$9)+Signage!$C$10)</f>
        <v>83.582382911981199</v>
      </c>
    </row>
    <row r="1006" spans="1:80" s="4" customFormat="1" ht="12" customHeight="1">
      <c r="A1006" s="82">
        <v>1005</v>
      </c>
      <c r="B1006" s="15" t="s">
        <v>2088</v>
      </c>
      <c r="C1006" s="82" t="s">
        <v>1936</v>
      </c>
      <c r="D1006" s="16">
        <v>41749</v>
      </c>
      <c r="E1006" s="18" t="s">
        <v>77</v>
      </c>
      <c r="F1006" s="15" t="s">
        <v>225</v>
      </c>
      <c r="G1006" s="17">
        <v>6</v>
      </c>
      <c r="H1006" s="15" t="s">
        <v>914</v>
      </c>
      <c r="I1006" s="15" t="s">
        <v>113</v>
      </c>
      <c r="J1006" s="18"/>
      <c r="K1006" s="18" t="s">
        <v>74</v>
      </c>
      <c r="L1006" s="18"/>
      <c r="M1006" s="18" t="s">
        <v>78</v>
      </c>
      <c r="N1006" s="18" t="s">
        <v>78</v>
      </c>
      <c r="O1006" s="18" t="s">
        <v>82</v>
      </c>
      <c r="P1006" s="18"/>
      <c r="Q1006" s="18" t="s">
        <v>78</v>
      </c>
      <c r="R1006" s="19">
        <v>1.78</v>
      </c>
      <c r="S1006" s="19">
        <v>15.5</v>
      </c>
      <c r="T1006" s="19">
        <v>27.5</v>
      </c>
      <c r="U1006" s="19">
        <v>31.6</v>
      </c>
      <c r="V1006" s="19">
        <v>425.27</v>
      </c>
      <c r="W1006" s="19">
        <v>1080</v>
      </c>
      <c r="X1006" s="19">
        <v>1920</v>
      </c>
      <c r="Y1006" s="18" t="s">
        <v>147</v>
      </c>
      <c r="Z1006" s="69">
        <v>4876</v>
      </c>
      <c r="AA1006" s="19">
        <v>2.0739999999999998</v>
      </c>
      <c r="AB1006" s="21">
        <v>350</v>
      </c>
      <c r="AC1006" s="19">
        <v>0</v>
      </c>
      <c r="AD1006" s="19">
        <v>350</v>
      </c>
      <c r="AE1006" s="19">
        <v>350</v>
      </c>
      <c r="AF1006" s="19">
        <v>313</v>
      </c>
      <c r="AG1006" s="8">
        <f>AF1006/AD1006</f>
        <v>0.89428571428571424</v>
      </c>
      <c r="AH1006" s="19">
        <v>313</v>
      </c>
      <c r="AI1006" s="85">
        <f>(AF1006*V1006)/1000000</f>
        <v>0.13310950999999999</v>
      </c>
      <c r="AJ1006" s="18" t="s">
        <v>78</v>
      </c>
      <c r="AK1006" s="18" t="s">
        <v>230</v>
      </c>
      <c r="AL1006" s="18" t="s">
        <v>227</v>
      </c>
      <c r="AM1006" s="18"/>
      <c r="AN1006" s="18" t="s">
        <v>81</v>
      </c>
      <c r="AO1006" s="18"/>
      <c r="AP1006" s="18" t="s">
        <v>81</v>
      </c>
      <c r="AQ1006" s="18"/>
      <c r="AR1006" s="19">
        <v>0</v>
      </c>
      <c r="AS1006" s="18"/>
      <c r="AT1006" s="72">
        <v>60</v>
      </c>
      <c r="AU1006" s="19">
        <v>178</v>
      </c>
      <c r="AV1006" s="19">
        <v>178</v>
      </c>
      <c r="AW1006" s="18" t="s">
        <v>77</v>
      </c>
      <c r="AX1006" s="18" t="s">
        <v>264</v>
      </c>
      <c r="AY1006" s="18"/>
      <c r="AZ1006" s="18"/>
      <c r="BA1006" s="19">
        <v>0</v>
      </c>
      <c r="BB1006" s="20" t="s">
        <v>81</v>
      </c>
      <c r="BC1006" s="18" t="s">
        <v>81</v>
      </c>
      <c r="BD1006" s="18"/>
      <c r="BE1006" s="18" t="s">
        <v>84</v>
      </c>
      <c r="BF1006" s="18"/>
      <c r="BG1006" s="18"/>
      <c r="BH1006" s="21">
        <v>0</v>
      </c>
      <c r="BI1006" s="19">
        <v>0.21</v>
      </c>
      <c r="BJ1006" s="18"/>
      <c r="BK1006" s="19">
        <v>0.18</v>
      </c>
      <c r="BL1006" s="18"/>
      <c r="BM1006" s="18"/>
      <c r="BN1006" s="19">
        <v>54.5</v>
      </c>
      <c r="BO1006" s="21">
        <v>0.6</v>
      </c>
      <c r="BP1006" s="20"/>
      <c r="BQ1006" s="21">
        <v>0.25</v>
      </c>
      <c r="BR1006" s="20"/>
      <c r="BS1006" s="21">
        <v>0.22</v>
      </c>
      <c r="BT1006" s="20"/>
      <c r="BU1006" s="20"/>
      <c r="BV1006" s="21">
        <v>53.8</v>
      </c>
      <c r="BW1006" s="9">
        <f>IF(BA1006=1,BN1006-(Monitors!$B$17*Data!BZ1006),Data!BN1006)</f>
        <v>54.5</v>
      </c>
      <c r="BX1006" s="32">
        <f>IF($AR1006=1,$BW1006-(Monitors!$C$17*BZ1006),Data!$BW1006)</f>
        <v>54.5</v>
      </c>
      <c r="BY1006" s="32">
        <f>BX1006-(AA1006*Monitors!$C$13)</f>
        <v>50.352000000000004</v>
      </c>
      <c r="BZ1006" s="86">
        <f>(Monitors!$C$13*Data!AA1006)+(Monitors!$C$6*TANH(Monitors!$C$7*(Data!V1006+Monitors!$C$8)+Monitors!$C$9)+Monitors!$C$10)</f>
        <v>20.375452072732575</v>
      </c>
      <c r="CA1006" s="9">
        <f>BN1006-(Signage!$C$13*AI1006)</f>
        <v>44.516786750000001</v>
      </c>
      <c r="CB1006" s="86">
        <f>(Signage!$C$13*Data!AI1006)+(Signage!$C$6*TANH(Signage!$C$7*(Data!V1006+Signage!$C$8)+Signage!$C$9)+Signage!$C$10)</f>
        <v>41.752884229668624</v>
      </c>
    </row>
    <row r="1007" spans="1:80" s="4" customFormat="1" ht="12" customHeight="1">
      <c r="A1007" s="83">
        <v>1006</v>
      </c>
      <c r="B1007" s="15" t="s">
        <v>2088</v>
      </c>
      <c r="C1007" s="83" t="s">
        <v>1937</v>
      </c>
      <c r="D1007" s="16">
        <v>41749</v>
      </c>
      <c r="E1007" s="18" t="s">
        <v>77</v>
      </c>
      <c r="F1007" s="15"/>
      <c r="G1007" s="17">
        <v>6</v>
      </c>
      <c r="H1007" s="15" t="s">
        <v>914</v>
      </c>
      <c r="I1007" s="15" t="s">
        <v>113</v>
      </c>
      <c r="J1007" s="18"/>
      <c r="K1007" s="18" t="s">
        <v>74</v>
      </c>
      <c r="L1007" s="18"/>
      <c r="M1007" s="18" t="s">
        <v>78</v>
      </c>
      <c r="N1007" s="18" t="s">
        <v>78</v>
      </c>
      <c r="O1007" s="18" t="s">
        <v>82</v>
      </c>
      <c r="P1007" s="18"/>
      <c r="Q1007" s="18" t="s">
        <v>78</v>
      </c>
      <c r="R1007" s="19">
        <v>1.78</v>
      </c>
      <c r="S1007" s="19">
        <v>15.5</v>
      </c>
      <c r="T1007" s="19">
        <v>27.5</v>
      </c>
      <c r="U1007" s="19">
        <v>31.6</v>
      </c>
      <c r="V1007" s="19">
        <v>425.27</v>
      </c>
      <c r="W1007" s="19">
        <v>1080</v>
      </c>
      <c r="X1007" s="19">
        <v>1920</v>
      </c>
      <c r="Y1007" s="18" t="s">
        <v>147</v>
      </c>
      <c r="Z1007" s="69">
        <v>4876</v>
      </c>
      <c r="AA1007" s="19">
        <v>2.0739999999999998</v>
      </c>
      <c r="AB1007" s="21">
        <v>360</v>
      </c>
      <c r="AC1007" s="19">
        <v>0</v>
      </c>
      <c r="AD1007" s="19">
        <v>360</v>
      </c>
      <c r="AE1007" s="19">
        <v>360</v>
      </c>
      <c r="AF1007" s="19">
        <v>321</v>
      </c>
      <c r="AG1007" s="8">
        <f>AF1007/AD1007</f>
        <v>0.89166666666666672</v>
      </c>
      <c r="AH1007" s="19">
        <v>321</v>
      </c>
      <c r="AI1007" s="85">
        <f>(AF1007*V1007)/1000000</f>
        <v>0.13651166999999997</v>
      </c>
      <c r="AJ1007" s="18" t="s">
        <v>78</v>
      </c>
      <c r="AK1007" s="18" t="s">
        <v>230</v>
      </c>
      <c r="AL1007" s="18" t="s">
        <v>227</v>
      </c>
      <c r="AM1007" s="18"/>
      <c r="AN1007" s="18" t="s">
        <v>81</v>
      </c>
      <c r="AO1007" s="18"/>
      <c r="AP1007" s="18" t="s">
        <v>81</v>
      </c>
      <c r="AQ1007" s="18"/>
      <c r="AR1007" s="19">
        <v>0</v>
      </c>
      <c r="AS1007" s="18"/>
      <c r="AT1007" s="72">
        <v>60</v>
      </c>
      <c r="AU1007" s="19">
        <v>178</v>
      </c>
      <c r="AV1007" s="19">
        <v>178</v>
      </c>
      <c r="AW1007" s="18" t="s">
        <v>77</v>
      </c>
      <c r="AX1007" s="18" t="s">
        <v>264</v>
      </c>
      <c r="AY1007" s="18"/>
      <c r="AZ1007" s="18"/>
      <c r="BA1007" s="19">
        <v>0</v>
      </c>
      <c r="BB1007" s="20" t="s">
        <v>81</v>
      </c>
      <c r="BC1007" s="18" t="s">
        <v>81</v>
      </c>
      <c r="BD1007" s="18"/>
      <c r="BE1007" s="18" t="s">
        <v>84</v>
      </c>
      <c r="BF1007" s="18"/>
      <c r="BG1007" s="18"/>
      <c r="BH1007" s="21">
        <v>0</v>
      </c>
      <c r="BI1007" s="19">
        <v>0.21</v>
      </c>
      <c r="BJ1007" s="18"/>
      <c r="BK1007" s="19">
        <v>0.18</v>
      </c>
      <c r="BL1007" s="18"/>
      <c r="BM1007" s="18"/>
      <c r="BN1007" s="19">
        <v>54.6</v>
      </c>
      <c r="BO1007" s="21">
        <v>0.6</v>
      </c>
      <c r="BP1007" s="20"/>
      <c r="BQ1007" s="21">
        <v>0.25</v>
      </c>
      <c r="BR1007" s="20"/>
      <c r="BS1007" s="21">
        <v>0.22</v>
      </c>
      <c r="BT1007" s="20"/>
      <c r="BU1007" s="20"/>
      <c r="BV1007" s="21">
        <v>52.8</v>
      </c>
      <c r="BW1007" s="9">
        <f>IF(BA1007=1,BN1007-(Monitors!$B$17*Data!BZ1007),Data!BN1007)</f>
        <v>54.6</v>
      </c>
      <c r="BX1007" s="32">
        <f>IF($AR1007=1,$BW1007-(Monitors!$C$17*BZ1007),Data!$BW1007)</f>
        <v>54.6</v>
      </c>
      <c r="BY1007" s="32">
        <f>BX1007-(AA1007*Monitors!$C$13)</f>
        <v>50.451999999999998</v>
      </c>
      <c r="BZ1007" s="86">
        <f>(Monitors!$C$13*Data!AA1007)+(Monitors!$C$6*TANH(Monitors!$C$7*(Data!V1007+Monitors!$C$8)+Monitors!$C$9)+Monitors!$C$10)</f>
        <v>20.375452072732575</v>
      </c>
      <c r="CA1007" s="9">
        <f>BN1007-(Signage!$C$13*AI1007)</f>
        <v>44.361624750000004</v>
      </c>
      <c r="CB1007" s="86">
        <f>(Signage!$C$13*Data!AI1007)+(Signage!$C$6*TANH(Signage!$C$7*(Data!V1007+Signage!$C$8)+Signage!$C$9)+Signage!$C$10)</f>
        <v>42.008046229668622</v>
      </c>
    </row>
    <row r="1008" spans="1:80" s="4" customFormat="1" ht="12" customHeight="1">
      <c r="A1008" s="82">
        <v>1007</v>
      </c>
      <c r="B1008" s="15" t="s">
        <v>2076</v>
      </c>
      <c r="C1008" s="82" t="s">
        <v>1938</v>
      </c>
      <c r="D1008" s="25">
        <v>41883</v>
      </c>
      <c r="E1008" s="27" t="s">
        <v>77</v>
      </c>
      <c r="F1008" s="24" t="s">
        <v>70</v>
      </c>
      <c r="G1008" s="26">
        <v>6</v>
      </c>
      <c r="H1008" s="15" t="s">
        <v>914</v>
      </c>
      <c r="I1008" s="24" t="s">
        <v>142</v>
      </c>
      <c r="J1008" s="27"/>
      <c r="K1008" s="27" t="s">
        <v>74</v>
      </c>
      <c r="L1008" s="27"/>
      <c r="M1008" s="27" t="s">
        <v>78</v>
      </c>
      <c r="N1008" s="27" t="s">
        <v>78</v>
      </c>
      <c r="O1008" s="27" t="s">
        <v>82</v>
      </c>
      <c r="P1008" s="27"/>
      <c r="Q1008" s="27" t="s">
        <v>78</v>
      </c>
      <c r="R1008" s="28">
        <v>1.78</v>
      </c>
      <c r="S1008" s="28">
        <v>20.6</v>
      </c>
      <c r="T1008" s="28">
        <v>36.5</v>
      </c>
      <c r="U1008" s="28">
        <v>41.9</v>
      </c>
      <c r="V1008" s="28">
        <v>750.74</v>
      </c>
      <c r="W1008" s="28">
        <v>1080</v>
      </c>
      <c r="X1008" s="28">
        <v>1920</v>
      </c>
      <c r="Y1008" s="27" t="s">
        <v>147</v>
      </c>
      <c r="Z1008" s="70">
        <v>2762</v>
      </c>
      <c r="AA1008" s="28">
        <v>2.0739999999999998</v>
      </c>
      <c r="AB1008" s="30">
        <v>300</v>
      </c>
      <c r="AC1008" s="28">
        <v>0.1</v>
      </c>
      <c r="AD1008" s="28">
        <v>339.4</v>
      </c>
      <c r="AE1008" s="28">
        <v>300</v>
      </c>
      <c r="AF1008" s="28">
        <v>331</v>
      </c>
      <c r="AG1008" s="8">
        <f>AF1008/AD1008</f>
        <v>0.97525044195639365</v>
      </c>
      <c r="AH1008" s="28">
        <v>331</v>
      </c>
      <c r="AI1008" s="85">
        <f>(AF1008*V1008)/1000000</f>
        <v>0.24849494</v>
      </c>
      <c r="AJ1008" s="27" t="s">
        <v>78</v>
      </c>
      <c r="AK1008" s="27" t="s">
        <v>630</v>
      </c>
      <c r="AL1008" s="27" t="s">
        <v>382</v>
      </c>
      <c r="AM1008" s="27"/>
      <c r="AN1008" s="27" t="s">
        <v>106</v>
      </c>
      <c r="AO1008" s="27"/>
      <c r="AP1008" s="27" t="s">
        <v>81</v>
      </c>
      <c r="AQ1008" s="27"/>
      <c r="AR1008" s="28">
        <v>0</v>
      </c>
      <c r="AS1008" s="27"/>
      <c r="AT1008" s="74">
        <v>60</v>
      </c>
      <c r="AU1008" s="28">
        <v>178</v>
      </c>
      <c r="AV1008" s="28">
        <v>178</v>
      </c>
      <c r="AW1008" s="31"/>
      <c r="AX1008" s="27" t="s">
        <v>868</v>
      </c>
      <c r="AY1008" s="27"/>
      <c r="AZ1008" s="27"/>
      <c r="BA1008" s="28">
        <v>0</v>
      </c>
      <c r="BB1008" s="29" t="s">
        <v>106</v>
      </c>
      <c r="BC1008" s="29" t="s">
        <v>107</v>
      </c>
      <c r="BD1008" s="27"/>
      <c r="BE1008" s="27" t="s">
        <v>84</v>
      </c>
      <c r="BF1008" s="27"/>
      <c r="BG1008" s="27"/>
      <c r="BH1008" s="30">
        <v>0</v>
      </c>
      <c r="BI1008" s="28">
        <v>0.61</v>
      </c>
      <c r="BJ1008" s="28">
        <v>0.61</v>
      </c>
      <c r="BK1008" s="27"/>
      <c r="BL1008" s="27"/>
      <c r="BM1008" s="27"/>
      <c r="BN1008" s="28">
        <v>92.37</v>
      </c>
      <c r="BO1008" s="30">
        <v>0.98</v>
      </c>
      <c r="BP1008" s="29"/>
      <c r="BQ1008" s="30">
        <v>0.63</v>
      </c>
      <c r="BR1008" s="30">
        <v>0.63</v>
      </c>
      <c r="BS1008" s="29"/>
      <c r="BT1008" s="29"/>
      <c r="BU1008" s="29"/>
      <c r="BV1008" s="30">
        <v>91.25</v>
      </c>
      <c r="BW1008" s="9">
        <f>IF(BA1008=1,BN1008-(Monitors!$B$17*Data!BZ1008),Data!BN1008)</f>
        <v>92.37</v>
      </c>
      <c r="BX1008" s="32">
        <f>IF($AR1008=1,$BW1008-(Monitors!$C$17*BZ1008),Data!$BW1008)</f>
        <v>92.37</v>
      </c>
      <c r="BY1008" s="32">
        <f>BX1008-(AA1008*Monitors!$C$13)</f>
        <v>88.222000000000008</v>
      </c>
      <c r="BZ1008" s="86">
        <f>(Monitors!$C$13*Data!AA1008)+(Monitors!$C$6*TANH(Monitors!$C$7*(Data!V1008+Monitors!$C$8)+Monitors!$C$9)+Monitors!$C$10)</f>
        <v>21.458392646535298</v>
      </c>
      <c r="CA1008" s="9">
        <f>BN1008-(Signage!$C$13*AI1008)</f>
        <v>73.73287950000001</v>
      </c>
      <c r="CB1008" s="86">
        <f>(Signage!$C$13*Data!AI1008)+(Signage!$C$6*TANH(Signage!$C$7*(Data!V1008+Signage!$C$8)+Signage!$C$9)+Signage!$C$10)</f>
        <v>71.554889816626812</v>
      </c>
    </row>
    <row r="1009" spans="1:80" s="4" customFormat="1" ht="12" customHeight="1">
      <c r="A1009" s="83">
        <v>1008</v>
      </c>
      <c r="B1009" s="15" t="s">
        <v>2058</v>
      </c>
      <c r="C1009" s="83" t="s">
        <v>1939</v>
      </c>
      <c r="D1009" s="16">
        <v>41394</v>
      </c>
      <c r="E1009" s="18" t="s">
        <v>78</v>
      </c>
      <c r="F1009" s="15" t="s">
        <v>70</v>
      </c>
      <c r="G1009" s="17">
        <v>6</v>
      </c>
      <c r="H1009" s="15" t="s">
        <v>914</v>
      </c>
      <c r="I1009" s="15" t="s">
        <v>90</v>
      </c>
      <c r="J1009" s="18"/>
      <c r="K1009" s="18" t="s">
        <v>638</v>
      </c>
      <c r="L1009" s="18"/>
      <c r="M1009" s="18" t="s">
        <v>78</v>
      </c>
      <c r="N1009" s="18" t="s">
        <v>78</v>
      </c>
      <c r="O1009" s="18" t="s">
        <v>82</v>
      </c>
      <c r="P1009" s="18"/>
      <c r="Q1009" s="18" t="s">
        <v>78</v>
      </c>
      <c r="R1009" s="19">
        <v>1.78</v>
      </c>
      <c r="S1009" s="19">
        <v>206</v>
      </c>
      <c r="T1009" s="19">
        <v>366</v>
      </c>
      <c r="U1009" s="19">
        <v>42</v>
      </c>
      <c r="V1009" s="19">
        <v>754</v>
      </c>
      <c r="W1009" s="19">
        <v>1080</v>
      </c>
      <c r="X1009" s="19">
        <v>1920</v>
      </c>
      <c r="Y1009" s="18" t="s">
        <v>147</v>
      </c>
      <c r="Z1009" s="69">
        <v>2748</v>
      </c>
      <c r="AA1009" s="19">
        <v>2.0739999999999998</v>
      </c>
      <c r="AB1009" s="21">
        <v>315.8</v>
      </c>
      <c r="AC1009" s="19">
        <v>41.4</v>
      </c>
      <c r="AD1009" s="19">
        <v>334</v>
      </c>
      <c r="AE1009" s="19">
        <v>315.8</v>
      </c>
      <c r="AF1009" s="19">
        <v>334</v>
      </c>
      <c r="AG1009" s="8">
        <f>AF1009/AD1009</f>
        <v>1</v>
      </c>
      <c r="AH1009" s="19">
        <v>334</v>
      </c>
      <c r="AI1009" s="85">
        <f>(AF1009*V1009)/1000000</f>
        <v>0.251836</v>
      </c>
      <c r="AJ1009" s="18" t="s">
        <v>78</v>
      </c>
      <c r="AK1009" s="18" t="s">
        <v>639</v>
      </c>
      <c r="AL1009" s="18" t="s">
        <v>181</v>
      </c>
      <c r="AM1009" s="18"/>
      <c r="AN1009" s="18" t="s">
        <v>81</v>
      </c>
      <c r="AO1009" s="18"/>
      <c r="AP1009" s="18" t="s">
        <v>81</v>
      </c>
      <c r="AQ1009" s="18"/>
      <c r="AR1009" s="28">
        <v>0</v>
      </c>
      <c r="AS1009" s="18"/>
      <c r="AT1009" s="72">
        <v>60</v>
      </c>
      <c r="AU1009" s="19">
        <v>170</v>
      </c>
      <c r="AV1009" s="19">
        <v>160</v>
      </c>
      <c r="AW1009" s="18" t="s">
        <v>78</v>
      </c>
      <c r="AX1009" s="18" t="s">
        <v>109</v>
      </c>
      <c r="AY1009" s="18"/>
      <c r="AZ1009" s="18"/>
      <c r="BA1009" s="19">
        <v>0</v>
      </c>
      <c r="BB1009" s="20" t="s">
        <v>81</v>
      </c>
      <c r="BC1009" s="18" t="s">
        <v>81</v>
      </c>
      <c r="BD1009" s="18"/>
      <c r="BE1009" s="18" t="s">
        <v>84</v>
      </c>
      <c r="BF1009" s="18"/>
      <c r="BG1009" s="19">
        <v>2</v>
      </c>
      <c r="BH1009" s="21">
        <v>0</v>
      </c>
      <c r="BI1009" s="19">
        <v>0.23</v>
      </c>
      <c r="BJ1009" s="18"/>
      <c r="BK1009" s="19">
        <v>0</v>
      </c>
      <c r="BL1009" s="18"/>
      <c r="BM1009" s="18"/>
      <c r="BN1009" s="19">
        <v>134.6</v>
      </c>
      <c r="BO1009" s="21">
        <v>0.98</v>
      </c>
      <c r="BP1009" s="20"/>
      <c r="BQ1009" s="21">
        <v>0.36</v>
      </c>
      <c r="BR1009" s="20"/>
      <c r="BS1009" s="21">
        <v>0</v>
      </c>
      <c r="BT1009" s="20"/>
      <c r="BU1009" s="20"/>
      <c r="BV1009" s="21">
        <v>131.6</v>
      </c>
      <c r="BW1009" s="9">
        <f>IF(BA1009=1,BN1009-(Monitors!$B$17*Data!BZ1009),Data!BN1009)</f>
        <v>134.6</v>
      </c>
      <c r="BX1009" s="32">
        <f>IF($AR1009=1,$BW1009-(Monitors!$C$17*BZ1009),Data!$BW1009)</f>
        <v>134.6</v>
      </c>
      <c r="BY1009" s="32">
        <f>BX1009-(AA1009*Monitors!$C$13)</f>
        <v>130.452</v>
      </c>
      <c r="BZ1009" s="86">
        <f>(Monitors!$C$13*Data!AA1009)+(Monitors!$C$6*TANH(Monitors!$C$7*(Data!V1009+Monitors!$C$8)+Monitors!$C$9)+Monitors!$C$10)</f>
        <v>21.460693506841729</v>
      </c>
      <c r="CA1009" s="9">
        <f>BN1009-(Signage!$C$13*AI1009)</f>
        <v>115.7123</v>
      </c>
      <c r="CB1009" s="86">
        <f>(Signage!$C$13*Data!AI1009)+(Signage!$C$6*TANH(Signage!$C$7*(Data!V1009+Signage!$C$8)+Signage!$C$9)+Signage!$C$10)</f>
        <v>71.984939734267755</v>
      </c>
    </row>
    <row r="1010" spans="1:80" s="4" customFormat="1" ht="12" customHeight="1">
      <c r="A1010" s="82">
        <v>1009</v>
      </c>
      <c r="B1010" s="15" t="s">
        <v>2088</v>
      </c>
      <c r="C1010" s="82" t="s">
        <v>1940</v>
      </c>
      <c r="D1010" s="16">
        <v>41749</v>
      </c>
      <c r="E1010" s="18" t="s">
        <v>77</v>
      </c>
      <c r="F1010" s="15" t="s">
        <v>225</v>
      </c>
      <c r="G1010" s="17">
        <v>6</v>
      </c>
      <c r="H1010" s="15" t="s">
        <v>914</v>
      </c>
      <c r="I1010" s="15" t="s">
        <v>113</v>
      </c>
      <c r="J1010" s="18"/>
      <c r="K1010" s="18" t="s">
        <v>74</v>
      </c>
      <c r="L1010" s="18"/>
      <c r="M1010" s="18" t="s">
        <v>78</v>
      </c>
      <c r="N1010" s="18" t="s">
        <v>78</v>
      </c>
      <c r="O1010" s="18" t="s">
        <v>82</v>
      </c>
      <c r="P1010" s="18"/>
      <c r="Q1010" s="18" t="s">
        <v>78</v>
      </c>
      <c r="R1010" s="19">
        <v>1.78</v>
      </c>
      <c r="S1010" s="19">
        <v>26.8</v>
      </c>
      <c r="T1010" s="19">
        <v>47.6</v>
      </c>
      <c r="U1010" s="19">
        <v>54.6</v>
      </c>
      <c r="V1010" s="19">
        <v>1275.67</v>
      </c>
      <c r="W1010" s="19">
        <v>1080</v>
      </c>
      <c r="X1010" s="19">
        <v>1920</v>
      </c>
      <c r="Y1010" s="18" t="s">
        <v>147</v>
      </c>
      <c r="Z1010" s="69">
        <v>1625</v>
      </c>
      <c r="AA1010" s="19">
        <v>2.0739999999999998</v>
      </c>
      <c r="AB1010" s="21">
        <v>380</v>
      </c>
      <c r="AC1010" s="19">
        <v>0</v>
      </c>
      <c r="AD1010" s="19">
        <v>380</v>
      </c>
      <c r="AE1010" s="19">
        <v>380</v>
      </c>
      <c r="AF1010" s="19">
        <v>370</v>
      </c>
      <c r="AG1010" s="8">
        <f>AF1010/AD1010</f>
        <v>0.97368421052631582</v>
      </c>
      <c r="AH1010" s="19">
        <v>370</v>
      </c>
      <c r="AI1010" s="85">
        <f>(AF1010*V1010)/1000000</f>
        <v>0.47199790000000003</v>
      </c>
      <c r="AJ1010" s="18" t="s">
        <v>78</v>
      </c>
      <c r="AK1010" s="18" t="s">
        <v>517</v>
      </c>
      <c r="AL1010" s="18" t="s">
        <v>227</v>
      </c>
      <c r="AM1010" s="18"/>
      <c r="AN1010" s="18" t="s">
        <v>81</v>
      </c>
      <c r="AO1010" s="18"/>
      <c r="AP1010" s="18" t="s">
        <v>81</v>
      </c>
      <c r="AQ1010" s="18"/>
      <c r="AR1010" s="19">
        <v>0</v>
      </c>
      <c r="AS1010" s="18"/>
      <c r="AT1010" s="72">
        <v>60</v>
      </c>
      <c r="AU1010" s="19">
        <v>178</v>
      </c>
      <c r="AV1010" s="19">
        <v>178</v>
      </c>
      <c r="AW1010" s="18" t="s">
        <v>77</v>
      </c>
      <c r="AX1010" s="18" t="s">
        <v>264</v>
      </c>
      <c r="AY1010" s="18"/>
      <c r="AZ1010" s="18"/>
      <c r="BA1010" s="19">
        <v>0</v>
      </c>
      <c r="BB1010" s="20" t="s">
        <v>81</v>
      </c>
      <c r="BC1010" s="18" t="s">
        <v>81</v>
      </c>
      <c r="BD1010" s="18"/>
      <c r="BE1010" s="18" t="s">
        <v>84</v>
      </c>
      <c r="BF1010" s="18"/>
      <c r="BG1010" s="18"/>
      <c r="BH1010" s="21">
        <v>0</v>
      </c>
      <c r="BI1010" s="19">
        <v>0.3</v>
      </c>
      <c r="BJ1010" s="18"/>
      <c r="BK1010" s="19">
        <v>0.3</v>
      </c>
      <c r="BL1010" s="18"/>
      <c r="BM1010" s="18"/>
      <c r="BN1010" s="19">
        <v>127</v>
      </c>
      <c r="BO1010" s="21">
        <v>0.94</v>
      </c>
      <c r="BP1010" s="20"/>
      <c r="BQ1010" s="21">
        <v>0.36</v>
      </c>
      <c r="BR1010" s="20"/>
      <c r="BS1010" s="21">
        <v>0.35</v>
      </c>
      <c r="BT1010" s="20"/>
      <c r="BU1010" s="20"/>
      <c r="BV1010" s="21">
        <v>125</v>
      </c>
      <c r="BW1010" s="9">
        <f>IF(BA1010=1,BN1010-(Monitors!$B$17*Data!BZ1010),Data!BN1010)</f>
        <v>127</v>
      </c>
      <c r="BX1010" s="32">
        <f>IF($AR1010=1,$BW1010-(Monitors!$C$17*BZ1010),Data!$BW1010)</f>
        <v>127</v>
      </c>
      <c r="BY1010" s="32">
        <f>BX1010-(AA1010*Monitors!$C$13)</f>
        <v>122.852</v>
      </c>
      <c r="BZ1010" s="86">
        <f>(Monitors!$C$13*Data!AA1010)+(Monitors!$C$6*TANH(Monitors!$C$7*(Data!V1010+Monitors!$C$8)+Monitors!$C$9)+Monitors!$C$10)</f>
        <v>21.546652054598049</v>
      </c>
      <c r="CA1010" s="9">
        <f>BN1010-(Signage!$C$13*AI1010)</f>
        <v>91.600157499999995</v>
      </c>
      <c r="CB1010" s="86">
        <f>(Signage!$C$13*Data!AI1010)+(Signage!$C$6*TANH(Signage!$C$7*(Data!V1010+Signage!$C$8)+Signage!$C$9)+Signage!$C$10)</f>
        <v>109.13851385183622</v>
      </c>
    </row>
    <row r="1011" spans="1:80" s="4" customFormat="1" ht="12" customHeight="1">
      <c r="A1011" s="83">
        <v>1010</v>
      </c>
      <c r="B1011" s="15" t="s">
        <v>2088</v>
      </c>
      <c r="C1011" s="83" t="s">
        <v>1941</v>
      </c>
      <c r="D1011" s="16">
        <v>41363</v>
      </c>
      <c r="E1011" s="18" t="s">
        <v>77</v>
      </c>
      <c r="F1011" s="15"/>
      <c r="G1011" s="17">
        <v>6</v>
      </c>
      <c r="H1011" s="15" t="s">
        <v>914</v>
      </c>
      <c r="I1011" s="15" t="s">
        <v>113</v>
      </c>
      <c r="J1011" s="18"/>
      <c r="K1011" s="18" t="s">
        <v>74</v>
      </c>
      <c r="L1011" s="18"/>
      <c r="M1011" s="18" t="s">
        <v>78</v>
      </c>
      <c r="N1011" s="18" t="s">
        <v>78</v>
      </c>
      <c r="O1011" s="18" t="s">
        <v>82</v>
      </c>
      <c r="P1011" s="18"/>
      <c r="Q1011" s="18" t="s">
        <v>78</v>
      </c>
      <c r="R1011" s="19">
        <v>1.78</v>
      </c>
      <c r="S1011" s="19">
        <v>15.5</v>
      </c>
      <c r="T1011" s="19">
        <v>27.5</v>
      </c>
      <c r="U1011" s="19">
        <v>31.6</v>
      </c>
      <c r="V1011" s="19">
        <v>425.27</v>
      </c>
      <c r="W1011" s="19">
        <v>1080</v>
      </c>
      <c r="X1011" s="19">
        <v>1920</v>
      </c>
      <c r="Y1011" s="18" t="s">
        <v>147</v>
      </c>
      <c r="Z1011" s="69">
        <v>4876</v>
      </c>
      <c r="AA1011" s="19">
        <v>2.0739999999999998</v>
      </c>
      <c r="AB1011" s="21">
        <v>380</v>
      </c>
      <c r="AC1011" s="19">
        <v>0</v>
      </c>
      <c r="AD1011" s="19">
        <v>380</v>
      </c>
      <c r="AE1011" s="19">
        <v>380</v>
      </c>
      <c r="AF1011" s="19">
        <v>380</v>
      </c>
      <c r="AG1011" s="8">
        <f>AF1011/AD1011</f>
        <v>1</v>
      </c>
      <c r="AH1011" s="19">
        <v>380</v>
      </c>
      <c r="AI1011" s="85">
        <f>(AF1011*V1011)/1000000</f>
        <v>0.16160260000000001</v>
      </c>
      <c r="AJ1011" s="18" t="s">
        <v>78</v>
      </c>
      <c r="AK1011" s="18" t="s">
        <v>230</v>
      </c>
      <c r="AL1011" s="18" t="s">
        <v>227</v>
      </c>
      <c r="AM1011" s="18"/>
      <c r="AN1011" s="18" t="s">
        <v>106</v>
      </c>
      <c r="AO1011" s="18"/>
      <c r="AP1011" s="18" t="s">
        <v>81</v>
      </c>
      <c r="AQ1011" s="18"/>
      <c r="AR1011" s="19">
        <v>0</v>
      </c>
      <c r="AS1011" s="18"/>
      <c r="AT1011" s="72">
        <v>60</v>
      </c>
      <c r="AU1011" s="19">
        <v>178</v>
      </c>
      <c r="AV1011" s="19">
        <v>178</v>
      </c>
      <c r="AW1011" s="18" t="s">
        <v>77</v>
      </c>
      <c r="AX1011" s="18" t="s">
        <v>91</v>
      </c>
      <c r="AY1011" s="18"/>
      <c r="AZ1011" s="18"/>
      <c r="BA1011" s="19">
        <v>0</v>
      </c>
      <c r="BB1011" s="20" t="s">
        <v>106</v>
      </c>
      <c r="BC1011" s="18" t="s">
        <v>107</v>
      </c>
      <c r="BD1011" s="18"/>
      <c r="BE1011" s="18" t="s">
        <v>84</v>
      </c>
      <c r="BF1011" s="18"/>
      <c r="BG1011" s="18"/>
      <c r="BH1011" s="21">
        <v>0</v>
      </c>
      <c r="BI1011" s="19">
        <v>0.24</v>
      </c>
      <c r="BJ1011" s="19">
        <v>0.62</v>
      </c>
      <c r="BK1011" s="19">
        <v>0.24</v>
      </c>
      <c r="BL1011" s="18"/>
      <c r="BM1011" s="18"/>
      <c r="BN1011" s="19">
        <v>57</v>
      </c>
      <c r="BO1011" s="21">
        <v>0.7</v>
      </c>
      <c r="BP1011" s="20"/>
      <c r="BQ1011" s="21">
        <v>0.25</v>
      </c>
      <c r="BR1011" s="21">
        <v>0.66</v>
      </c>
      <c r="BS1011" s="21">
        <v>0.32</v>
      </c>
      <c r="BT1011" s="20"/>
      <c r="BU1011" s="20"/>
      <c r="BV1011" s="21">
        <v>56.6</v>
      </c>
      <c r="BW1011" s="9">
        <f>IF(BA1011=1,BN1011-(Monitors!$B$17*Data!BZ1011),Data!BN1011)</f>
        <v>57</v>
      </c>
      <c r="BX1011" s="32">
        <f>IF($AR1011=1,$BW1011-(Monitors!$C$17*BZ1011),Data!$BW1011)</f>
        <v>57</v>
      </c>
      <c r="BY1011" s="32">
        <f>BX1011-(AA1011*Monitors!$C$13)</f>
        <v>52.852000000000004</v>
      </c>
      <c r="BZ1011" s="86">
        <f>(Monitors!$C$13*Data!AA1011)+(Monitors!$C$6*TANH(Monitors!$C$7*(Data!V1011+Monitors!$C$8)+Monitors!$C$9)+Monitors!$C$10)</f>
        <v>20.375452072732575</v>
      </c>
      <c r="CA1011" s="9">
        <f>BN1011-(Signage!$C$13*AI1011)</f>
        <v>44.879804999999998</v>
      </c>
      <c r="CB1011" s="86">
        <f>(Signage!$C$13*Data!AI1011)+(Signage!$C$6*TANH(Signage!$C$7*(Data!V1011+Signage!$C$8)+Signage!$C$9)+Signage!$C$10)</f>
        <v>43.88986597966862</v>
      </c>
    </row>
    <row r="1012" spans="1:80" s="4" customFormat="1" ht="12" customHeight="1">
      <c r="A1012" s="82">
        <v>1011</v>
      </c>
      <c r="B1012" s="15" t="s">
        <v>2058</v>
      </c>
      <c r="C1012" s="82" t="s">
        <v>1942</v>
      </c>
      <c r="D1012" s="16">
        <v>41404</v>
      </c>
      <c r="E1012" s="18" t="s">
        <v>78</v>
      </c>
      <c r="F1012" s="15" t="s">
        <v>70</v>
      </c>
      <c r="G1012" s="17">
        <v>6</v>
      </c>
      <c r="H1012" s="15" t="s">
        <v>914</v>
      </c>
      <c r="I1012" s="15" t="s">
        <v>90</v>
      </c>
      <c r="J1012" s="18"/>
      <c r="K1012" s="18" t="s">
        <v>74</v>
      </c>
      <c r="L1012" s="18"/>
      <c r="M1012" s="18" t="s">
        <v>78</v>
      </c>
      <c r="N1012" s="18" t="s">
        <v>78</v>
      </c>
      <c r="O1012" s="18" t="s">
        <v>82</v>
      </c>
      <c r="P1012" s="18"/>
      <c r="Q1012" s="18" t="s">
        <v>78</v>
      </c>
      <c r="R1012" s="19">
        <v>1.78</v>
      </c>
      <c r="S1012" s="19">
        <v>268</v>
      </c>
      <c r="T1012" s="19">
        <v>476</v>
      </c>
      <c r="U1012" s="19">
        <v>54.6</v>
      </c>
      <c r="V1012" s="19">
        <v>1276</v>
      </c>
      <c r="W1012" s="19">
        <v>1080</v>
      </c>
      <c r="X1012" s="19">
        <v>1920</v>
      </c>
      <c r="Y1012" s="18" t="s">
        <v>147</v>
      </c>
      <c r="Z1012" s="69">
        <v>1626</v>
      </c>
      <c r="AA1012" s="19">
        <v>2.0739999999999998</v>
      </c>
      <c r="AB1012" s="21">
        <v>331.5</v>
      </c>
      <c r="AC1012" s="19">
        <v>36.700000000000003</v>
      </c>
      <c r="AD1012" s="19">
        <v>349.3</v>
      </c>
      <c r="AE1012" s="19">
        <v>331.5</v>
      </c>
      <c r="AF1012" s="19">
        <v>380.5</v>
      </c>
      <c r="AG1012" s="8">
        <f>AF1012/AD1012</f>
        <v>1.0893215001431433</v>
      </c>
      <c r="AH1012" s="19">
        <v>380.5</v>
      </c>
      <c r="AI1012" s="85">
        <f>(AF1012*V1012)/1000000</f>
        <v>0.48551800000000001</v>
      </c>
      <c r="AJ1012" s="18" t="s">
        <v>78</v>
      </c>
      <c r="AK1012" s="18" t="s">
        <v>580</v>
      </c>
      <c r="AL1012" s="18" t="s">
        <v>181</v>
      </c>
      <c r="AM1012" s="18"/>
      <c r="AN1012" s="18" t="s">
        <v>81</v>
      </c>
      <c r="AO1012" s="18"/>
      <c r="AP1012" s="18" t="s">
        <v>81</v>
      </c>
      <c r="AQ1012" s="18"/>
      <c r="AR1012" s="28">
        <v>0</v>
      </c>
      <c r="AS1012" s="18"/>
      <c r="AT1012" s="72">
        <v>60</v>
      </c>
      <c r="AU1012" s="19">
        <v>178</v>
      </c>
      <c r="AV1012" s="19">
        <v>178</v>
      </c>
      <c r="AW1012" s="18" t="s">
        <v>78</v>
      </c>
      <c r="AX1012" s="18" t="s">
        <v>109</v>
      </c>
      <c r="AY1012" s="18"/>
      <c r="AZ1012" s="18"/>
      <c r="BA1012" s="19">
        <v>0</v>
      </c>
      <c r="BB1012" s="20" t="s">
        <v>81</v>
      </c>
      <c r="BC1012" s="18" t="s">
        <v>81</v>
      </c>
      <c r="BD1012" s="18"/>
      <c r="BE1012" s="18" t="s">
        <v>84</v>
      </c>
      <c r="BF1012" s="18"/>
      <c r="BG1012" s="19">
        <v>1</v>
      </c>
      <c r="BH1012" s="21">
        <v>0</v>
      </c>
      <c r="BI1012" s="19">
        <v>0.3</v>
      </c>
      <c r="BJ1012" s="18"/>
      <c r="BK1012" s="18"/>
      <c r="BL1012" s="18"/>
      <c r="BM1012" s="18"/>
      <c r="BN1012" s="19">
        <v>160.4</v>
      </c>
      <c r="BO1012" s="21">
        <v>0.94</v>
      </c>
      <c r="BP1012" s="20"/>
      <c r="BQ1012" s="21">
        <v>0.3</v>
      </c>
      <c r="BR1012" s="20"/>
      <c r="BS1012" s="21">
        <v>0</v>
      </c>
      <c r="BT1012" s="20"/>
      <c r="BU1012" s="20"/>
      <c r="BV1012" s="21">
        <v>156.6</v>
      </c>
      <c r="BW1012" s="9">
        <f>IF(BA1012=1,BN1012-(Monitors!$B$17*Data!BZ1012),Data!BN1012)</f>
        <v>160.4</v>
      </c>
      <c r="BX1012" s="32">
        <f>IF($AR1012=1,$BW1012-(Monitors!$C$17*BZ1012),Data!$BW1012)</f>
        <v>160.4</v>
      </c>
      <c r="BY1012" s="32">
        <f>BX1012-(AA1012*Monitors!$C$13)</f>
        <v>156.25200000000001</v>
      </c>
      <c r="BZ1012" s="86">
        <f>(Monitors!$C$13*Data!AA1012)+(Monitors!$C$6*TANH(Monitors!$C$7*(Data!V1012+Monitors!$C$8)+Monitors!$C$9)+Monitors!$C$10)</f>
        <v>21.546655608341023</v>
      </c>
      <c r="CA1012" s="9">
        <f>BN1012-(Signage!$C$13*AI1012)</f>
        <v>123.98615000000001</v>
      </c>
      <c r="CB1012" s="86">
        <f>(Signage!$C$13*Data!AI1012)+(Signage!$C$6*TANH(Signage!$C$7*(Data!V1012+Signage!$C$8)+Signage!$C$9)+Signage!$C$10)</f>
        <v>110.16111298369339</v>
      </c>
    </row>
    <row r="1013" spans="1:80" s="4" customFormat="1" ht="12" customHeight="1">
      <c r="A1013" s="83">
        <v>1012</v>
      </c>
      <c r="B1013" s="15" t="s">
        <v>2079</v>
      </c>
      <c r="C1013" s="83" t="s">
        <v>1943</v>
      </c>
      <c r="D1013" s="16">
        <v>41363</v>
      </c>
      <c r="E1013" s="18" t="s">
        <v>78</v>
      </c>
      <c r="F1013" s="15" t="s">
        <v>70</v>
      </c>
      <c r="G1013" s="17">
        <v>6</v>
      </c>
      <c r="H1013" s="15" t="s">
        <v>914</v>
      </c>
      <c r="I1013" s="15" t="s">
        <v>90</v>
      </c>
      <c r="J1013" s="18"/>
      <c r="K1013" s="18" t="s">
        <v>74</v>
      </c>
      <c r="L1013" s="18"/>
      <c r="M1013" s="18" t="s">
        <v>78</v>
      </c>
      <c r="N1013" s="18" t="s">
        <v>78</v>
      </c>
      <c r="O1013" s="18" t="s">
        <v>82</v>
      </c>
      <c r="P1013" s="18"/>
      <c r="Q1013" s="18" t="s">
        <v>78</v>
      </c>
      <c r="R1013" s="19">
        <v>1.78</v>
      </c>
      <c r="S1013" s="19">
        <v>225</v>
      </c>
      <c r="T1013" s="19">
        <v>401</v>
      </c>
      <c r="U1013" s="19">
        <v>46</v>
      </c>
      <c r="V1013" s="19">
        <v>904</v>
      </c>
      <c r="W1013" s="19">
        <v>1080</v>
      </c>
      <c r="X1013" s="19">
        <v>1920</v>
      </c>
      <c r="Y1013" s="18" t="s">
        <v>147</v>
      </c>
      <c r="Z1013" s="69">
        <v>2295</v>
      </c>
      <c r="AA1013" s="19">
        <v>2.0739999999999998</v>
      </c>
      <c r="AB1013" s="21">
        <v>450</v>
      </c>
      <c r="AC1013" s="19">
        <v>4.3</v>
      </c>
      <c r="AD1013" s="19">
        <v>354.2</v>
      </c>
      <c r="AE1013" s="19">
        <v>450</v>
      </c>
      <c r="AF1013" s="19">
        <v>242.3</v>
      </c>
      <c r="AG1013" s="8">
        <f>AF1013/AD1013</f>
        <v>0.68407679277244504</v>
      </c>
      <c r="AH1013" s="19">
        <v>242.3</v>
      </c>
      <c r="AI1013" s="85">
        <f>(AF1013*V1013)/1000000</f>
        <v>0.21903920000000002</v>
      </c>
      <c r="AJ1013" s="18" t="s">
        <v>78</v>
      </c>
      <c r="AK1013" s="18" t="s">
        <v>663</v>
      </c>
      <c r="AL1013" s="18" t="s">
        <v>410</v>
      </c>
      <c r="AM1013" s="18"/>
      <c r="AN1013" s="18" t="s">
        <v>81</v>
      </c>
      <c r="AO1013" s="18"/>
      <c r="AP1013" s="18" t="s">
        <v>94</v>
      </c>
      <c r="AQ1013" s="18"/>
      <c r="AR1013" s="28">
        <v>0</v>
      </c>
      <c r="AS1013" s="18"/>
      <c r="AT1013" s="72">
        <v>60</v>
      </c>
      <c r="AU1013" s="19">
        <v>178</v>
      </c>
      <c r="AV1013" s="19">
        <v>178</v>
      </c>
      <c r="AW1013" s="18" t="s">
        <v>78</v>
      </c>
      <c r="AX1013" s="18" t="s">
        <v>109</v>
      </c>
      <c r="AY1013" s="18"/>
      <c r="AZ1013" s="18"/>
      <c r="BA1013" s="19">
        <v>0</v>
      </c>
      <c r="BB1013" s="20" t="s">
        <v>81</v>
      </c>
      <c r="BC1013" s="18" t="s">
        <v>81</v>
      </c>
      <c r="BD1013" s="18"/>
      <c r="BE1013" s="18" t="s">
        <v>84</v>
      </c>
      <c r="BF1013" s="18"/>
      <c r="BG1013" s="19">
        <v>0</v>
      </c>
      <c r="BH1013" s="21">
        <v>0</v>
      </c>
      <c r="BI1013" s="19">
        <v>0.27</v>
      </c>
      <c r="BJ1013" s="18"/>
      <c r="BK1013" s="19">
        <v>0</v>
      </c>
      <c r="BL1013" s="18"/>
      <c r="BM1013" s="18"/>
      <c r="BN1013" s="19">
        <v>72.28</v>
      </c>
      <c r="BO1013" s="21">
        <v>0.91</v>
      </c>
      <c r="BP1013" s="20"/>
      <c r="BQ1013" s="21">
        <v>0.27</v>
      </c>
      <c r="BR1013" s="20"/>
      <c r="BS1013" s="21">
        <v>0</v>
      </c>
      <c r="BT1013" s="20"/>
      <c r="BU1013" s="20"/>
      <c r="BV1013" s="21">
        <v>71.64</v>
      </c>
      <c r="BW1013" s="9">
        <f>IF(BA1013=1,BN1013-(Monitors!$B$17*Data!BZ1013),Data!BN1013)</f>
        <v>72.28</v>
      </c>
      <c r="BX1013" s="32">
        <f>IF($AR1013=1,$BW1013-(Monitors!$C$17*BZ1013),Data!$BW1013)</f>
        <v>72.28</v>
      </c>
      <c r="BY1013" s="32">
        <f>BX1013-(AA1013*Monitors!$C$13)</f>
        <v>68.132000000000005</v>
      </c>
      <c r="BZ1013" s="86">
        <f>(Monitors!$C$13*Data!AA1013)+(Monitors!$C$6*TANH(Monitors!$C$7*(Data!V1013+Monitors!$C$8)+Monitors!$C$9)+Monitors!$C$10)</f>
        <v>21.521656795260078</v>
      </c>
      <c r="CA1013" s="9">
        <f>BN1013-(Signage!$C$13*AI1013)</f>
        <v>55.852060000000002</v>
      </c>
      <c r="CB1013" s="86">
        <f>(Signage!$C$13*Data!AI1013)+(Signage!$C$6*TANH(Signage!$C$7*(Data!V1013+Signage!$C$8)+Signage!$C$9)+Signage!$C$10)</f>
        <v>77.06183851651457</v>
      </c>
    </row>
    <row r="1014" spans="1:80" s="4" customFormat="1" ht="12" customHeight="1">
      <c r="A1014" s="82">
        <v>1013</v>
      </c>
      <c r="B1014" s="15" t="s">
        <v>2071</v>
      </c>
      <c r="C1014" s="82" t="s">
        <v>1944</v>
      </c>
      <c r="D1014" s="16">
        <v>41590</v>
      </c>
      <c r="E1014" s="18" t="s">
        <v>77</v>
      </c>
      <c r="F1014" s="15" t="s">
        <v>70</v>
      </c>
      <c r="G1014" s="17">
        <v>6</v>
      </c>
      <c r="H1014" s="15" t="s">
        <v>914</v>
      </c>
      <c r="I1014" s="15" t="s">
        <v>73</v>
      </c>
      <c r="J1014" s="18" t="s">
        <v>73</v>
      </c>
      <c r="K1014" s="18" t="s">
        <v>74</v>
      </c>
      <c r="L1014" s="18" t="s">
        <v>71</v>
      </c>
      <c r="M1014" s="18" t="s">
        <v>78</v>
      </c>
      <c r="N1014" s="18" t="s">
        <v>78</v>
      </c>
      <c r="O1014" s="18" t="s">
        <v>82</v>
      </c>
      <c r="P1014" s="18" t="s">
        <v>71</v>
      </c>
      <c r="Q1014" s="18" t="s">
        <v>78</v>
      </c>
      <c r="R1014" s="19">
        <v>1.78</v>
      </c>
      <c r="S1014" s="19">
        <v>15.4</v>
      </c>
      <c r="T1014" s="19">
        <v>27.5</v>
      </c>
      <c r="U1014" s="19">
        <v>31.5</v>
      </c>
      <c r="V1014" s="19">
        <v>423.5</v>
      </c>
      <c r="W1014" s="19">
        <v>1080</v>
      </c>
      <c r="X1014" s="19">
        <v>1920</v>
      </c>
      <c r="Y1014" s="18" t="s">
        <v>147</v>
      </c>
      <c r="Z1014" s="69">
        <v>4897</v>
      </c>
      <c r="AA1014" s="19">
        <v>2.0739999999999998</v>
      </c>
      <c r="AB1014" s="21">
        <v>350</v>
      </c>
      <c r="AC1014" s="19">
        <v>0.5</v>
      </c>
      <c r="AD1014" s="19">
        <v>331.6</v>
      </c>
      <c r="AE1014" s="19">
        <v>350</v>
      </c>
      <c r="AF1014" s="19">
        <v>250</v>
      </c>
      <c r="AG1014" s="8">
        <f>AF1014/AD1014</f>
        <v>0.75392038600723754</v>
      </c>
      <c r="AH1014" s="19">
        <v>227.5</v>
      </c>
      <c r="AI1014" s="85">
        <f>(AF1014*V1014)/1000000</f>
        <v>0.105875</v>
      </c>
      <c r="AJ1014" s="18" t="s">
        <v>78</v>
      </c>
      <c r="AK1014" s="18" t="s">
        <v>614</v>
      </c>
      <c r="AL1014" s="18" t="s">
        <v>88</v>
      </c>
      <c r="AM1014" s="18" t="s">
        <v>509</v>
      </c>
      <c r="AN1014" s="18" t="s">
        <v>121</v>
      </c>
      <c r="AO1014" s="18" t="s">
        <v>507</v>
      </c>
      <c r="AP1014" s="18" t="s">
        <v>94</v>
      </c>
      <c r="AQ1014" s="18" t="s">
        <v>71</v>
      </c>
      <c r="AR1014" s="19">
        <v>0</v>
      </c>
      <c r="AS1014" s="18"/>
      <c r="AT1014" s="72">
        <v>60</v>
      </c>
      <c r="AU1014" s="19">
        <v>178</v>
      </c>
      <c r="AV1014" s="19">
        <v>178</v>
      </c>
      <c r="AW1014" s="18" t="s">
        <v>77</v>
      </c>
      <c r="AX1014" s="18" t="s">
        <v>98</v>
      </c>
      <c r="AY1014" s="18" t="s">
        <v>71</v>
      </c>
      <c r="AZ1014" s="18" t="s">
        <v>71</v>
      </c>
      <c r="BA1014" s="19">
        <v>0</v>
      </c>
      <c r="BB1014" s="20" t="s">
        <v>121</v>
      </c>
      <c r="BC1014" s="18" t="s">
        <v>96</v>
      </c>
      <c r="BD1014" s="18" t="s">
        <v>71</v>
      </c>
      <c r="BE1014" s="18" t="s">
        <v>84</v>
      </c>
      <c r="BF1014" s="18" t="s">
        <v>71</v>
      </c>
      <c r="BG1014" s="18"/>
      <c r="BH1014" s="21">
        <v>0</v>
      </c>
      <c r="BI1014" s="19">
        <v>0.28999999999999998</v>
      </c>
      <c r="BJ1014" s="18"/>
      <c r="BK1014" s="19">
        <v>0.28999999999999998</v>
      </c>
      <c r="BL1014" s="18"/>
      <c r="BM1014" s="18"/>
      <c r="BN1014" s="19">
        <v>35.72</v>
      </c>
      <c r="BO1014" s="21">
        <v>0.5</v>
      </c>
      <c r="BP1014" s="20"/>
      <c r="BQ1014" s="21">
        <v>0.31</v>
      </c>
      <c r="BR1014" s="20"/>
      <c r="BS1014" s="21">
        <v>0.31</v>
      </c>
      <c r="BT1014" s="20"/>
      <c r="BU1014" s="20"/>
      <c r="BV1014" s="21">
        <v>34.76</v>
      </c>
      <c r="BW1014" s="9">
        <f>IF(BA1014=1,BN1014-(Monitors!$B$17*Data!BZ1014),Data!BN1014)</f>
        <v>35.72</v>
      </c>
      <c r="BX1014" s="32">
        <f>IF($AR1014=1,$BW1014-(Monitors!$C$17*BZ1014),Data!$BW1014)</f>
        <v>35.72</v>
      </c>
      <c r="BY1014" s="32">
        <f>BX1014-(AA1014*Monitors!$C$13)</f>
        <v>31.571999999999999</v>
      </c>
      <c r="BZ1014" s="86">
        <f>(Monitors!$C$13*Data!AA1014)+(Monitors!$C$6*TANH(Monitors!$C$7*(Data!V1014+Monitors!$C$8)+Monitors!$C$9)+Monitors!$C$10)</f>
        <v>20.359311870673551</v>
      </c>
      <c r="CA1014" s="9">
        <f>BN1014-(Signage!$C$13*AI1014)</f>
        <v>27.779374999999998</v>
      </c>
      <c r="CB1014" s="86">
        <f>(Signage!$C$13*Data!AI1014)+(Signage!$C$6*TANH(Signage!$C$7*(Data!V1014+Signage!$C$8)+Signage!$C$9)+Signage!$C$10)</f>
        <v>39.579417637729534</v>
      </c>
    </row>
    <row r="1015" spans="1:80" s="4" customFormat="1" ht="12" customHeight="1">
      <c r="A1015" s="83">
        <v>1014</v>
      </c>
      <c r="B1015" s="15" t="s">
        <v>2079</v>
      </c>
      <c r="C1015" s="83" t="s">
        <v>1945</v>
      </c>
      <c r="D1015" s="16">
        <v>41457</v>
      </c>
      <c r="E1015" s="18" t="s">
        <v>77</v>
      </c>
      <c r="F1015" s="15" t="s">
        <v>70</v>
      </c>
      <c r="G1015" s="17">
        <v>6</v>
      </c>
      <c r="H1015" s="15" t="s">
        <v>914</v>
      </c>
      <c r="I1015" s="15" t="s">
        <v>73</v>
      </c>
      <c r="J1015" s="18" t="s">
        <v>73</v>
      </c>
      <c r="K1015" s="18" t="s">
        <v>74</v>
      </c>
      <c r="L1015" s="18" t="s">
        <v>71</v>
      </c>
      <c r="M1015" s="18" t="s">
        <v>78</v>
      </c>
      <c r="N1015" s="18" t="s">
        <v>78</v>
      </c>
      <c r="O1015" s="18" t="s">
        <v>82</v>
      </c>
      <c r="P1015" s="18" t="s">
        <v>71</v>
      </c>
      <c r="Q1015" s="18" t="s">
        <v>78</v>
      </c>
      <c r="R1015" s="19">
        <v>1.78</v>
      </c>
      <c r="S1015" s="19">
        <v>15.4</v>
      </c>
      <c r="T1015" s="19">
        <v>27.5</v>
      </c>
      <c r="U1015" s="19">
        <v>31.5</v>
      </c>
      <c r="V1015" s="19">
        <v>423.5</v>
      </c>
      <c r="W1015" s="19">
        <v>1080</v>
      </c>
      <c r="X1015" s="19">
        <v>1920</v>
      </c>
      <c r="Y1015" s="18" t="s">
        <v>147</v>
      </c>
      <c r="Z1015" s="69">
        <v>4897</v>
      </c>
      <c r="AA1015" s="19">
        <v>2.0739999999999998</v>
      </c>
      <c r="AB1015" s="21">
        <v>350</v>
      </c>
      <c r="AC1015" s="19">
        <v>0.5</v>
      </c>
      <c r="AD1015" s="19">
        <v>331.6</v>
      </c>
      <c r="AE1015" s="19">
        <v>350</v>
      </c>
      <c r="AF1015" s="19">
        <v>250</v>
      </c>
      <c r="AG1015" s="8">
        <f>AF1015/AD1015</f>
        <v>0.75392038600723754</v>
      </c>
      <c r="AH1015" s="19">
        <v>227.5</v>
      </c>
      <c r="AI1015" s="85">
        <f>(AF1015*V1015)/1000000</f>
        <v>0.105875</v>
      </c>
      <c r="AJ1015" s="18" t="s">
        <v>78</v>
      </c>
      <c r="AK1015" s="18" t="s">
        <v>614</v>
      </c>
      <c r="AL1015" s="18" t="s">
        <v>88</v>
      </c>
      <c r="AM1015" s="18" t="s">
        <v>509</v>
      </c>
      <c r="AN1015" s="18" t="s">
        <v>121</v>
      </c>
      <c r="AO1015" s="18" t="s">
        <v>507</v>
      </c>
      <c r="AP1015" s="18" t="s">
        <v>94</v>
      </c>
      <c r="AQ1015" s="18" t="s">
        <v>71</v>
      </c>
      <c r="AR1015" s="19">
        <v>0</v>
      </c>
      <c r="AS1015" s="18"/>
      <c r="AT1015" s="72">
        <v>60</v>
      </c>
      <c r="AU1015" s="19">
        <v>178</v>
      </c>
      <c r="AV1015" s="19">
        <v>178</v>
      </c>
      <c r="AW1015" s="18" t="s">
        <v>77</v>
      </c>
      <c r="AX1015" s="18" t="s">
        <v>98</v>
      </c>
      <c r="AY1015" s="18" t="s">
        <v>71</v>
      </c>
      <c r="AZ1015" s="18" t="s">
        <v>71</v>
      </c>
      <c r="BA1015" s="19">
        <v>0</v>
      </c>
      <c r="BB1015" s="20" t="s">
        <v>121</v>
      </c>
      <c r="BC1015" s="18" t="s">
        <v>96</v>
      </c>
      <c r="BD1015" s="18" t="s">
        <v>71</v>
      </c>
      <c r="BE1015" s="18" t="s">
        <v>84</v>
      </c>
      <c r="BF1015" s="18" t="s">
        <v>71</v>
      </c>
      <c r="BG1015" s="18"/>
      <c r="BH1015" s="21">
        <v>0</v>
      </c>
      <c r="BI1015" s="19">
        <v>0.28999999999999998</v>
      </c>
      <c r="BJ1015" s="18"/>
      <c r="BK1015" s="19">
        <v>0.28999999999999998</v>
      </c>
      <c r="BL1015" s="18"/>
      <c r="BM1015" s="18"/>
      <c r="BN1015" s="19">
        <v>35.72</v>
      </c>
      <c r="BO1015" s="21">
        <v>0.5</v>
      </c>
      <c r="BP1015" s="20"/>
      <c r="BQ1015" s="21">
        <v>0.31</v>
      </c>
      <c r="BR1015" s="20"/>
      <c r="BS1015" s="21">
        <v>0.31</v>
      </c>
      <c r="BT1015" s="20"/>
      <c r="BU1015" s="20"/>
      <c r="BV1015" s="21">
        <v>34.76</v>
      </c>
      <c r="BW1015" s="9">
        <f>IF(BA1015=1,BN1015-(Monitors!$B$17*Data!BZ1015),Data!BN1015)</f>
        <v>35.72</v>
      </c>
      <c r="BX1015" s="32">
        <f>IF($AR1015=1,$BW1015-(Monitors!$C$17*BZ1015),Data!$BW1015)</f>
        <v>35.72</v>
      </c>
      <c r="BY1015" s="32">
        <f>BX1015-(AA1015*Monitors!$C$13)</f>
        <v>31.571999999999999</v>
      </c>
      <c r="BZ1015" s="86">
        <f>(Monitors!$C$13*Data!AA1015)+(Monitors!$C$6*TANH(Monitors!$C$7*(Data!V1015+Monitors!$C$8)+Monitors!$C$9)+Monitors!$C$10)</f>
        <v>20.359311870673551</v>
      </c>
      <c r="CA1015" s="9">
        <f>BN1015-(Signage!$C$13*AI1015)</f>
        <v>27.779374999999998</v>
      </c>
      <c r="CB1015" s="86">
        <f>(Signage!$C$13*Data!AI1015)+(Signage!$C$6*TANH(Signage!$C$7*(Data!V1015+Signage!$C$8)+Signage!$C$9)+Signage!$C$10)</f>
        <v>39.579417637729534</v>
      </c>
    </row>
    <row r="1016" spans="1:80" s="4" customFormat="1" ht="12" customHeight="1">
      <c r="A1016" s="82">
        <v>1015</v>
      </c>
      <c r="B1016" s="15" t="s">
        <v>2079</v>
      </c>
      <c r="C1016" s="82" t="s">
        <v>1946</v>
      </c>
      <c r="D1016" s="16">
        <v>41516</v>
      </c>
      <c r="E1016" s="18" t="s">
        <v>77</v>
      </c>
      <c r="F1016" s="15" t="s">
        <v>70</v>
      </c>
      <c r="G1016" s="17">
        <v>6</v>
      </c>
      <c r="H1016" s="15" t="s">
        <v>914</v>
      </c>
      <c r="I1016" s="15" t="s">
        <v>90</v>
      </c>
      <c r="J1016" s="18" t="s">
        <v>71</v>
      </c>
      <c r="K1016" s="18" t="s">
        <v>74</v>
      </c>
      <c r="L1016" s="18" t="s">
        <v>71</v>
      </c>
      <c r="M1016" s="18" t="s">
        <v>78</v>
      </c>
      <c r="N1016" s="18" t="s">
        <v>78</v>
      </c>
      <c r="O1016" s="18" t="s">
        <v>82</v>
      </c>
      <c r="P1016" s="18" t="s">
        <v>81</v>
      </c>
      <c r="Q1016" s="18" t="s">
        <v>78</v>
      </c>
      <c r="R1016" s="19">
        <v>1.78</v>
      </c>
      <c r="S1016" s="19">
        <v>26.8</v>
      </c>
      <c r="T1016" s="19">
        <v>47.6</v>
      </c>
      <c r="U1016" s="19">
        <v>54.6</v>
      </c>
      <c r="V1016" s="19">
        <v>1276.27</v>
      </c>
      <c r="W1016" s="19">
        <v>1080</v>
      </c>
      <c r="X1016" s="19">
        <v>1920</v>
      </c>
      <c r="Y1016" s="18" t="s">
        <v>147</v>
      </c>
      <c r="Z1016" s="69">
        <v>1625</v>
      </c>
      <c r="AA1016" s="19">
        <v>2.0739999999999998</v>
      </c>
      <c r="AB1016" s="21">
        <v>350</v>
      </c>
      <c r="AC1016" s="19">
        <v>0.6</v>
      </c>
      <c r="AD1016" s="19">
        <v>338.1</v>
      </c>
      <c r="AE1016" s="19">
        <v>350</v>
      </c>
      <c r="AF1016" s="19">
        <v>254.3</v>
      </c>
      <c r="AG1016" s="8">
        <f>AF1016/AD1016</f>
        <v>0.75214433599526764</v>
      </c>
      <c r="AH1016" s="19">
        <v>227.5</v>
      </c>
      <c r="AI1016" s="85">
        <f>(AF1016*V1016)/1000000</f>
        <v>0.32455546099999999</v>
      </c>
      <c r="AJ1016" s="18" t="s">
        <v>78</v>
      </c>
      <c r="AK1016" s="18" t="s">
        <v>519</v>
      </c>
      <c r="AL1016" s="18" t="s">
        <v>512</v>
      </c>
      <c r="AM1016" s="18" t="s">
        <v>513</v>
      </c>
      <c r="AN1016" s="18" t="s">
        <v>81</v>
      </c>
      <c r="AO1016" s="18" t="s">
        <v>81</v>
      </c>
      <c r="AP1016" s="18" t="s">
        <v>94</v>
      </c>
      <c r="AQ1016" s="18" t="s">
        <v>81</v>
      </c>
      <c r="AR1016" s="19">
        <v>0</v>
      </c>
      <c r="AS1016" s="18"/>
      <c r="AT1016" s="72">
        <v>60</v>
      </c>
      <c r="AU1016" s="19">
        <v>178</v>
      </c>
      <c r="AV1016" s="19">
        <v>178</v>
      </c>
      <c r="AW1016" s="18" t="s">
        <v>77</v>
      </c>
      <c r="AX1016" s="18" t="s">
        <v>518</v>
      </c>
      <c r="AY1016" s="18" t="s">
        <v>71</v>
      </c>
      <c r="AZ1016" s="18" t="s">
        <v>71</v>
      </c>
      <c r="BA1016" s="19">
        <v>0</v>
      </c>
      <c r="BB1016" s="20" t="s">
        <v>81</v>
      </c>
      <c r="BC1016" s="18" t="s">
        <v>107</v>
      </c>
      <c r="BD1016" s="18" t="s">
        <v>81</v>
      </c>
      <c r="BE1016" s="18" t="s">
        <v>84</v>
      </c>
      <c r="BF1016" s="18" t="s">
        <v>81</v>
      </c>
      <c r="BG1016" s="18"/>
      <c r="BH1016" s="21">
        <v>0</v>
      </c>
      <c r="BI1016" s="19">
        <v>0.19</v>
      </c>
      <c r="BJ1016" s="18"/>
      <c r="BK1016" s="19">
        <v>0.19</v>
      </c>
      <c r="BL1016" s="18"/>
      <c r="BM1016" s="18"/>
      <c r="BN1016" s="19">
        <v>67.31</v>
      </c>
      <c r="BO1016" s="21">
        <v>0.5</v>
      </c>
      <c r="BP1016" s="20"/>
      <c r="BQ1016" s="21">
        <v>0.25</v>
      </c>
      <c r="BR1016" s="20"/>
      <c r="BS1016" s="21">
        <v>0.25</v>
      </c>
      <c r="BT1016" s="20"/>
      <c r="BU1016" s="20"/>
      <c r="BV1016" s="21">
        <v>66.95</v>
      </c>
      <c r="BW1016" s="9">
        <f>IF(BA1016=1,BN1016-(Monitors!$B$17*Data!BZ1016),Data!BN1016)</f>
        <v>67.31</v>
      </c>
      <c r="BX1016" s="32">
        <f>IF($AR1016=1,$BW1016-(Monitors!$C$17*BZ1016),Data!$BW1016)</f>
        <v>67.31</v>
      </c>
      <c r="BY1016" s="32">
        <f>BX1016-(AA1016*Monitors!$C$13)</f>
        <v>63.162000000000006</v>
      </c>
      <c r="BZ1016" s="86">
        <f>(Monitors!$C$13*Data!AA1016)+(Monitors!$C$6*TANH(Monitors!$C$7*(Data!V1016+Monitors!$C$8)+Monitors!$C$9)+Monitors!$C$10)</f>
        <v>21.546658508979281</v>
      </c>
      <c r="CA1016" s="9">
        <f>BN1016-(Signage!$C$13*AI1016)</f>
        <v>42.968340425000008</v>
      </c>
      <c r="CB1016" s="86">
        <f>(Signage!$C$13*Data!AI1016)+(Signage!$C$6*TANH(Signage!$C$7*(Data!V1016+Signage!$C$8)+Signage!$C$9)+Signage!$C$10)</f>
        <v>98.095948591915317</v>
      </c>
    </row>
    <row r="1017" spans="1:80" s="4" customFormat="1" ht="12" customHeight="1">
      <c r="A1017" s="83">
        <v>1016</v>
      </c>
      <c r="B1017" s="15" t="s">
        <v>2100</v>
      </c>
      <c r="C1017" s="83" t="s">
        <v>1947</v>
      </c>
      <c r="D1017" s="16">
        <v>41754</v>
      </c>
      <c r="E1017" s="18" t="s">
        <v>77</v>
      </c>
      <c r="F1017" s="15"/>
      <c r="G1017" s="17">
        <v>6</v>
      </c>
      <c r="H1017" s="15" t="s">
        <v>914</v>
      </c>
      <c r="I1017" s="15" t="s">
        <v>90</v>
      </c>
      <c r="J1017" s="18" t="s">
        <v>71</v>
      </c>
      <c r="K1017" s="18" t="s">
        <v>74</v>
      </c>
      <c r="L1017" s="18" t="s">
        <v>71</v>
      </c>
      <c r="M1017" s="18" t="s">
        <v>78</v>
      </c>
      <c r="N1017" s="18" t="s">
        <v>78</v>
      </c>
      <c r="O1017" s="18" t="s">
        <v>82</v>
      </c>
      <c r="P1017" s="18" t="s">
        <v>81</v>
      </c>
      <c r="Q1017" s="18" t="s">
        <v>78</v>
      </c>
      <c r="R1017" s="19">
        <v>1.78</v>
      </c>
      <c r="S1017" s="19">
        <v>26.8</v>
      </c>
      <c r="T1017" s="19">
        <v>47.6</v>
      </c>
      <c r="U1017" s="19">
        <v>54.6</v>
      </c>
      <c r="V1017" s="19">
        <v>1276.27</v>
      </c>
      <c r="W1017" s="19">
        <v>1080</v>
      </c>
      <c r="X1017" s="19">
        <v>1920</v>
      </c>
      <c r="Y1017" s="18" t="s">
        <v>147</v>
      </c>
      <c r="Z1017" s="69">
        <v>1625</v>
      </c>
      <c r="AA1017" s="19">
        <v>2.0739999999999998</v>
      </c>
      <c r="AB1017" s="21">
        <v>350</v>
      </c>
      <c r="AC1017" s="19">
        <v>0.6</v>
      </c>
      <c r="AD1017" s="19">
        <v>338.1</v>
      </c>
      <c r="AE1017" s="19">
        <v>350</v>
      </c>
      <c r="AF1017" s="19">
        <v>254.3</v>
      </c>
      <c r="AG1017" s="8">
        <f>AF1017/AD1017</f>
        <v>0.75214433599526764</v>
      </c>
      <c r="AH1017" s="19">
        <v>227.5</v>
      </c>
      <c r="AI1017" s="85">
        <f>(AF1017*V1017)/1000000</f>
        <v>0.32455546099999999</v>
      </c>
      <c r="AJ1017" s="18" t="s">
        <v>78</v>
      </c>
      <c r="AK1017" s="18" t="s">
        <v>519</v>
      </c>
      <c r="AL1017" s="18" t="s">
        <v>512</v>
      </c>
      <c r="AM1017" s="18" t="s">
        <v>513</v>
      </c>
      <c r="AN1017" s="18" t="s">
        <v>81</v>
      </c>
      <c r="AO1017" s="18" t="s">
        <v>81</v>
      </c>
      <c r="AP1017" s="18" t="s">
        <v>94</v>
      </c>
      <c r="AQ1017" s="18" t="s">
        <v>81</v>
      </c>
      <c r="AR1017" s="19">
        <v>0</v>
      </c>
      <c r="AS1017" s="18"/>
      <c r="AT1017" s="72">
        <v>60</v>
      </c>
      <c r="AU1017" s="19">
        <v>178</v>
      </c>
      <c r="AV1017" s="19">
        <v>178</v>
      </c>
      <c r="AW1017" s="18" t="s">
        <v>77</v>
      </c>
      <c r="AX1017" s="18" t="s">
        <v>518</v>
      </c>
      <c r="AY1017" s="18" t="s">
        <v>71</v>
      </c>
      <c r="AZ1017" s="18" t="s">
        <v>71</v>
      </c>
      <c r="BA1017" s="19">
        <v>0</v>
      </c>
      <c r="BB1017" s="20" t="s">
        <v>81</v>
      </c>
      <c r="BC1017" s="18" t="s">
        <v>107</v>
      </c>
      <c r="BD1017" s="18" t="s">
        <v>81</v>
      </c>
      <c r="BE1017" s="18" t="s">
        <v>84</v>
      </c>
      <c r="BF1017" s="18" t="s">
        <v>81</v>
      </c>
      <c r="BG1017" s="18"/>
      <c r="BH1017" s="21">
        <v>0</v>
      </c>
      <c r="BI1017" s="19">
        <v>0.19</v>
      </c>
      <c r="BJ1017" s="18"/>
      <c r="BK1017" s="19">
        <v>0.19</v>
      </c>
      <c r="BL1017" s="18"/>
      <c r="BM1017" s="18"/>
      <c r="BN1017" s="19">
        <v>67.31</v>
      </c>
      <c r="BO1017" s="21">
        <v>0.5</v>
      </c>
      <c r="BP1017" s="20"/>
      <c r="BQ1017" s="21">
        <v>0.25</v>
      </c>
      <c r="BR1017" s="20"/>
      <c r="BS1017" s="21">
        <v>0.25</v>
      </c>
      <c r="BT1017" s="20"/>
      <c r="BU1017" s="20"/>
      <c r="BV1017" s="21">
        <v>66.95</v>
      </c>
      <c r="BW1017" s="9">
        <f>IF(BA1017=1,BN1017-(Monitors!$B$17*Data!BZ1017),Data!BN1017)</f>
        <v>67.31</v>
      </c>
      <c r="BX1017" s="32">
        <f>IF($AR1017=1,$BW1017-(Monitors!$C$17*BZ1017),Data!$BW1017)</f>
        <v>67.31</v>
      </c>
      <c r="BY1017" s="32">
        <f>BX1017-(AA1017*Monitors!$C$13)</f>
        <v>63.162000000000006</v>
      </c>
      <c r="BZ1017" s="86">
        <f>(Monitors!$C$13*Data!AA1017)+(Monitors!$C$6*TANH(Monitors!$C$7*(Data!V1017+Monitors!$C$8)+Monitors!$C$9)+Monitors!$C$10)</f>
        <v>21.546658508979281</v>
      </c>
      <c r="CA1017" s="9">
        <f>BN1017-(Signage!$C$13*AI1017)</f>
        <v>42.968340425000008</v>
      </c>
      <c r="CB1017" s="86">
        <f>(Signage!$C$13*Data!AI1017)+(Signage!$C$6*TANH(Signage!$C$7*(Data!V1017+Signage!$C$8)+Signage!$C$9)+Signage!$C$10)</f>
        <v>98.095948591915317</v>
      </c>
    </row>
    <row r="1018" spans="1:80" s="4" customFormat="1" ht="12" customHeight="1">
      <c r="A1018" s="82">
        <v>1017</v>
      </c>
      <c r="B1018" s="15" t="s">
        <v>2056</v>
      </c>
      <c r="C1018" s="82" t="s">
        <v>1948</v>
      </c>
      <c r="D1018" s="25">
        <v>41850</v>
      </c>
      <c r="E1018" s="27" t="s">
        <v>77</v>
      </c>
      <c r="F1018" s="24" t="s">
        <v>70</v>
      </c>
      <c r="G1018" s="26">
        <v>6</v>
      </c>
      <c r="H1018" s="15" t="s">
        <v>914</v>
      </c>
      <c r="I1018" s="24" t="s">
        <v>90</v>
      </c>
      <c r="J1018" s="27" t="s">
        <v>71</v>
      </c>
      <c r="K1018" s="27" t="s">
        <v>74</v>
      </c>
      <c r="L1018" s="27" t="s">
        <v>71</v>
      </c>
      <c r="M1018" s="27" t="s">
        <v>78</v>
      </c>
      <c r="N1018" s="27" t="s">
        <v>78</v>
      </c>
      <c r="O1018" s="27" t="s">
        <v>82</v>
      </c>
      <c r="P1018" s="27" t="s">
        <v>81</v>
      </c>
      <c r="Q1018" s="27" t="s">
        <v>78</v>
      </c>
      <c r="R1018" s="28">
        <v>1.78</v>
      </c>
      <c r="S1018" s="28">
        <v>26.8</v>
      </c>
      <c r="T1018" s="28">
        <v>47.6</v>
      </c>
      <c r="U1018" s="28">
        <v>54.6</v>
      </c>
      <c r="V1018" s="28">
        <v>1276.27</v>
      </c>
      <c r="W1018" s="28">
        <v>1080</v>
      </c>
      <c r="X1018" s="28">
        <v>1920</v>
      </c>
      <c r="Y1018" s="27" t="s">
        <v>147</v>
      </c>
      <c r="Z1018" s="70">
        <v>1625</v>
      </c>
      <c r="AA1018" s="28">
        <v>2.0739999999999998</v>
      </c>
      <c r="AB1018" s="30">
        <v>350</v>
      </c>
      <c r="AC1018" s="28">
        <v>0.6</v>
      </c>
      <c r="AD1018" s="28">
        <v>338.1</v>
      </c>
      <c r="AE1018" s="28">
        <v>350</v>
      </c>
      <c r="AF1018" s="28">
        <v>254.3</v>
      </c>
      <c r="AG1018" s="8">
        <f>AF1018/AD1018</f>
        <v>0.75214433599526764</v>
      </c>
      <c r="AH1018" s="28">
        <v>227.5</v>
      </c>
      <c r="AI1018" s="85">
        <f>(AF1018*V1018)/1000000</f>
        <v>0.32455546099999999</v>
      </c>
      <c r="AJ1018" s="27" t="s">
        <v>78</v>
      </c>
      <c r="AK1018" s="27" t="s">
        <v>519</v>
      </c>
      <c r="AL1018" s="27" t="s">
        <v>512</v>
      </c>
      <c r="AM1018" s="27" t="s">
        <v>513</v>
      </c>
      <c r="AN1018" s="27" t="s">
        <v>121</v>
      </c>
      <c r="AO1018" s="27" t="s">
        <v>81</v>
      </c>
      <c r="AP1018" s="27" t="s">
        <v>94</v>
      </c>
      <c r="AQ1018" s="27" t="s">
        <v>81</v>
      </c>
      <c r="AR1018" s="28">
        <v>0</v>
      </c>
      <c r="AS1018" s="27"/>
      <c r="AT1018" s="74">
        <v>60</v>
      </c>
      <c r="AU1018" s="28">
        <v>178</v>
      </c>
      <c r="AV1018" s="28">
        <v>178</v>
      </c>
      <c r="AW1018" s="31"/>
      <c r="AX1018" s="27" t="s">
        <v>518</v>
      </c>
      <c r="AY1018" s="27" t="s">
        <v>71</v>
      </c>
      <c r="AZ1018" s="27" t="s">
        <v>71</v>
      </c>
      <c r="BA1018" s="28">
        <v>0</v>
      </c>
      <c r="BB1018" s="29" t="s">
        <v>121</v>
      </c>
      <c r="BC1018" s="29" t="s">
        <v>107</v>
      </c>
      <c r="BD1018" s="27" t="s">
        <v>81</v>
      </c>
      <c r="BE1018" s="27" t="s">
        <v>84</v>
      </c>
      <c r="BF1018" s="27" t="s">
        <v>81</v>
      </c>
      <c r="BG1018" s="27"/>
      <c r="BH1018" s="30">
        <v>0</v>
      </c>
      <c r="BI1018" s="28">
        <v>0.19</v>
      </c>
      <c r="BJ1018" s="27"/>
      <c r="BK1018" s="28">
        <v>0.19</v>
      </c>
      <c r="BL1018" s="27"/>
      <c r="BM1018" s="27"/>
      <c r="BN1018" s="28">
        <v>67.31</v>
      </c>
      <c r="BO1018" s="30">
        <v>0.5</v>
      </c>
      <c r="BP1018" s="29"/>
      <c r="BQ1018" s="30">
        <v>0.25</v>
      </c>
      <c r="BR1018" s="29"/>
      <c r="BS1018" s="30">
        <v>0.25</v>
      </c>
      <c r="BT1018" s="29"/>
      <c r="BU1018" s="29"/>
      <c r="BV1018" s="30">
        <v>66.95</v>
      </c>
      <c r="BW1018" s="9">
        <f>IF(BA1018=1,BN1018-(Monitors!$B$17*Data!BZ1018),Data!BN1018)</f>
        <v>67.31</v>
      </c>
      <c r="BX1018" s="32">
        <f>IF($AR1018=1,$BW1018-(Monitors!$C$17*BZ1018),Data!$BW1018)</f>
        <v>67.31</v>
      </c>
      <c r="BY1018" s="32">
        <f>BX1018-(AA1018*Monitors!$C$13)</f>
        <v>63.162000000000006</v>
      </c>
      <c r="BZ1018" s="86">
        <f>(Monitors!$C$13*Data!AA1018)+(Monitors!$C$6*TANH(Monitors!$C$7*(Data!V1018+Monitors!$C$8)+Monitors!$C$9)+Monitors!$C$10)</f>
        <v>21.546658508979281</v>
      </c>
      <c r="CA1018" s="9">
        <f>BN1018-(Signage!$C$13*AI1018)</f>
        <v>42.968340425000008</v>
      </c>
      <c r="CB1018" s="86">
        <f>(Signage!$C$13*Data!AI1018)+(Signage!$C$6*TANH(Signage!$C$7*(Data!V1018+Signage!$C$8)+Signage!$C$9)+Signage!$C$10)</f>
        <v>98.095948591915317</v>
      </c>
    </row>
    <row r="1019" spans="1:80" s="4" customFormat="1" ht="12" customHeight="1">
      <c r="A1019" s="83">
        <v>1018</v>
      </c>
      <c r="B1019" s="15" t="s">
        <v>2080</v>
      </c>
      <c r="C1019" s="83" t="s">
        <v>1949</v>
      </c>
      <c r="D1019" s="16">
        <v>41532</v>
      </c>
      <c r="E1019" s="18" t="s">
        <v>77</v>
      </c>
      <c r="F1019" s="15" t="s">
        <v>70</v>
      </c>
      <c r="G1019" s="17">
        <v>6</v>
      </c>
      <c r="H1019" s="15" t="s">
        <v>914</v>
      </c>
      <c r="I1019" s="15" t="s">
        <v>73</v>
      </c>
      <c r="J1019" s="18" t="s">
        <v>73</v>
      </c>
      <c r="K1019" s="18" t="s">
        <v>74</v>
      </c>
      <c r="L1019" s="18" t="s">
        <v>71</v>
      </c>
      <c r="M1019" s="18" t="s">
        <v>78</v>
      </c>
      <c r="N1019" s="18" t="s">
        <v>78</v>
      </c>
      <c r="O1019" s="18" t="s">
        <v>82</v>
      </c>
      <c r="P1019" s="18" t="s">
        <v>81</v>
      </c>
      <c r="Q1019" s="18" t="s">
        <v>78</v>
      </c>
      <c r="R1019" s="19">
        <v>1.78</v>
      </c>
      <c r="S1019" s="19">
        <v>20.6</v>
      </c>
      <c r="T1019" s="19">
        <v>36.6</v>
      </c>
      <c r="U1019" s="19">
        <v>42</v>
      </c>
      <c r="V1019" s="19">
        <v>753.96</v>
      </c>
      <c r="W1019" s="19">
        <v>1080</v>
      </c>
      <c r="X1019" s="19">
        <v>1920</v>
      </c>
      <c r="Y1019" s="18" t="s">
        <v>147</v>
      </c>
      <c r="Z1019" s="69">
        <v>2750</v>
      </c>
      <c r="AA1019" s="19">
        <v>2.0739999999999998</v>
      </c>
      <c r="AB1019" s="21">
        <v>350</v>
      </c>
      <c r="AC1019" s="19">
        <v>82</v>
      </c>
      <c r="AD1019" s="19">
        <v>379</v>
      </c>
      <c r="AE1019" s="19">
        <v>350</v>
      </c>
      <c r="AF1019" s="19">
        <v>265</v>
      </c>
      <c r="AG1019" s="8">
        <f>AF1019/AD1019</f>
        <v>0.69920844327176779</v>
      </c>
      <c r="AH1019" s="19">
        <v>200</v>
      </c>
      <c r="AI1019" s="85">
        <f>(AF1019*V1019)/1000000</f>
        <v>0.19979940000000002</v>
      </c>
      <c r="AJ1019" s="18" t="s">
        <v>78</v>
      </c>
      <c r="AK1019" s="18" t="s">
        <v>633</v>
      </c>
      <c r="AL1019" s="18" t="s">
        <v>229</v>
      </c>
      <c r="AM1019" s="18" t="s">
        <v>231</v>
      </c>
      <c r="AN1019" s="18" t="s">
        <v>81</v>
      </c>
      <c r="AO1019" s="18" t="s">
        <v>81</v>
      </c>
      <c r="AP1019" s="18" t="s">
        <v>94</v>
      </c>
      <c r="AQ1019" s="18" t="s">
        <v>81</v>
      </c>
      <c r="AR1019" s="19">
        <v>0</v>
      </c>
      <c r="AS1019" s="18"/>
      <c r="AT1019" s="72">
        <v>60</v>
      </c>
      <c r="AU1019" s="19">
        <v>178</v>
      </c>
      <c r="AV1019" s="19">
        <v>178</v>
      </c>
      <c r="AW1019" s="18" t="s">
        <v>77</v>
      </c>
      <c r="AX1019" s="18" t="s">
        <v>505</v>
      </c>
      <c r="AY1019" s="18"/>
      <c r="AZ1019" s="18"/>
      <c r="BA1019" s="19">
        <v>0</v>
      </c>
      <c r="BB1019" s="20" t="s">
        <v>81</v>
      </c>
      <c r="BC1019" s="18" t="s">
        <v>144</v>
      </c>
      <c r="BD1019" s="18" t="s">
        <v>81</v>
      </c>
      <c r="BE1019" s="18" t="s">
        <v>84</v>
      </c>
      <c r="BF1019" s="18" t="s">
        <v>81</v>
      </c>
      <c r="BG1019" s="18"/>
      <c r="BH1019" s="21">
        <v>0</v>
      </c>
      <c r="BI1019" s="19">
        <v>0.3</v>
      </c>
      <c r="BJ1019" s="18"/>
      <c r="BK1019" s="19">
        <v>0.31</v>
      </c>
      <c r="BL1019" s="18"/>
      <c r="BM1019" s="18"/>
      <c r="BN1019" s="19">
        <v>61.65</v>
      </c>
      <c r="BO1019" s="21">
        <v>0.9</v>
      </c>
      <c r="BP1019" s="20"/>
      <c r="BQ1019" s="21">
        <v>0.43</v>
      </c>
      <c r="BR1019" s="20"/>
      <c r="BS1019" s="21">
        <v>0.44</v>
      </c>
      <c r="BT1019" s="20"/>
      <c r="BU1019" s="20"/>
      <c r="BV1019" s="21">
        <v>61.56</v>
      </c>
      <c r="BW1019" s="9">
        <f>IF(BA1019=1,BN1019-(Monitors!$B$17*Data!BZ1019),Data!BN1019)</f>
        <v>61.65</v>
      </c>
      <c r="BX1019" s="32">
        <f>IF($AR1019=1,$BW1019-(Monitors!$C$17*BZ1019),Data!$BW1019)</f>
        <v>61.65</v>
      </c>
      <c r="BY1019" s="32">
        <f>BX1019-(AA1019*Monitors!$C$13)</f>
        <v>57.501999999999995</v>
      </c>
      <c r="BZ1019" s="86">
        <f>(Monitors!$C$13*Data!AA1019)+(Monitors!$C$6*TANH(Monitors!$C$7*(Data!V1019+Monitors!$C$8)+Monitors!$C$9)+Monitors!$C$10)</f>
        <v>21.460665635648461</v>
      </c>
      <c r="CA1019" s="9">
        <f>BN1019-(Signage!$C$13*AI1019)</f>
        <v>46.665044999999999</v>
      </c>
      <c r="CB1019" s="86">
        <f>(Signage!$C$13*Data!AI1019)+(Signage!$C$6*TANH(Signage!$C$7*(Data!V1019+Signage!$C$8)+Signage!$C$9)+Signage!$C$10)</f>
        <v>68.079996708156543</v>
      </c>
    </row>
    <row r="1020" spans="1:80" s="4" customFormat="1" ht="12" customHeight="1">
      <c r="A1020" s="82">
        <v>1019</v>
      </c>
      <c r="B1020" s="15" t="s">
        <v>2079</v>
      </c>
      <c r="C1020" s="82" t="s">
        <v>1950</v>
      </c>
      <c r="D1020" s="16">
        <v>41500</v>
      </c>
      <c r="E1020" s="18" t="s">
        <v>77</v>
      </c>
      <c r="F1020" s="15" t="s">
        <v>70</v>
      </c>
      <c r="G1020" s="17">
        <v>6</v>
      </c>
      <c r="H1020" s="15" t="s">
        <v>914</v>
      </c>
      <c r="I1020" s="15" t="s">
        <v>90</v>
      </c>
      <c r="J1020" s="18" t="s">
        <v>71</v>
      </c>
      <c r="K1020" s="18" t="s">
        <v>74</v>
      </c>
      <c r="L1020" s="18" t="s">
        <v>71</v>
      </c>
      <c r="M1020" s="18" t="s">
        <v>78</v>
      </c>
      <c r="N1020" s="18" t="s">
        <v>78</v>
      </c>
      <c r="O1020" s="18" t="s">
        <v>82</v>
      </c>
      <c r="P1020" s="18" t="s">
        <v>81</v>
      </c>
      <c r="Q1020" s="18" t="s">
        <v>78</v>
      </c>
      <c r="R1020" s="19">
        <v>1.78</v>
      </c>
      <c r="S1020" s="19">
        <v>22.6</v>
      </c>
      <c r="T1020" s="19">
        <v>40.1</v>
      </c>
      <c r="U1020" s="19">
        <v>46</v>
      </c>
      <c r="V1020" s="19">
        <v>903.8</v>
      </c>
      <c r="W1020" s="19">
        <v>1080</v>
      </c>
      <c r="X1020" s="19">
        <v>1920</v>
      </c>
      <c r="Y1020" s="18" t="s">
        <v>147</v>
      </c>
      <c r="Z1020" s="69">
        <v>2294</v>
      </c>
      <c r="AA1020" s="19">
        <v>2.0739999999999998</v>
      </c>
      <c r="AB1020" s="21">
        <v>350</v>
      </c>
      <c r="AC1020" s="19">
        <v>0.4</v>
      </c>
      <c r="AD1020" s="19">
        <v>333.6</v>
      </c>
      <c r="AE1020" s="19">
        <v>350</v>
      </c>
      <c r="AF1020" s="19">
        <v>283.60000000000002</v>
      </c>
      <c r="AG1020" s="8">
        <f>AF1020/AD1020</f>
        <v>0.85011990407673865</v>
      </c>
      <c r="AH1020" s="19">
        <v>227.5</v>
      </c>
      <c r="AI1020" s="85">
        <f>(AF1020*V1020)/1000000</f>
        <v>0.25631768000000005</v>
      </c>
      <c r="AJ1020" s="18" t="s">
        <v>78</v>
      </c>
      <c r="AK1020" s="18" t="s">
        <v>514</v>
      </c>
      <c r="AL1020" s="18" t="s">
        <v>512</v>
      </c>
      <c r="AM1020" s="18" t="s">
        <v>513</v>
      </c>
      <c r="AN1020" s="18" t="s">
        <v>81</v>
      </c>
      <c r="AO1020" s="18" t="s">
        <v>81</v>
      </c>
      <c r="AP1020" s="18" t="s">
        <v>94</v>
      </c>
      <c r="AQ1020" s="18" t="s">
        <v>81</v>
      </c>
      <c r="AR1020" s="19">
        <v>0</v>
      </c>
      <c r="AS1020" s="18"/>
      <c r="AT1020" s="72">
        <v>60</v>
      </c>
      <c r="AU1020" s="19">
        <v>178</v>
      </c>
      <c r="AV1020" s="19">
        <v>178</v>
      </c>
      <c r="AW1020" s="18" t="s">
        <v>77</v>
      </c>
      <c r="AX1020" s="18" t="s">
        <v>98</v>
      </c>
      <c r="AY1020" s="18" t="s">
        <v>71</v>
      </c>
      <c r="AZ1020" s="18" t="s">
        <v>71</v>
      </c>
      <c r="BA1020" s="19">
        <v>0</v>
      </c>
      <c r="BB1020" s="20" t="s">
        <v>81</v>
      </c>
      <c r="BC1020" s="18" t="s">
        <v>107</v>
      </c>
      <c r="BD1020" s="18" t="s">
        <v>81</v>
      </c>
      <c r="BE1020" s="18" t="s">
        <v>84</v>
      </c>
      <c r="BF1020" s="18" t="s">
        <v>81</v>
      </c>
      <c r="BG1020" s="18"/>
      <c r="BH1020" s="21">
        <v>0</v>
      </c>
      <c r="BI1020" s="19">
        <v>0.22</v>
      </c>
      <c r="BJ1020" s="18"/>
      <c r="BK1020" s="19">
        <v>0.22</v>
      </c>
      <c r="BL1020" s="18"/>
      <c r="BM1020" s="18"/>
      <c r="BN1020" s="19">
        <v>59.5</v>
      </c>
      <c r="BO1020" s="21">
        <v>0.5</v>
      </c>
      <c r="BP1020" s="20"/>
      <c r="BQ1020" s="21">
        <v>0.33</v>
      </c>
      <c r="BR1020" s="20"/>
      <c r="BS1020" s="21">
        <v>0.33</v>
      </c>
      <c r="BT1020" s="20"/>
      <c r="BU1020" s="20"/>
      <c r="BV1020" s="21">
        <v>59.24</v>
      </c>
      <c r="BW1020" s="9">
        <f>IF(BA1020=1,BN1020-(Monitors!$B$17*Data!BZ1020),Data!BN1020)</f>
        <v>59.5</v>
      </c>
      <c r="BX1020" s="32">
        <f>IF($AR1020=1,$BW1020-(Monitors!$C$17*BZ1020),Data!$BW1020)</f>
        <v>59.5</v>
      </c>
      <c r="BY1020" s="32">
        <f>BX1020-(AA1020*Monitors!$C$13)</f>
        <v>55.352000000000004</v>
      </c>
      <c r="BZ1020" s="86">
        <f>(Monitors!$C$13*Data!AA1020)+(Monitors!$C$6*TANH(Monitors!$C$7*(Data!V1020+Monitors!$C$8)+Monitors!$C$9)+Monitors!$C$10)</f>
        <v>21.521614644939348</v>
      </c>
      <c r="CA1020" s="9">
        <f>BN1020-(Signage!$C$13*AI1020)</f>
        <v>40.276173999999997</v>
      </c>
      <c r="CB1020" s="86">
        <f>(Signage!$C$13*Data!AI1020)+(Signage!$C$6*TANH(Signage!$C$7*(Data!V1020+Signage!$C$8)+Signage!$C$9)+Signage!$C$10)</f>
        <v>79.848603454558003</v>
      </c>
    </row>
    <row r="1021" spans="1:80" s="4" customFormat="1" ht="12" customHeight="1">
      <c r="A1021" s="83">
        <v>1020</v>
      </c>
      <c r="B1021" s="15" t="s">
        <v>2100</v>
      </c>
      <c r="C1021" s="83" t="s">
        <v>1951</v>
      </c>
      <c r="D1021" s="16">
        <v>41606</v>
      </c>
      <c r="E1021" s="18" t="s">
        <v>77</v>
      </c>
      <c r="F1021" s="15" t="s">
        <v>70</v>
      </c>
      <c r="G1021" s="17">
        <v>6</v>
      </c>
      <c r="H1021" s="15" t="s">
        <v>914</v>
      </c>
      <c r="I1021" s="15" t="s">
        <v>90</v>
      </c>
      <c r="J1021" s="18" t="s">
        <v>71</v>
      </c>
      <c r="K1021" s="18" t="s">
        <v>74</v>
      </c>
      <c r="L1021" s="18" t="s">
        <v>71</v>
      </c>
      <c r="M1021" s="18" t="s">
        <v>78</v>
      </c>
      <c r="N1021" s="18" t="s">
        <v>78</v>
      </c>
      <c r="O1021" s="18" t="s">
        <v>82</v>
      </c>
      <c r="P1021" s="18" t="s">
        <v>81</v>
      </c>
      <c r="Q1021" s="18" t="s">
        <v>78</v>
      </c>
      <c r="R1021" s="19">
        <v>1.78</v>
      </c>
      <c r="S1021" s="19">
        <v>22.6</v>
      </c>
      <c r="T1021" s="19">
        <v>40.1</v>
      </c>
      <c r="U1021" s="19">
        <v>46</v>
      </c>
      <c r="V1021" s="19">
        <v>903.8</v>
      </c>
      <c r="W1021" s="19">
        <v>1080</v>
      </c>
      <c r="X1021" s="19">
        <v>1920</v>
      </c>
      <c r="Y1021" s="18" t="s">
        <v>147</v>
      </c>
      <c r="Z1021" s="69">
        <v>2294</v>
      </c>
      <c r="AA1021" s="19">
        <v>2.0739999999999998</v>
      </c>
      <c r="AB1021" s="21">
        <v>350</v>
      </c>
      <c r="AC1021" s="19">
        <v>0.4</v>
      </c>
      <c r="AD1021" s="19">
        <v>333.6</v>
      </c>
      <c r="AE1021" s="19">
        <v>350</v>
      </c>
      <c r="AF1021" s="19">
        <v>283.60000000000002</v>
      </c>
      <c r="AG1021" s="8">
        <f>AF1021/AD1021</f>
        <v>0.85011990407673865</v>
      </c>
      <c r="AH1021" s="19">
        <v>227.5</v>
      </c>
      <c r="AI1021" s="85">
        <f>(AF1021*V1021)/1000000</f>
        <v>0.25631768000000005</v>
      </c>
      <c r="AJ1021" s="18" t="s">
        <v>78</v>
      </c>
      <c r="AK1021" s="18" t="s">
        <v>514</v>
      </c>
      <c r="AL1021" s="18" t="s">
        <v>512</v>
      </c>
      <c r="AM1021" s="18" t="s">
        <v>513</v>
      </c>
      <c r="AN1021" s="18" t="s">
        <v>81</v>
      </c>
      <c r="AO1021" s="18" t="s">
        <v>81</v>
      </c>
      <c r="AP1021" s="18" t="s">
        <v>94</v>
      </c>
      <c r="AQ1021" s="18" t="s">
        <v>81</v>
      </c>
      <c r="AR1021" s="19">
        <v>0</v>
      </c>
      <c r="AS1021" s="18"/>
      <c r="AT1021" s="72">
        <v>60</v>
      </c>
      <c r="AU1021" s="19">
        <v>178</v>
      </c>
      <c r="AV1021" s="19">
        <v>178</v>
      </c>
      <c r="AW1021" s="18" t="s">
        <v>77</v>
      </c>
      <c r="AX1021" s="18" t="s">
        <v>98</v>
      </c>
      <c r="AY1021" s="18" t="s">
        <v>71</v>
      </c>
      <c r="AZ1021" s="18" t="s">
        <v>71</v>
      </c>
      <c r="BA1021" s="19">
        <v>0</v>
      </c>
      <c r="BB1021" s="20" t="s">
        <v>81</v>
      </c>
      <c r="BC1021" s="18" t="s">
        <v>107</v>
      </c>
      <c r="BD1021" s="18" t="s">
        <v>81</v>
      </c>
      <c r="BE1021" s="18" t="s">
        <v>84</v>
      </c>
      <c r="BF1021" s="18" t="s">
        <v>81</v>
      </c>
      <c r="BG1021" s="18"/>
      <c r="BH1021" s="21">
        <v>0</v>
      </c>
      <c r="BI1021" s="19">
        <v>0.22</v>
      </c>
      <c r="BJ1021" s="18"/>
      <c r="BK1021" s="19">
        <v>0.22</v>
      </c>
      <c r="BL1021" s="18"/>
      <c r="BM1021" s="18"/>
      <c r="BN1021" s="19">
        <v>59.5</v>
      </c>
      <c r="BO1021" s="21">
        <v>0.5</v>
      </c>
      <c r="BP1021" s="20"/>
      <c r="BQ1021" s="21">
        <v>0.33</v>
      </c>
      <c r="BR1021" s="20"/>
      <c r="BS1021" s="21">
        <v>0.33</v>
      </c>
      <c r="BT1021" s="20"/>
      <c r="BU1021" s="20"/>
      <c r="BV1021" s="21">
        <v>59.24</v>
      </c>
      <c r="BW1021" s="9">
        <f>IF(BA1021=1,BN1021-(Monitors!$B$17*Data!BZ1021),Data!BN1021)</f>
        <v>59.5</v>
      </c>
      <c r="BX1021" s="32">
        <f>IF($AR1021=1,$BW1021-(Monitors!$C$17*BZ1021),Data!$BW1021)</f>
        <v>59.5</v>
      </c>
      <c r="BY1021" s="32">
        <f>BX1021-(AA1021*Monitors!$C$13)</f>
        <v>55.352000000000004</v>
      </c>
      <c r="BZ1021" s="86">
        <f>(Monitors!$C$13*Data!AA1021)+(Monitors!$C$6*TANH(Monitors!$C$7*(Data!V1021+Monitors!$C$8)+Monitors!$C$9)+Monitors!$C$10)</f>
        <v>21.521614644939348</v>
      </c>
      <c r="CA1021" s="9">
        <f>BN1021-(Signage!$C$13*AI1021)</f>
        <v>40.276173999999997</v>
      </c>
      <c r="CB1021" s="86">
        <f>(Signage!$C$13*Data!AI1021)+(Signage!$C$6*TANH(Signage!$C$7*(Data!V1021+Signage!$C$8)+Signage!$C$9)+Signage!$C$10)</f>
        <v>79.848603454558003</v>
      </c>
    </row>
    <row r="1022" spans="1:80" s="4" customFormat="1" ht="12" customHeight="1">
      <c r="A1022" s="82">
        <v>1021</v>
      </c>
      <c r="B1022" s="15" t="s">
        <v>2076</v>
      </c>
      <c r="C1022" s="82" t="s">
        <v>1952</v>
      </c>
      <c r="D1022" s="16">
        <v>41694</v>
      </c>
      <c r="E1022" s="18" t="s">
        <v>77</v>
      </c>
      <c r="F1022" s="15" t="s">
        <v>70</v>
      </c>
      <c r="G1022" s="17">
        <v>6</v>
      </c>
      <c r="H1022" s="15" t="s">
        <v>914</v>
      </c>
      <c r="I1022" s="15" t="s">
        <v>90</v>
      </c>
      <c r="J1022" s="18"/>
      <c r="K1022" s="18" t="s">
        <v>74</v>
      </c>
      <c r="L1022" s="18"/>
      <c r="M1022" s="18" t="s">
        <v>78</v>
      </c>
      <c r="N1022" s="18" t="s">
        <v>78</v>
      </c>
      <c r="O1022" s="18" t="s">
        <v>82</v>
      </c>
      <c r="P1022" s="18"/>
      <c r="Q1022" s="18" t="s">
        <v>78</v>
      </c>
      <c r="R1022" s="19">
        <v>1.78</v>
      </c>
      <c r="S1022" s="19">
        <v>26.8</v>
      </c>
      <c r="T1022" s="19">
        <v>47.6</v>
      </c>
      <c r="U1022" s="19">
        <v>54.6</v>
      </c>
      <c r="V1022" s="19">
        <v>1275.67</v>
      </c>
      <c r="W1022" s="19">
        <v>1080</v>
      </c>
      <c r="X1022" s="19">
        <v>1920</v>
      </c>
      <c r="Y1022" s="18" t="s">
        <v>147</v>
      </c>
      <c r="Z1022" s="69">
        <v>1625</v>
      </c>
      <c r="AA1022" s="19">
        <v>2.0739999999999998</v>
      </c>
      <c r="AB1022" s="21">
        <v>450</v>
      </c>
      <c r="AC1022" s="19">
        <v>0.1</v>
      </c>
      <c r="AD1022" s="19">
        <v>347.9</v>
      </c>
      <c r="AE1022" s="19">
        <v>450</v>
      </c>
      <c r="AF1022" s="19">
        <v>284.2</v>
      </c>
      <c r="AG1022" s="8">
        <f>AF1022/AD1022</f>
        <v>0.81690140845070425</v>
      </c>
      <c r="AH1022" s="19">
        <v>284.2</v>
      </c>
      <c r="AI1022" s="85">
        <f>(AF1022*V1022)/1000000</f>
        <v>0.36254541400000001</v>
      </c>
      <c r="AJ1022" s="18" t="s">
        <v>78</v>
      </c>
      <c r="AK1022" s="18" t="s">
        <v>676</v>
      </c>
      <c r="AL1022" s="18" t="s">
        <v>105</v>
      </c>
      <c r="AM1022" s="18"/>
      <c r="AN1022" s="18" t="s">
        <v>106</v>
      </c>
      <c r="AO1022" s="18"/>
      <c r="AP1022" s="18" t="s">
        <v>81</v>
      </c>
      <c r="AQ1022" s="18"/>
      <c r="AR1022" s="28">
        <v>0</v>
      </c>
      <c r="AS1022" s="18"/>
      <c r="AT1022" s="72">
        <v>60</v>
      </c>
      <c r="AU1022" s="19">
        <v>178</v>
      </c>
      <c r="AV1022" s="19">
        <v>178</v>
      </c>
      <c r="AW1022" s="18" t="s">
        <v>78</v>
      </c>
      <c r="AX1022" s="19">
        <v>0.72</v>
      </c>
      <c r="AY1022" s="18"/>
      <c r="AZ1022" s="18"/>
      <c r="BA1022" s="19">
        <v>0</v>
      </c>
      <c r="BB1022" s="20" t="s">
        <v>106</v>
      </c>
      <c r="BC1022" s="18" t="s">
        <v>107</v>
      </c>
      <c r="BD1022" s="18"/>
      <c r="BE1022" s="18" t="s">
        <v>84</v>
      </c>
      <c r="BF1022" s="18"/>
      <c r="BG1022" s="18"/>
      <c r="BH1022" s="21">
        <v>0</v>
      </c>
      <c r="BI1022" s="19">
        <v>0.45</v>
      </c>
      <c r="BJ1022" s="19">
        <v>0.32</v>
      </c>
      <c r="BK1022" s="18"/>
      <c r="BL1022" s="18"/>
      <c r="BM1022" s="18"/>
      <c r="BN1022" s="19">
        <v>109.22</v>
      </c>
      <c r="BO1022" s="21">
        <v>0.98</v>
      </c>
      <c r="BP1022" s="20"/>
      <c r="BQ1022" s="21">
        <v>0.56999999999999995</v>
      </c>
      <c r="BR1022" s="21">
        <v>0.45</v>
      </c>
      <c r="BS1022" s="20"/>
      <c r="BT1022" s="20"/>
      <c r="BU1022" s="20"/>
      <c r="BV1022" s="21">
        <v>107.97</v>
      </c>
      <c r="BW1022" s="9">
        <f>IF(BA1022=1,BN1022-(Monitors!$B$17*Data!BZ1022),Data!BN1022)</f>
        <v>109.22</v>
      </c>
      <c r="BX1022" s="32">
        <f>IF($AR1022=1,$BW1022-(Monitors!$C$17*BZ1022),Data!$BW1022)</f>
        <v>109.22</v>
      </c>
      <c r="BY1022" s="32">
        <f>BX1022-(AA1022*Monitors!$C$13)</f>
        <v>105.072</v>
      </c>
      <c r="BZ1022" s="86">
        <f>(Monitors!$C$13*Data!AA1022)+(Monitors!$C$6*TANH(Monitors!$C$7*(Data!V1022+Monitors!$C$8)+Monitors!$C$9)+Monitors!$C$10)</f>
        <v>21.546652054598049</v>
      </c>
      <c r="CA1022" s="9">
        <f>BN1022-(Signage!$C$13*AI1022)</f>
        <v>82.029093950000004</v>
      </c>
      <c r="CB1022" s="86">
        <f>(Signage!$C$13*Data!AI1022)+(Signage!$C$6*TANH(Signage!$C$7*(Data!V1022+Signage!$C$8)+Signage!$C$9)+Signage!$C$10)</f>
        <v>100.92957740183621</v>
      </c>
    </row>
    <row r="1023" spans="1:80" s="4" customFormat="1" ht="12" customHeight="1">
      <c r="A1023" s="83">
        <v>1022</v>
      </c>
      <c r="B1023" s="15" t="s">
        <v>2088</v>
      </c>
      <c r="C1023" s="83" t="s">
        <v>1953</v>
      </c>
      <c r="D1023" s="16">
        <v>41749</v>
      </c>
      <c r="E1023" s="18" t="s">
        <v>77</v>
      </c>
      <c r="F1023" s="15" t="s">
        <v>225</v>
      </c>
      <c r="G1023" s="17">
        <v>6</v>
      </c>
      <c r="H1023" s="15" t="s">
        <v>914</v>
      </c>
      <c r="I1023" s="15" t="s">
        <v>113</v>
      </c>
      <c r="J1023" s="18"/>
      <c r="K1023" s="18" t="s">
        <v>74</v>
      </c>
      <c r="L1023" s="18"/>
      <c r="M1023" s="18" t="s">
        <v>78</v>
      </c>
      <c r="N1023" s="18" t="s">
        <v>78</v>
      </c>
      <c r="O1023" s="18" t="s">
        <v>82</v>
      </c>
      <c r="P1023" s="18"/>
      <c r="Q1023" s="18" t="s">
        <v>78</v>
      </c>
      <c r="R1023" s="19">
        <v>1.78</v>
      </c>
      <c r="S1023" s="19">
        <v>23.5</v>
      </c>
      <c r="T1023" s="19">
        <v>41.5</v>
      </c>
      <c r="U1023" s="19">
        <v>47.7</v>
      </c>
      <c r="V1023" s="19">
        <v>968.73</v>
      </c>
      <c r="W1023" s="19">
        <v>1080</v>
      </c>
      <c r="X1023" s="19">
        <v>1920</v>
      </c>
      <c r="Y1023" s="18" t="s">
        <v>147</v>
      </c>
      <c r="Z1023" s="69">
        <v>2140</v>
      </c>
      <c r="AA1023" s="19">
        <v>2.0739999999999998</v>
      </c>
      <c r="AB1023" s="21">
        <v>340</v>
      </c>
      <c r="AC1023" s="19">
        <v>0</v>
      </c>
      <c r="AD1023" s="19">
        <v>340</v>
      </c>
      <c r="AE1023" s="19">
        <v>340</v>
      </c>
      <c r="AF1023" s="19">
        <v>290</v>
      </c>
      <c r="AG1023" s="8">
        <f>AF1023/AD1023</f>
        <v>0.8529411764705882</v>
      </c>
      <c r="AH1023" s="19">
        <v>290</v>
      </c>
      <c r="AI1023" s="85">
        <f>(AF1023*V1023)/1000000</f>
        <v>0.28093170000000001</v>
      </c>
      <c r="AJ1023" s="18" t="s">
        <v>78</v>
      </c>
      <c r="AK1023" s="18" t="s">
        <v>672</v>
      </c>
      <c r="AL1023" s="18" t="s">
        <v>227</v>
      </c>
      <c r="AM1023" s="18"/>
      <c r="AN1023" s="18" t="s">
        <v>81</v>
      </c>
      <c r="AO1023" s="18"/>
      <c r="AP1023" s="18" t="s">
        <v>81</v>
      </c>
      <c r="AQ1023" s="18"/>
      <c r="AR1023" s="19">
        <v>0</v>
      </c>
      <c r="AS1023" s="18"/>
      <c r="AT1023" s="72">
        <v>60</v>
      </c>
      <c r="AU1023" s="19">
        <v>178</v>
      </c>
      <c r="AV1023" s="19">
        <v>178</v>
      </c>
      <c r="AW1023" s="18" t="s">
        <v>77</v>
      </c>
      <c r="AX1023" s="18" t="s">
        <v>264</v>
      </c>
      <c r="AY1023" s="18"/>
      <c r="AZ1023" s="18"/>
      <c r="BA1023" s="19">
        <v>0</v>
      </c>
      <c r="BB1023" s="20" t="s">
        <v>81</v>
      </c>
      <c r="BC1023" s="18" t="s">
        <v>81</v>
      </c>
      <c r="BD1023" s="18"/>
      <c r="BE1023" s="18" t="s">
        <v>84</v>
      </c>
      <c r="BF1023" s="18"/>
      <c r="BG1023" s="18"/>
      <c r="BH1023" s="21">
        <v>0</v>
      </c>
      <c r="BI1023" s="19">
        <v>0.33</v>
      </c>
      <c r="BJ1023" s="18"/>
      <c r="BK1023" s="19">
        <v>0.32</v>
      </c>
      <c r="BL1023" s="18"/>
      <c r="BM1023" s="18"/>
      <c r="BN1023" s="19">
        <v>80.900000000000006</v>
      </c>
      <c r="BO1023" s="21">
        <v>0.94</v>
      </c>
      <c r="BP1023" s="20"/>
      <c r="BQ1023" s="21">
        <v>0.37</v>
      </c>
      <c r="BR1023" s="20"/>
      <c r="BS1023" s="21">
        <v>0.36</v>
      </c>
      <c r="BT1023" s="20"/>
      <c r="BU1023" s="20"/>
      <c r="BV1023" s="21">
        <v>83.6</v>
      </c>
      <c r="BW1023" s="9">
        <f>IF(BA1023=1,BN1023-(Monitors!$B$17*Data!BZ1023),Data!BN1023)</f>
        <v>80.900000000000006</v>
      </c>
      <c r="BX1023" s="32">
        <f>IF($AR1023=1,$BW1023-(Monitors!$C$17*BZ1023),Data!$BW1023)</f>
        <v>80.900000000000006</v>
      </c>
      <c r="BY1023" s="32">
        <f>BX1023-(AA1023*Monitors!$C$13)</f>
        <v>76.75200000000001</v>
      </c>
      <c r="BZ1023" s="86">
        <f>(Monitors!$C$13*Data!AA1023)+(Monitors!$C$6*TANH(Monitors!$C$7*(Data!V1023+Monitors!$C$8)+Monitors!$C$9)+Monitors!$C$10)</f>
        <v>21.532299669805006</v>
      </c>
      <c r="CA1023" s="9">
        <f>BN1023-(Signage!$C$13*AI1023)</f>
        <v>59.830122500000002</v>
      </c>
      <c r="CB1023" s="86">
        <f>(Signage!$C$13*Data!AI1023)+(Signage!$C$6*TANH(Signage!$C$7*(Data!V1023+Signage!$C$8)+Signage!$C$9)+Signage!$C$10)</f>
        <v>84.52959823276359</v>
      </c>
    </row>
    <row r="1024" spans="1:80" s="4" customFormat="1" ht="12" customHeight="1">
      <c r="A1024" s="82">
        <v>1023</v>
      </c>
      <c r="B1024" s="15" t="s">
        <v>2076</v>
      </c>
      <c r="C1024" s="82" t="s">
        <v>1954</v>
      </c>
      <c r="D1024" s="16">
        <v>41724</v>
      </c>
      <c r="E1024" s="18" t="s">
        <v>77</v>
      </c>
      <c r="F1024" s="15" t="s">
        <v>70</v>
      </c>
      <c r="G1024" s="17">
        <v>6</v>
      </c>
      <c r="H1024" s="15" t="s">
        <v>914</v>
      </c>
      <c r="I1024" s="15" t="s">
        <v>90</v>
      </c>
      <c r="J1024" s="18"/>
      <c r="K1024" s="18" t="s">
        <v>74</v>
      </c>
      <c r="L1024" s="18"/>
      <c r="M1024" s="18" t="s">
        <v>78</v>
      </c>
      <c r="N1024" s="18" t="s">
        <v>78</v>
      </c>
      <c r="O1024" s="18" t="s">
        <v>82</v>
      </c>
      <c r="P1024" s="18"/>
      <c r="Q1024" s="18" t="s">
        <v>78</v>
      </c>
      <c r="R1024" s="19">
        <v>1.78</v>
      </c>
      <c r="S1024" s="19">
        <v>23</v>
      </c>
      <c r="T1024" s="19">
        <v>40.9</v>
      </c>
      <c r="U1024" s="19">
        <v>47</v>
      </c>
      <c r="V1024" s="19">
        <v>942.44</v>
      </c>
      <c r="W1024" s="19">
        <v>1080</v>
      </c>
      <c r="X1024" s="19">
        <v>1920</v>
      </c>
      <c r="Y1024" s="18" t="s">
        <v>147</v>
      </c>
      <c r="Z1024" s="69">
        <v>2200</v>
      </c>
      <c r="AA1024" s="19">
        <v>2.0739999999999998</v>
      </c>
      <c r="AB1024" s="21">
        <v>300</v>
      </c>
      <c r="AC1024" s="19">
        <v>0.1</v>
      </c>
      <c r="AD1024" s="19">
        <v>333.1</v>
      </c>
      <c r="AE1024" s="19">
        <v>300</v>
      </c>
      <c r="AF1024" s="19">
        <v>294.7</v>
      </c>
      <c r="AG1024" s="8">
        <f>AF1024/AD1024</f>
        <v>0.88471930351245864</v>
      </c>
      <c r="AH1024" s="19">
        <v>294.7</v>
      </c>
      <c r="AI1024" s="85">
        <f>(AF1024*V1024)/1000000</f>
        <v>0.27773706800000003</v>
      </c>
      <c r="AJ1024" s="18" t="s">
        <v>78</v>
      </c>
      <c r="AK1024" s="18" t="s">
        <v>515</v>
      </c>
      <c r="AL1024" s="18" t="s">
        <v>159</v>
      </c>
      <c r="AM1024" s="18"/>
      <c r="AN1024" s="18" t="s">
        <v>106</v>
      </c>
      <c r="AO1024" s="18"/>
      <c r="AP1024" s="18" t="s">
        <v>81</v>
      </c>
      <c r="AQ1024" s="18"/>
      <c r="AR1024" s="28">
        <v>0</v>
      </c>
      <c r="AS1024" s="18"/>
      <c r="AT1024" s="72">
        <v>60</v>
      </c>
      <c r="AU1024" s="19">
        <v>178</v>
      </c>
      <c r="AV1024" s="19">
        <v>178</v>
      </c>
      <c r="AW1024" s="18" t="s">
        <v>78</v>
      </c>
      <c r="AX1024" s="19">
        <v>0.68</v>
      </c>
      <c r="AY1024" s="18"/>
      <c r="AZ1024" s="18"/>
      <c r="BA1024" s="19">
        <v>0</v>
      </c>
      <c r="BB1024" s="20" t="s">
        <v>106</v>
      </c>
      <c r="BC1024" s="18" t="s">
        <v>107</v>
      </c>
      <c r="BD1024" s="18"/>
      <c r="BE1024" s="18" t="s">
        <v>84</v>
      </c>
      <c r="BF1024" s="18"/>
      <c r="BG1024" s="18"/>
      <c r="BH1024" s="21">
        <v>0</v>
      </c>
      <c r="BI1024" s="19">
        <v>0.4</v>
      </c>
      <c r="BJ1024" s="19">
        <v>0.27</v>
      </c>
      <c r="BK1024" s="18"/>
      <c r="BL1024" s="18"/>
      <c r="BM1024" s="18"/>
      <c r="BN1024" s="19">
        <v>80.88</v>
      </c>
      <c r="BO1024" s="21">
        <v>0.91</v>
      </c>
      <c r="BP1024" s="20"/>
      <c r="BQ1024" s="21">
        <v>0.46</v>
      </c>
      <c r="BR1024" s="21">
        <v>0.33</v>
      </c>
      <c r="BS1024" s="20"/>
      <c r="BT1024" s="20"/>
      <c r="BU1024" s="20"/>
      <c r="BV1024" s="21">
        <v>79.319999999999993</v>
      </c>
      <c r="BW1024" s="9">
        <f>IF(BA1024=1,BN1024-(Monitors!$B$17*Data!BZ1024),Data!BN1024)</f>
        <v>80.88</v>
      </c>
      <c r="BX1024" s="32">
        <f>IF($AR1024=1,$BW1024-(Monitors!$C$17*BZ1024),Data!$BW1024)</f>
        <v>80.88</v>
      </c>
      <c r="BY1024" s="32">
        <f>BX1024-(AA1024*Monitors!$C$13)</f>
        <v>76.731999999999999</v>
      </c>
      <c r="BZ1024" s="86">
        <f>(Monitors!$C$13*Data!AA1024)+(Monitors!$C$6*TANH(Monitors!$C$7*(Data!V1024+Monitors!$C$8)+Monitors!$C$9)+Monitors!$C$10)</f>
        <v>21.528626729772828</v>
      </c>
      <c r="CA1024" s="9">
        <f>BN1024-(Signage!$C$13*AI1024)</f>
        <v>60.049719899999992</v>
      </c>
      <c r="CB1024" s="86">
        <f>(Signage!$C$13*Data!AI1024)+(Signage!$C$6*TANH(Signage!$C$7*(Data!V1024+Signage!$C$8)+Signage!$C$9)+Signage!$C$10)</f>
        <v>83.172421511981184</v>
      </c>
    </row>
    <row r="1025" spans="1:80" s="4" customFormat="1" ht="12" customHeight="1">
      <c r="A1025" s="83">
        <v>1024</v>
      </c>
      <c r="B1025" s="15" t="s">
        <v>2088</v>
      </c>
      <c r="C1025" s="83" t="s">
        <v>1955</v>
      </c>
      <c r="D1025" s="16">
        <v>41749</v>
      </c>
      <c r="E1025" s="18" t="s">
        <v>77</v>
      </c>
      <c r="F1025" s="15"/>
      <c r="G1025" s="17">
        <v>6</v>
      </c>
      <c r="H1025" s="15" t="s">
        <v>914</v>
      </c>
      <c r="I1025" s="15" t="s">
        <v>113</v>
      </c>
      <c r="J1025" s="18"/>
      <c r="K1025" s="18" t="s">
        <v>74</v>
      </c>
      <c r="L1025" s="18"/>
      <c r="M1025" s="18" t="s">
        <v>78</v>
      </c>
      <c r="N1025" s="18" t="s">
        <v>78</v>
      </c>
      <c r="O1025" s="18" t="s">
        <v>82</v>
      </c>
      <c r="P1025" s="18"/>
      <c r="Q1025" s="18" t="s">
        <v>78</v>
      </c>
      <c r="R1025" s="19">
        <v>1.78</v>
      </c>
      <c r="S1025" s="19">
        <v>23.5</v>
      </c>
      <c r="T1025" s="19">
        <v>41.5</v>
      </c>
      <c r="U1025" s="19">
        <v>47.7</v>
      </c>
      <c r="V1025" s="19">
        <v>968.73</v>
      </c>
      <c r="W1025" s="19">
        <v>1080</v>
      </c>
      <c r="X1025" s="19">
        <v>1920</v>
      </c>
      <c r="Y1025" s="18" t="s">
        <v>147</v>
      </c>
      <c r="Z1025" s="69">
        <v>2140</v>
      </c>
      <c r="AA1025" s="19">
        <v>2.0739999999999998</v>
      </c>
      <c r="AB1025" s="21">
        <v>340</v>
      </c>
      <c r="AC1025" s="19">
        <v>0</v>
      </c>
      <c r="AD1025" s="19">
        <v>340</v>
      </c>
      <c r="AE1025" s="19">
        <v>340</v>
      </c>
      <c r="AF1025" s="19">
        <v>298</v>
      </c>
      <c r="AG1025" s="8">
        <f>AF1025/AD1025</f>
        <v>0.87647058823529411</v>
      </c>
      <c r="AH1025" s="19">
        <v>298</v>
      </c>
      <c r="AI1025" s="85">
        <f>(AF1025*V1025)/1000000</f>
        <v>0.28868153999999996</v>
      </c>
      <c r="AJ1025" s="18" t="s">
        <v>78</v>
      </c>
      <c r="AK1025" s="18" t="s">
        <v>672</v>
      </c>
      <c r="AL1025" s="18" t="s">
        <v>227</v>
      </c>
      <c r="AM1025" s="18"/>
      <c r="AN1025" s="18" t="s">
        <v>81</v>
      </c>
      <c r="AO1025" s="18"/>
      <c r="AP1025" s="18" t="s">
        <v>81</v>
      </c>
      <c r="AQ1025" s="18"/>
      <c r="AR1025" s="19">
        <v>0</v>
      </c>
      <c r="AS1025" s="18"/>
      <c r="AT1025" s="72">
        <v>60</v>
      </c>
      <c r="AU1025" s="19">
        <v>178</v>
      </c>
      <c r="AV1025" s="19">
        <v>178</v>
      </c>
      <c r="AW1025" s="18" t="s">
        <v>77</v>
      </c>
      <c r="AX1025" s="18" t="s">
        <v>264</v>
      </c>
      <c r="AY1025" s="18"/>
      <c r="AZ1025" s="18"/>
      <c r="BA1025" s="19">
        <v>0</v>
      </c>
      <c r="BB1025" s="20" t="s">
        <v>81</v>
      </c>
      <c r="BC1025" s="18" t="s">
        <v>81</v>
      </c>
      <c r="BD1025" s="18"/>
      <c r="BE1025" s="18" t="s">
        <v>84</v>
      </c>
      <c r="BF1025" s="18"/>
      <c r="BG1025" s="18"/>
      <c r="BH1025" s="21">
        <v>0</v>
      </c>
      <c r="BI1025" s="19">
        <v>0.26</v>
      </c>
      <c r="BJ1025" s="18"/>
      <c r="BK1025" s="19">
        <v>0.23</v>
      </c>
      <c r="BL1025" s="18"/>
      <c r="BM1025" s="18"/>
      <c r="BN1025" s="19">
        <v>86.9</v>
      </c>
      <c r="BO1025" s="21">
        <v>0.94</v>
      </c>
      <c r="BP1025" s="20"/>
      <c r="BQ1025" s="21">
        <v>0.26</v>
      </c>
      <c r="BR1025" s="20"/>
      <c r="BS1025" s="21">
        <v>0.22</v>
      </c>
      <c r="BT1025" s="20"/>
      <c r="BU1025" s="20"/>
      <c r="BV1025" s="21">
        <v>85.6</v>
      </c>
      <c r="BW1025" s="9">
        <f>IF(BA1025=1,BN1025-(Monitors!$B$17*Data!BZ1025),Data!BN1025)</f>
        <v>86.9</v>
      </c>
      <c r="BX1025" s="32">
        <f>IF($AR1025=1,$BW1025-(Monitors!$C$17*BZ1025),Data!$BW1025)</f>
        <v>86.9</v>
      </c>
      <c r="BY1025" s="32">
        <f>BX1025-(AA1025*Monitors!$C$13)</f>
        <v>82.75200000000001</v>
      </c>
      <c r="BZ1025" s="86">
        <f>(Monitors!$C$13*Data!AA1025)+(Monitors!$C$6*TANH(Monitors!$C$7*(Data!V1025+Monitors!$C$8)+Monitors!$C$9)+Monitors!$C$10)</f>
        <v>21.532299669805006</v>
      </c>
      <c r="CA1025" s="9">
        <f>BN1025-(Signage!$C$13*AI1025)</f>
        <v>65.248884500000003</v>
      </c>
      <c r="CB1025" s="86">
        <f>(Signage!$C$13*Data!AI1025)+(Signage!$C$6*TANH(Signage!$C$7*(Data!V1025+Signage!$C$8)+Signage!$C$9)+Signage!$C$10)</f>
        <v>85.110836232763589</v>
      </c>
    </row>
    <row r="1026" spans="1:80" s="4" customFormat="1" ht="12" customHeight="1">
      <c r="A1026" s="82">
        <v>1025</v>
      </c>
      <c r="B1026" s="15" t="s">
        <v>2076</v>
      </c>
      <c r="C1026" s="82" t="s">
        <v>1956</v>
      </c>
      <c r="D1026" s="16">
        <v>41430</v>
      </c>
      <c r="E1026" s="18" t="s">
        <v>77</v>
      </c>
      <c r="F1026" s="15" t="s">
        <v>70</v>
      </c>
      <c r="G1026" s="17">
        <v>6</v>
      </c>
      <c r="H1026" s="15" t="s">
        <v>914</v>
      </c>
      <c r="I1026" s="15" t="s">
        <v>90</v>
      </c>
      <c r="J1026" s="18" t="s">
        <v>90</v>
      </c>
      <c r="K1026" s="18" t="s">
        <v>74</v>
      </c>
      <c r="L1026" s="18"/>
      <c r="M1026" s="18" t="s">
        <v>78</v>
      </c>
      <c r="N1026" s="18" t="s">
        <v>78</v>
      </c>
      <c r="O1026" s="18" t="s">
        <v>82</v>
      </c>
      <c r="P1026" s="18"/>
      <c r="Q1026" s="18" t="s">
        <v>78</v>
      </c>
      <c r="R1026" s="19">
        <v>1.78</v>
      </c>
      <c r="S1026" s="19">
        <v>26.8</v>
      </c>
      <c r="T1026" s="19">
        <v>47.6</v>
      </c>
      <c r="U1026" s="19">
        <v>54.6</v>
      </c>
      <c r="V1026" s="19">
        <v>1275.67</v>
      </c>
      <c r="W1026" s="19">
        <v>1080</v>
      </c>
      <c r="X1026" s="19">
        <v>1920</v>
      </c>
      <c r="Y1026" s="18" t="s">
        <v>147</v>
      </c>
      <c r="Z1026" s="69">
        <v>1625</v>
      </c>
      <c r="AA1026" s="19">
        <v>2.0739999999999998</v>
      </c>
      <c r="AB1026" s="21">
        <v>450</v>
      </c>
      <c r="AC1026" s="19">
        <v>0.1</v>
      </c>
      <c r="AD1026" s="19">
        <v>399.9</v>
      </c>
      <c r="AE1026" s="19">
        <v>450</v>
      </c>
      <c r="AF1026" s="19">
        <v>300.60000000000002</v>
      </c>
      <c r="AG1026" s="8">
        <f>AF1026/AD1026</f>
        <v>0.75168792198049528</v>
      </c>
      <c r="AH1026" s="19">
        <v>300.60000000000002</v>
      </c>
      <c r="AI1026" s="85">
        <f>(AF1026*V1026)/1000000</f>
        <v>0.38346640200000004</v>
      </c>
      <c r="AJ1026" s="18" t="s">
        <v>78</v>
      </c>
      <c r="AK1026" s="18" t="s">
        <v>676</v>
      </c>
      <c r="AL1026" s="18" t="s">
        <v>105</v>
      </c>
      <c r="AM1026" s="18"/>
      <c r="AN1026" s="18" t="s">
        <v>106</v>
      </c>
      <c r="AO1026" s="18"/>
      <c r="AP1026" s="18" t="s">
        <v>81</v>
      </c>
      <c r="AQ1026" s="18"/>
      <c r="AR1026" s="28">
        <v>0</v>
      </c>
      <c r="AS1026" s="18"/>
      <c r="AT1026" s="72">
        <v>60</v>
      </c>
      <c r="AU1026" s="19">
        <v>178</v>
      </c>
      <c r="AV1026" s="19">
        <v>178</v>
      </c>
      <c r="AW1026" s="18" t="s">
        <v>78</v>
      </c>
      <c r="AX1026" s="19">
        <v>0.68</v>
      </c>
      <c r="AY1026" s="18"/>
      <c r="AZ1026" s="18"/>
      <c r="BA1026" s="19">
        <v>0</v>
      </c>
      <c r="BB1026" s="20" t="s">
        <v>106</v>
      </c>
      <c r="BC1026" s="18" t="s">
        <v>107</v>
      </c>
      <c r="BD1026" s="18"/>
      <c r="BE1026" s="18" t="s">
        <v>84</v>
      </c>
      <c r="BF1026" s="18"/>
      <c r="BG1026" s="18"/>
      <c r="BH1026" s="21">
        <v>0</v>
      </c>
      <c r="BI1026" s="19">
        <v>0.48</v>
      </c>
      <c r="BJ1026" s="19">
        <v>0.46</v>
      </c>
      <c r="BK1026" s="18"/>
      <c r="BL1026" s="18"/>
      <c r="BM1026" s="18"/>
      <c r="BN1026" s="19">
        <v>113.37</v>
      </c>
      <c r="BO1026" s="21">
        <v>1</v>
      </c>
      <c r="BP1026" s="20"/>
      <c r="BQ1026" s="21">
        <v>0.52</v>
      </c>
      <c r="BR1026" s="21">
        <v>0.5</v>
      </c>
      <c r="BS1026" s="20"/>
      <c r="BT1026" s="20"/>
      <c r="BU1026" s="20"/>
      <c r="BV1026" s="21">
        <v>111.94</v>
      </c>
      <c r="BW1026" s="9">
        <f>IF(BA1026=1,BN1026-(Monitors!$B$17*Data!BZ1026),Data!BN1026)</f>
        <v>113.37</v>
      </c>
      <c r="BX1026" s="32">
        <f>IF($AR1026=1,$BW1026-(Monitors!$C$17*BZ1026),Data!$BW1026)</f>
        <v>113.37</v>
      </c>
      <c r="BY1026" s="32">
        <f>BX1026-(AA1026*Monitors!$C$13)</f>
        <v>109.22200000000001</v>
      </c>
      <c r="BZ1026" s="86">
        <f>(Monitors!$C$13*Data!AA1026)+(Monitors!$C$6*TANH(Monitors!$C$7*(Data!V1026+Monitors!$C$8)+Monitors!$C$9)+Monitors!$C$10)</f>
        <v>21.546652054598049</v>
      </c>
      <c r="CA1026" s="9">
        <f>BN1026-(Signage!$C$13*AI1026)</f>
        <v>84.61001985</v>
      </c>
      <c r="CB1026" s="86">
        <f>(Signage!$C$13*Data!AI1026)+(Signage!$C$6*TANH(Signage!$C$7*(Data!V1026+Signage!$C$8)+Signage!$C$9)+Signage!$C$10)</f>
        <v>102.49865150183622</v>
      </c>
    </row>
    <row r="1027" spans="1:80" s="4" customFormat="1" ht="12" customHeight="1">
      <c r="A1027" s="83">
        <v>1026</v>
      </c>
      <c r="B1027" s="15" t="s">
        <v>2079</v>
      </c>
      <c r="C1027" s="83" t="s">
        <v>1957</v>
      </c>
      <c r="D1027" s="16">
        <v>41501</v>
      </c>
      <c r="E1027" s="18" t="s">
        <v>77</v>
      </c>
      <c r="F1027" s="15" t="s">
        <v>70</v>
      </c>
      <c r="G1027" s="17">
        <v>6</v>
      </c>
      <c r="H1027" s="15" t="s">
        <v>914</v>
      </c>
      <c r="I1027" s="15" t="s">
        <v>73</v>
      </c>
      <c r="J1027" s="18" t="s">
        <v>73</v>
      </c>
      <c r="K1027" s="18" t="s">
        <v>74</v>
      </c>
      <c r="L1027" s="18" t="s">
        <v>71</v>
      </c>
      <c r="M1027" s="18" t="s">
        <v>78</v>
      </c>
      <c r="N1027" s="18" t="s">
        <v>78</v>
      </c>
      <c r="O1027" s="18" t="s">
        <v>82</v>
      </c>
      <c r="P1027" s="18" t="s">
        <v>71</v>
      </c>
      <c r="Q1027" s="18" t="s">
        <v>78</v>
      </c>
      <c r="R1027" s="19">
        <v>1.78</v>
      </c>
      <c r="S1027" s="19">
        <v>20.6</v>
      </c>
      <c r="T1027" s="19">
        <v>36.6</v>
      </c>
      <c r="U1027" s="19">
        <v>42</v>
      </c>
      <c r="V1027" s="19">
        <v>753.96</v>
      </c>
      <c r="W1027" s="19">
        <v>1080</v>
      </c>
      <c r="X1027" s="19">
        <v>1920</v>
      </c>
      <c r="Y1027" s="18" t="s">
        <v>147</v>
      </c>
      <c r="Z1027" s="69">
        <v>2708</v>
      </c>
      <c r="AA1027" s="19">
        <v>2.0739999999999998</v>
      </c>
      <c r="AB1027" s="21">
        <v>400</v>
      </c>
      <c r="AC1027" s="19">
        <v>0.5</v>
      </c>
      <c r="AD1027" s="19">
        <v>396</v>
      </c>
      <c r="AE1027" s="19">
        <v>400</v>
      </c>
      <c r="AF1027" s="19">
        <v>301</v>
      </c>
      <c r="AG1027" s="8">
        <f>AF1027/AD1027</f>
        <v>0.76010101010101006</v>
      </c>
      <c r="AH1027" s="19">
        <v>260</v>
      </c>
      <c r="AI1027" s="85">
        <f>(AF1027*V1027)/1000000</f>
        <v>0.22694196000000003</v>
      </c>
      <c r="AJ1027" s="18" t="s">
        <v>78</v>
      </c>
      <c r="AK1027" s="18" t="s">
        <v>508</v>
      </c>
      <c r="AL1027" s="18" t="s">
        <v>88</v>
      </c>
      <c r="AM1027" s="18" t="s">
        <v>506</v>
      </c>
      <c r="AN1027" s="18" t="s">
        <v>121</v>
      </c>
      <c r="AO1027" s="18" t="s">
        <v>507</v>
      </c>
      <c r="AP1027" s="18" t="s">
        <v>94</v>
      </c>
      <c r="AQ1027" s="18" t="s">
        <v>71</v>
      </c>
      <c r="AR1027" s="19">
        <v>0</v>
      </c>
      <c r="AS1027" s="18"/>
      <c r="AT1027" s="72">
        <v>60</v>
      </c>
      <c r="AU1027" s="19">
        <v>178</v>
      </c>
      <c r="AV1027" s="19">
        <v>178</v>
      </c>
      <c r="AW1027" s="18" t="s">
        <v>77</v>
      </c>
      <c r="AX1027" s="18" t="s">
        <v>505</v>
      </c>
      <c r="AY1027" s="18" t="s">
        <v>71</v>
      </c>
      <c r="AZ1027" s="18" t="s">
        <v>71</v>
      </c>
      <c r="BA1027" s="19">
        <v>0</v>
      </c>
      <c r="BB1027" s="20" t="s">
        <v>121</v>
      </c>
      <c r="BC1027" s="18" t="s">
        <v>96</v>
      </c>
      <c r="BD1027" s="18" t="s">
        <v>71</v>
      </c>
      <c r="BE1027" s="18" t="s">
        <v>84</v>
      </c>
      <c r="BF1027" s="18" t="s">
        <v>71</v>
      </c>
      <c r="BG1027" s="18"/>
      <c r="BH1027" s="21">
        <v>0</v>
      </c>
      <c r="BI1027" s="19">
        <v>0.2</v>
      </c>
      <c r="BJ1027" s="18"/>
      <c r="BK1027" s="19">
        <v>0.2</v>
      </c>
      <c r="BL1027" s="18"/>
      <c r="BM1027" s="18"/>
      <c r="BN1027" s="19">
        <v>51.73</v>
      </c>
      <c r="BO1027" s="21">
        <v>0.5</v>
      </c>
      <c r="BP1027" s="20"/>
      <c r="BQ1027" s="21">
        <v>0.34</v>
      </c>
      <c r="BR1027" s="20"/>
      <c r="BS1027" s="21">
        <v>0.34</v>
      </c>
      <c r="BT1027" s="20"/>
      <c r="BU1027" s="20"/>
      <c r="BV1027" s="21">
        <v>51.43</v>
      </c>
      <c r="BW1027" s="9">
        <f>IF(BA1027=1,BN1027-(Monitors!$B$17*Data!BZ1027),Data!BN1027)</f>
        <v>51.73</v>
      </c>
      <c r="BX1027" s="32">
        <f>IF($AR1027=1,$BW1027-(Monitors!$C$17*BZ1027),Data!$BW1027)</f>
        <v>51.73</v>
      </c>
      <c r="BY1027" s="32">
        <f>BX1027-(AA1027*Monitors!$C$13)</f>
        <v>47.581999999999994</v>
      </c>
      <c r="BZ1027" s="86">
        <f>(Monitors!$C$13*Data!AA1027)+(Monitors!$C$6*TANH(Monitors!$C$7*(Data!V1027+Monitors!$C$8)+Monitors!$C$9)+Monitors!$C$10)</f>
        <v>21.460665635648461</v>
      </c>
      <c r="CA1027" s="9">
        <f>BN1027-(Signage!$C$13*AI1027)</f>
        <v>34.709352999999993</v>
      </c>
      <c r="CB1027" s="86">
        <f>(Signage!$C$13*Data!AI1027)+(Signage!$C$6*TANH(Signage!$C$7*(Data!V1027+Signage!$C$8)+Signage!$C$9)+Signage!$C$10)</f>
        <v>70.11568870815654</v>
      </c>
    </row>
    <row r="1028" spans="1:80" s="4" customFormat="1" ht="12" customHeight="1">
      <c r="A1028" s="82">
        <v>1027</v>
      </c>
      <c r="B1028" s="15" t="s">
        <v>2076</v>
      </c>
      <c r="C1028" s="82" t="s">
        <v>1958</v>
      </c>
      <c r="D1028" s="16">
        <v>41724</v>
      </c>
      <c r="E1028" s="18" t="s">
        <v>77</v>
      </c>
      <c r="F1028" s="15" t="s">
        <v>70</v>
      </c>
      <c r="G1028" s="17">
        <v>6</v>
      </c>
      <c r="H1028" s="15" t="s">
        <v>914</v>
      </c>
      <c r="I1028" s="15" t="s">
        <v>90</v>
      </c>
      <c r="J1028" s="18"/>
      <c r="K1028" s="18" t="s">
        <v>74</v>
      </c>
      <c r="L1028" s="18"/>
      <c r="M1028" s="18" t="s">
        <v>78</v>
      </c>
      <c r="N1028" s="18" t="s">
        <v>78</v>
      </c>
      <c r="O1028" s="18" t="s">
        <v>82</v>
      </c>
      <c r="P1028" s="18"/>
      <c r="Q1028" s="18" t="s">
        <v>78</v>
      </c>
      <c r="R1028" s="19">
        <v>1.78</v>
      </c>
      <c r="S1028" s="19">
        <v>26.8</v>
      </c>
      <c r="T1028" s="19">
        <v>47.6</v>
      </c>
      <c r="U1028" s="19">
        <v>54.6</v>
      </c>
      <c r="V1028" s="19">
        <v>1275.67</v>
      </c>
      <c r="W1028" s="19">
        <v>1080</v>
      </c>
      <c r="X1028" s="19">
        <v>1920</v>
      </c>
      <c r="Y1028" s="18" t="s">
        <v>147</v>
      </c>
      <c r="Z1028" s="69">
        <v>1625</v>
      </c>
      <c r="AA1028" s="19">
        <v>2.0739999999999998</v>
      </c>
      <c r="AB1028" s="21">
        <v>300</v>
      </c>
      <c r="AC1028" s="19">
        <v>0.1</v>
      </c>
      <c r="AD1028" s="19">
        <v>368.4</v>
      </c>
      <c r="AE1028" s="19">
        <v>300</v>
      </c>
      <c r="AF1028" s="19">
        <v>303.10000000000002</v>
      </c>
      <c r="AG1028" s="8">
        <f>AF1028/AD1028</f>
        <v>0.82274701411509243</v>
      </c>
      <c r="AH1028" s="19">
        <v>303.10000000000002</v>
      </c>
      <c r="AI1028" s="85">
        <f>(AF1028*V1028)/1000000</f>
        <v>0.38665557700000003</v>
      </c>
      <c r="AJ1028" s="18" t="s">
        <v>78</v>
      </c>
      <c r="AK1028" s="18" t="s">
        <v>676</v>
      </c>
      <c r="AL1028" s="18" t="s">
        <v>159</v>
      </c>
      <c r="AM1028" s="18"/>
      <c r="AN1028" s="18" t="s">
        <v>106</v>
      </c>
      <c r="AO1028" s="18"/>
      <c r="AP1028" s="18" t="s">
        <v>81</v>
      </c>
      <c r="AQ1028" s="18"/>
      <c r="AR1028" s="28">
        <v>0</v>
      </c>
      <c r="AS1028" s="18"/>
      <c r="AT1028" s="72">
        <v>60</v>
      </c>
      <c r="AU1028" s="19">
        <v>178</v>
      </c>
      <c r="AV1028" s="19">
        <v>178</v>
      </c>
      <c r="AW1028" s="18" t="s">
        <v>78</v>
      </c>
      <c r="AX1028" s="19">
        <v>0.68</v>
      </c>
      <c r="AY1028" s="18"/>
      <c r="AZ1028" s="18"/>
      <c r="BA1028" s="19">
        <v>0</v>
      </c>
      <c r="BB1028" s="20" t="s">
        <v>106</v>
      </c>
      <c r="BC1028" s="18" t="s">
        <v>107</v>
      </c>
      <c r="BD1028" s="18"/>
      <c r="BE1028" s="18" t="s">
        <v>84</v>
      </c>
      <c r="BF1028" s="18"/>
      <c r="BG1028" s="18"/>
      <c r="BH1028" s="21">
        <v>0</v>
      </c>
      <c r="BI1028" s="19">
        <v>0.4</v>
      </c>
      <c r="BJ1028" s="19">
        <v>0.28999999999999998</v>
      </c>
      <c r="BK1028" s="18"/>
      <c r="BL1028" s="18"/>
      <c r="BM1028" s="18"/>
      <c r="BN1028" s="19">
        <v>109.38</v>
      </c>
      <c r="BO1028" s="21">
        <v>0.98</v>
      </c>
      <c r="BP1028" s="20"/>
      <c r="BQ1028" s="21">
        <v>0.46</v>
      </c>
      <c r="BR1028" s="21">
        <v>0.34</v>
      </c>
      <c r="BS1028" s="20"/>
      <c r="BT1028" s="20"/>
      <c r="BU1028" s="20"/>
      <c r="BV1028" s="21">
        <v>105.87</v>
      </c>
      <c r="BW1028" s="9">
        <f>IF(BA1028=1,BN1028-(Monitors!$B$17*Data!BZ1028),Data!BN1028)</f>
        <v>109.38</v>
      </c>
      <c r="BX1028" s="32">
        <f>IF($AR1028=1,$BW1028-(Monitors!$C$17*BZ1028),Data!$BW1028)</f>
        <v>109.38</v>
      </c>
      <c r="BY1028" s="32">
        <f>BX1028-(AA1028*Monitors!$C$13)</f>
        <v>105.232</v>
      </c>
      <c r="BZ1028" s="86">
        <f>(Monitors!$C$13*Data!AA1028)+(Monitors!$C$6*TANH(Monitors!$C$7*(Data!V1028+Monitors!$C$8)+Monitors!$C$9)+Monitors!$C$10)</f>
        <v>21.546652054598049</v>
      </c>
      <c r="CA1028" s="9">
        <f>BN1028-(Signage!$C$13*AI1028)</f>
        <v>80.380831724999993</v>
      </c>
      <c r="CB1028" s="86">
        <f>(Signage!$C$13*Data!AI1028)+(Signage!$C$6*TANH(Signage!$C$7*(Data!V1028+Signage!$C$8)+Signage!$C$9)+Signage!$C$10)</f>
        <v>102.73783962683622</v>
      </c>
    </row>
    <row r="1029" spans="1:80" s="4" customFormat="1" ht="12" customHeight="1">
      <c r="A1029" s="83">
        <v>1028</v>
      </c>
      <c r="B1029" s="15" t="s">
        <v>2088</v>
      </c>
      <c r="C1029" s="83" t="s">
        <v>1959</v>
      </c>
      <c r="D1029" s="16">
        <v>41363</v>
      </c>
      <c r="E1029" s="18" t="s">
        <v>77</v>
      </c>
      <c r="F1029" s="15"/>
      <c r="G1029" s="17">
        <v>6</v>
      </c>
      <c r="H1029" s="15" t="s">
        <v>914</v>
      </c>
      <c r="I1029" s="15" t="s">
        <v>113</v>
      </c>
      <c r="J1029" s="18"/>
      <c r="K1029" s="18" t="s">
        <v>74</v>
      </c>
      <c r="L1029" s="18"/>
      <c r="M1029" s="18" t="s">
        <v>78</v>
      </c>
      <c r="N1029" s="18" t="s">
        <v>78</v>
      </c>
      <c r="O1029" s="18" t="s">
        <v>82</v>
      </c>
      <c r="P1029" s="18"/>
      <c r="Q1029" s="18" t="s">
        <v>78</v>
      </c>
      <c r="R1029" s="19">
        <v>1.78</v>
      </c>
      <c r="S1029" s="19">
        <v>22.6</v>
      </c>
      <c r="T1029" s="19">
        <v>40.1</v>
      </c>
      <c r="U1029" s="19">
        <v>46</v>
      </c>
      <c r="V1029" s="19">
        <v>903.69</v>
      </c>
      <c r="W1029" s="19">
        <v>1080</v>
      </c>
      <c r="X1029" s="19">
        <v>1920</v>
      </c>
      <c r="Y1029" s="18" t="s">
        <v>147</v>
      </c>
      <c r="Z1029" s="69">
        <v>2295</v>
      </c>
      <c r="AA1029" s="19">
        <v>2.0739999999999998</v>
      </c>
      <c r="AB1029" s="21">
        <v>310</v>
      </c>
      <c r="AC1029" s="19">
        <v>0</v>
      </c>
      <c r="AD1029" s="19">
        <v>310</v>
      </c>
      <c r="AE1029" s="19">
        <v>310</v>
      </c>
      <c r="AF1029" s="19">
        <v>310</v>
      </c>
      <c r="AG1029" s="8">
        <f>AF1029/AD1029</f>
        <v>1</v>
      </c>
      <c r="AH1029" s="19">
        <v>310</v>
      </c>
      <c r="AI1029" s="85">
        <f>(AF1029*V1029)/1000000</f>
        <v>0.2801439</v>
      </c>
      <c r="AJ1029" s="18" t="s">
        <v>78</v>
      </c>
      <c r="AK1029" s="18" t="s">
        <v>511</v>
      </c>
      <c r="AL1029" s="18" t="s">
        <v>229</v>
      </c>
      <c r="AM1029" s="18"/>
      <c r="AN1029" s="18" t="s">
        <v>81</v>
      </c>
      <c r="AO1029" s="18"/>
      <c r="AP1029" s="18" t="s">
        <v>81</v>
      </c>
      <c r="AQ1029" s="18"/>
      <c r="AR1029" s="19">
        <v>0</v>
      </c>
      <c r="AS1029" s="18"/>
      <c r="AT1029" s="72">
        <v>60</v>
      </c>
      <c r="AU1029" s="19">
        <v>178</v>
      </c>
      <c r="AV1029" s="19">
        <v>178</v>
      </c>
      <c r="AW1029" s="18" t="s">
        <v>77</v>
      </c>
      <c r="AX1029" s="18" t="s">
        <v>91</v>
      </c>
      <c r="AY1029" s="18"/>
      <c r="AZ1029" s="18"/>
      <c r="BA1029" s="19">
        <v>0</v>
      </c>
      <c r="BB1029" s="20" t="s">
        <v>81</v>
      </c>
      <c r="BC1029" s="18" t="s">
        <v>81</v>
      </c>
      <c r="BD1029" s="18"/>
      <c r="BE1029" s="18" t="s">
        <v>84</v>
      </c>
      <c r="BF1029" s="18"/>
      <c r="BG1029" s="18"/>
      <c r="BH1029" s="21">
        <v>0</v>
      </c>
      <c r="BI1029" s="19">
        <v>0.23</v>
      </c>
      <c r="BJ1029" s="18"/>
      <c r="BK1029" s="19">
        <v>0.22</v>
      </c>
      <c r="BL1029" s="18"/>
      <c r="BM1029" s="18"/>
      <c r="BN1029" s="19">
        <v>83.1</v>
      </c>
      <c r="BO1029" s="21">
        <v>0.96</v>
      </c>
      <c r="BP1029" s="20"/>
      <c r="BQ1029" s="21">
        <v>0.32</v>
      </c>
      <c r="BR1029" s="20"/>
      <c r="BS1029" s="21">
        <v>0.31</v>
      </c>
      <c r="BT1029" s="20"/>
      <c r="BU1029" s="20"/>
      <c r="BV1029" s="21">
        <v>82.3</v>
      </c>
      <c r="BW1029" s="9">
        <f>IF(BA1029=1,BN1029-(Monitors!$B$17*Data!BZ1029),Data!BN1029)</f>
        <v>83.1</v>
      </c>
      <c r="BX1029" s="32">
        <f>IF($AR1029=1,$BW1029-(Monitors!$C$17*BZ1029),Data!$BW1029)</f>
        <v>83.1</v>
      </c>
      <c r="BY1029" s="32">
        <f>BX1029-(AA1029*Monitors!$C$13)</f>
        <v>78.951999999999998</v>
      </c>
      <c r="BZ1029" s="86">
        <f>(Monitors!$C$13*Data!AA1029)+(Monitors!$C$6*TANH(Monitors!$C$7*(Data!V1029+Monitors!$C$8)+Monitors!$C$9)+Monitors!$C$10)</f>
        <v>21.521591433544717</v>
      </c>
      <c r="CA1029" s="9">
        <f>BN1029-(Signage!$C$13*AI1029)</f>
        <v>62.089207499999993</v>
      </c>
      <c r="CB1029" s="86">
        <f>(Signage!$C$13*Data!AI1029)+(Signage!$C$6*TANH(Signage!$C$7*(Data!V1029+Signage!$C$8)+Signage!$C$9)+Signage!$C$10)</f>
        <v>81.63055233439303</v>
      </c>
    </row>
    <row r="1030" spans="1:80" s="4" customFormat="1" ht="12" customHeight="1">
      <c r="A1030" s="82">
        <v>1029</v>
      </c>
      <c r="B1030" s="15" t="s">
        <v>2058</v>
      </c>
      <c r="C1030" s="82" t="s">
        <v>1960</v>
      </c>
      <c r="D1030" s="25">
        <v>41287</v>
      </c>
      <c r="E1030" s="27" t="s">
        <v>78</v>
      </c>
      <c r="F1030" s="24" t="s">
        <v>70</v>
      </c>
      <c r="G1030" s="26">
        <v>6</v>
      </c>
      <c r="H1030" s="15" t="s">
        <v>914</v>
      </c>
      <c r="I1030" s="24" t="s">
        <v>113</v>
      </c>
      <c r="J1030" s="27"/>
      <c r="K1030" s="27" t="s">
        <v>74</v>
      </c>
      <c r="L1030" s="27"/>
      <c r="M1030" s="27" t="s">
        <v>78</v>
      </c>
      <c r="N1030" s="27" t="s">
        <v>78</v>
      </c>
      <c r="O1030" s="27" t="s">
        <v>82</v>
      </c>
      <c r="P1030" s="27"/>
      <c r="Q1030" s="27" t="s">
        <v>78</v>
      </c>
      <c r="R1030" s="28">
        <v>1.78</v>
      </c>
      <c r="S1030" s="28">
        <v>26.8</v>
      </c>
      <c r="T1030" s="28">
        <v>47.6</v>
      </c>
      <c r="U1030" s="28">
        <v>54.6</v>
      </c>
      <c r="V1030" s="28">
        <v>1275.67</v>
      </c>
      <c r="W1030" s="28">
        <v>1080</v>
      </c>
      <c r="X1030" s="28">
        <v>1920</v>
      </c>
      <c r="Y1030" s="27" t="s">
        <v>147</v>
      </c>
      <c r="Z1030" s="70">
        <v>1625</v>
      </c>
      <c r="AA1030" s="28">
        <v>2.0739999999999998</v>
      </c>
      <c r="AB1030" s="30">
        <v>350</v>
      </c>
      <c r="AC1030" s="28">
        <v>9.8000000000000007</v>
      </c>
      <c r="AD1030" s="28">
        <v>310.5</v>
      </c>
      <c r="AE1030" s="28">
        <v>350</v>
      </c>
      <c r="AF1030" s="28">
        <v>310.5</v>
      </c>
      <c r="AG1030" s="8">
        <f>AF1030/AD1030</f>
        <v>1</v>
      </c>
      <c r="AH1030" s="28">
        <v>310.5</v>
      </c>
      <c r="AI1030" s="85">
        <f>(AF1030*V1030)/1000000</f>
        <v>0.39609553500000005</v>
      </c>
      <c r="AJ1030" s="27" t="s">
        <v>78</v>
      </c>
      <c r="AK1030" s="27" t="s">
        <v>874</v>
      </c>
      <c r="AL1030" s="27" t="s">
        <v>644</v>
      </c>
      <c r="AM1030" s="27"/>
      <c r="AN1030" s="27" t="s">
        <v>106</v>
      </c>
      <c r="AO1030" s="27"/>
      <c r="AP1030" s="27" t="s">
        <v>81</v>
      </c>
      <c r="AQ1030" s="27"/>
      <c r="AR1030" s="28">
        <v>0</v>
      </c>
      <c r="AS1030" s="27"/>
      <c r="AT1030" s="74">
        <v>60</v>
      </c>
      <c r="AU1030" s="28">
        <v>178</v>
      </c>
      <c r="AV1030" s="28">
        <v>178</v>
      </c>
      <c r="AW1030" s="31"/>
      <c r="AX1030" s="27" t="s">
        <v>873</v>
      </c>
      <c r="AY1030" s="27"/>
      <c r="AZ1030" s="27"/>
      <c r="BA1030" s="28">
        <v>0</v>
      </c>
      <c r="BB1030" s="29" t="s">
        <v>106</v>
      </c>
      <c r="BC1030" s="29" t="s">
        <v>107</v>
      </c>
      <c r="BD1030" s="27"/>
      <c r="BE1030" s="27" t="s">
        <v>84</v>
      </c>
      <c r="BF1030" s="27"/>
      <c r="BG1030" s="27"/>
      <c r="BH1030" s="30">
        <v>1</v>
      </c>
      <c r="BI1030" s="28">
        <v>0.25</v>
      </c>
      <c r="BJ1030" s="27"/>
      <c r="BK1030" s="28">
        <v>0.25</v>
      </c>
      <c r="BL1030" s="27"/>
      <c r="BM1030" s="27"/>
      <c r="BN1030" s="28">
        <v>105.88</v>
      </c>
      <c r="BO1030" s="30">
        <v>0.98</v>
      </c>
      <c r="BP1030" s="29"/>
      <c r="BQ1030" s="30">
        <v>0.31</v>
      </c>
      <c r="BR1030" s="29"/>
      <c r="BS1030" s="30">
        <v>0.31</v>
      </c>
      <c r="BT1030" s="29"/>
      <c r="BU1030" s="29"/>
      <c r="BV1030" s="30">
        <v>103.67</v>
      </c>
      <c r="BW1030" s="9">
        <f>IF(BA1030=1,BN1030-(Monitors!$B$17*Data!BZ1030),Data!BN1030)</f>
        <v>105.88</v>
      </c>
      <c r="BX1030" s="32">
        <f>IF($AR1030=1,$BW1030-(Monitors!$C$17*BZ1030),Data!$BW1030)</f>
        <v>105.88</v>
      </c>
      <c r="BY1030" s="32">
        <f>BX1030-(AA1030*Monitors!$C$13)</f>
        <v>101.732</v>
      </c>
      <c r="BZ1030" s="86">
        <f>(Monitors!$C$13*Data!AA1030)+(Monitors!$C$6*TANH(Monitors!$C$7*(Data!V1030+Monitors!$C$8)+Monitors!$C$9)+Monitors!$C$10)</f>
        <v>21.546652054598049</v>
      </c>
      <c r="CA1030" s="9">
        <f>BN1030-(Signage!$C$13*AI1030)</f>
        <v>76.172834874999992</v>
      </c>
      <c r="CB1030" s="86">
        <f>(Signage!$C$13*Data!AI1030)+(Signage!$C$6*TANH(Signage!$C$7*(Data!V1030+Signage!$C$8)+Signage!$C$9)+Signage!$C$10)</f>
        <v>103.44583647683622</v>
      </c>
    </row>
    <row r="1031" spans="1:80" s="4" customFormat="1" ht="12" customHeight="1">
      <c r="A1031" s="83">
        <v>1030</v>
      </c>
      <c r="B1031" s="15" t="s">
        <v>2076</v>
      </c>
      <c r="C1031" s="83" t="s">
        <v>1961</v>
      </c>
      <c r="D1031" s="25">
        <v>41862</v>
      </c>
      <c r="E1031" s="27" t="s">
        <v>77</v>
      </c>
      <c r="F1031" s="24" t="s">
        <v>70</v>
      </c>
      <c r="G1031" s="26">
        <v>6</v>
      </c>
      <c r="H1031" s="15" t="s">
        <v>914</v>
      </c>
      <c r="I1031" s="24" t="s">
        <v>142</v>
      </c>
      <c r="J1031" s="27"/>
      <c r="K1031" s="27" t="s">
        <v>74</v>
      </c>
      <c r="L1031" s="27"/>
      <c r="M1031" s="27" t="s">
        <v>78</v>
      </c>
      <c r="N1031" s="27" t="s">
        <v>78</v>
      </c>
      <c r="O1031" s="27" t="s">
        <v>82</v>
      </c>
      <c r="P1031" s="27"/>
      <c r="Q1031" s="27" t="s">
        <v>78</v>
      </c>
      <c r="R1031" s="28">
        <v>1.78</v>
      </c>
      <c r="S1031" s="28">
        <v>26.8</v>
      </c>
      <c r="T1031" s="28">
        <v>47.6</v>
      </c>
      <c r="U1031" s="28">
        <v>54.6</v>
      </c>
      <c r="V1031" s="28">
        <v>1275.67</v>
      </c>
      <c r="W1031" s="28">
        <v>1080</v>
      </c>
      <c r="X1031" s="28">
        <v>1920</v>
      </c>
      <c r="Y1031" s="27" t="s">
        <v>147</v>
      </c>
      <c r="Z1031" s="70">
        <v>1625</v>
      </c>
      <c r="AA1031" s="28">
        <v>2.0739999999999998</v>
      </c>
      <c r="AB1031" s="30">
        <v>300</v>
      </c>
      <c r="AC1031" s="28">
        <v>0.1</v>
      </c>
      <c r="AD1031" s="28">
        <v>316.3</v>
      </c>
      <c r="AE1031" s="28">
        <v>300</v>
      </c>
      <c r="AF1031" s="28">
        <v>311.39999999999998</v>
      </c>
      <c r="AG1031" s="8">
        <f>AF1031/AD1031</f>
        <v>0.98450837812203595</v>
      </c>
      <c r="AH1031" s="28">
        <v>311.39999999999998</v>
      </c>
      <c r="AI1031" s="85">
        <f>(AF1031*V1031)/1000000</f>
        <v>0.39724363799999995</v>
      </c>
      <c r="AJ1031" s="27" t="s">
        <v>78</v>
      </c>
      <c r="AK1031" s="27" t="s">
        <v>676</v>
      </c>
      <c r="AL1031" s="27" t="s">
        <v>382</v>
      </c>
      <c r="AM1031" s="27"/>
      <c r="AN1031" s="27" t="s">
        <v>106</v>
      </c>
      <c r="AO1031" s="27"/>
      <c r="AP1031" s="27" t="s">
        <v>81</v>
      </c>
      <c r="AQ1031" s="27"/>
      <c r="AR1031" s="28">
        <v>0</v>
      </c>
      <c r="AS1031" s="27"/>
      <c r="AT1031" s="74">
        <v>60</v>
      </c>
      <c r="AU1031" s="28">
        <v>178</v>
      </c>
      <c r="AV1031" s="28">
        <v>178</v>
      </c>
      <c r="AW1031" s="31"/>
      <c r="AX1031" s="27" t="s">
        <v>868</v>
      </c>
      <c r="AY1031" s="27"/>
      <c r="AZ1031" s="27"/>
      <c r="BA1031" s="28">
        <v>0</v>
      </c>
      <c r="BB1031" s="29" t="s">
        <v>106</v>
      </c>
      <c r="BC1031" s="29" t="s">
        <v>107</v>
      </c>
      <c r="BD1031" s="27"/>
      <c r="BE1031" s="27" t="s">
        <v>84</v>
      </c>
      <c r="BF1031" s="27"/>
      <c r="BG1031" s="27"/>
      <c r="BH1031" s="30">
        <v>0</v>
      </c>
      <c r="BI1031" s="28">
        <v>0.44</v>
      </c>
      <c r="BJ1031" s="28">
        <v>0.33</v>
      </c>
      <c r="BK1031" s="27"/>
      <c r="BL1031" s="27"/>
      <c r="BM1031" s="27"/>
      <c r="BN1031" s="28">
        <v>108.52</v>
      </c>
      <c r="BO1031" s="30">
        <v>0.98</v>
      </c>
      <c r="BP1031" s="29"/>
      <c r="BQ1031" s="30">
        <v>0.48</v>
      </c>
      <c r="BR1031" s="30">
        <v>0.36</v>
      </c>
      <c r="BS1031" s="29"/>
      <c r="BT1031" s="29"/>
      <c r="BU1031" s="29"/>
      <c r="BV1031" s="30">
        <v>107.53</v>
      </c>
      <c r="BW1031" s="9">
        <f>IF(BA1031=1,BN1031-(Monitors!$B$17*Data!BZ1031),Data!BN1031)</f>
        <v>108.52</v>
      </c>
      <c r="BX1031" s="32">
        <f>IF($AR1031=1,$BW1031-(Monitors!$C$17*BZ1031),Data!$BW1031)</f>
        <v>108.52</v>
      </c>
      <c r="BY1031" s="32">
        <f>BX1031-(AA1031*Monitors!$C$13)</f>
        <v>104.372</v>
      </c>
      <c r="BZ1031" s="86">
        <f>(Monitors!$C$13*Data!AA1031)+(Monitors!$C$6*TANH(Monitors!$C$7*(Data!V1031+Monitors!$C$8)+Monitors!$C$9)+Monitors!$C$10)</f>
        <v>21.546652054598049</v>
      </c>
      <c r="CA1031" s="9">
        <f>BN1031-(Signage!$C$13*AI1031)</f>
        <v>78.726727150000002</v>
      </c>
      <c r="CB1031" s="86">
        <f>(Signage!$C$13*Data!AI1031)+(Signage!$C$6*TANH(Signage!$C$7*(Data!V1031+Signage!$C$8)+Signage!$C$9)+Signage!$C$10)</f>
        <v>103.53194420183621</v>
      </c>
    </row>
    <row r="1032" spans="1:80" s="4" customFormat="1" ht="12" customHeight="1">
      <c r="A1032" s="82">
        <v>1031</v>
      </c>
      <c r="B1032" s="15" t="s">
        <v>2088</v>
      </c>
      <c r="C1032" s="82" t="s">
        <v>1962</v>
      </c>
      <c r="D1032" s="16">
        <v>41749</v>
      </c>
      <c r="E1032" s="18" t="s">
        <v>77</v>
      </c>
      <c r="F1032" s="15"/>
      <c r="G1032" s="17">
        <v>6</v>
      </c>
      <c r="H1032" s="15" t="s">
        <v>914</v>
      </c>
      <c r="I1032" s="15" t="s">
        <v>113</v>
      </c>
      <c r="J1032" s="18"/>
      <c r="K1032" s="18" t="s">
        <v>74</v>
      </c>
      <c r="L1032" s="18"/>
      <c r="M1032" s="18" t="s">
        <v>78</v>
      </c>
      <c r="N1032" s="18" t="s">
        <v>78</v>
      </c>
      <c r="O1032" s="18" t="s">
        <v>82</v>
      </c>
      <c r="P1032" s="18"/>
      <c r="Q1032" s="18" t="s">
        <v>78</v>
      </c>
      <c r="R1032" s="19">
        <v>1.78</v>
      </c>
      <c r="S1032" s="19">
        <v>26.8</v>
      </c>
      <c r="T1032" s="19">
        <v>47.6</v>
      </c>
      <c r="U1032" s="19">
        <v>54.6</v>
      </c>
      <c r="V1032" s="19">
        <v>1275.67</v>
      </c>
      <c r="W1032" s="19">
        <v>1080</v>
      </c>
      <c r="X1032" s="19">
        <v>1920</v>
      </c>
      <c r="Y1032" s="18" t="s">
        <v>147</v>
      </c>
      <c r="Z1032" s="69">
        <v>1625</v>
      </c>
      <c r="AA1032" s="19">
        <v>2.0739999999999998</v>
      </c>
      <c r="AB1032" s="21">
        <v>350</v>
      </c>
      <c r="AC1032" s="19">
        <v>0</v>
      </c>
      <c r="AD1032" s="19">
        <v>350</v>
      </c>
      <c r="AE1032" s="19">
        <v>350</v>
      </c>
      <c r="AF1032" s="19">
        <v>318</v>
      </c>
      <c r="AG1032" s="8">
        <f>AF1032/AD1032</f>
        <v>0.90857142857142859</v>
      </c>
      <c r="AH1032" s="19">
        <v>318</v>
      </c>
      <c r="AI1032" s="85">
        <f>(AF1032*V1032)/1000000</f>
        <v>0.40566306000000002</v>
      </c>
      <c r="AJ1032" s="18" t="s">
        <v>78</v>
      </c>
      <c r="AK1032" s="18" t="s">
        <v>517</v>
      </c>
      <c r="AL1032" s="18" t="s">
        <v>227</v>
      </c>
      <c r="AM1032" s="18"/>
      <c r="AN1032" s="18" t="s">
        <v>81</v>
      </c>
      <c r="AO1032" s="18"/>
      <c r="AP1032" s="18" t="s">
        <v>81</v>
      </c>
      <c r="AQ1032" s="18"/>
      <c r="AR1032" s="19">
        <v>0</v>
      </c>
      <c r="AS1032" s="18"/>
      <c r="AT1032" s="72">
        <v>60</v>
      </c>
      <c r="AU1032" s="19">
        <v>178</v>
      </c>
      <c r="AV1032" s="19">
        <v>178</v>
      </c>
      <c r="AW1032" s="18" t="s">
        <v>77</v>
      </c>
      <c r="AX1032" s="18" t="s">
        <v>264</v>
      </c>
      <c r="AY1032" s="18"/>
      <c r="AZ1032" s="18"/>
      <c r="BA1032" s="19">
        <v>0</v>
      </c>
      <c r="BB1032" s="20" t="s">
        <v>81</v>
      </c>
      <c r="BC1032" s="18" t="s">
        <v>81</v>
      </c>
      <c r="BD1032" s="18"/>
      <c r="BE1032" s="18" t="s">
        <v>84</v>
      </c>
      <c r="BF1032" s="18"/>
      <c r="BG1032" s="18"/>
      <c r="BH1032" s="21">
        <v>0</v>
      </c>
      <c r="BI1032" s="19">
        <v>0.26</v>
      </c>
      <c r="BJ1032" s="18"/>
      <c r="BK1032" s="19">
        <v>0.23</v>
      </c>
      <c r="BL1032" s="18"/>
      <c r="BM1032" s="18"/>
      <c r="BN1032" s="19">
        <v>115.1</v>
      </c>
      <c r="BO1032" s="21">
        <v>0.94</v>
      </c>
      <c r="BP1032" s="20"/>
      <c r="BQ1032" s="21">
        <v>0.26</v>
      </c>
      <c r="BR1032" s="20"/>
      <c r="BS1032" s="21">
        <v>0.22</v>
      </c>
      <c r="BT1032" s="20"/>
      <c r="BU1032" s="20"/>
      <c r="BV1032" s="21">
        <v>85.6</v>
      </c>
      <c r="BW1032" s="9">
        <f>IF(BA1032=1,BN1032-(Monitors!$B$17*Data!BZ1032),Data!BN1032)</f>
        <v>115.1</v>
      </c>
      <c r="BX1032" s="32">
        <f>IF($AR1032=1,$BW1032-(Monitors!$C$17*BZ1032),Data!$BW1032)</f>
        <v>115.1</v>
      </c>
      <c r="BY1032" s="32">
        <f>BX1032-(AA1032*Monitors!$C$13)</f>
        <v>110.952</v>
      </c>
      <c r="BZ1032" s="86">
        <f>(Monitors!$C$13*Data!AA1032)+(Monitors!$C$6*TANH(Monitors!$C$7*(Data!V1032+Monitors!$C$8)+Monitors!$C$9)+Monitors!$C$10)</f>
        <v>21.546652054598049</v>
      </c>
      <c r="CA1032" s="9">
        <f>BN1032-(Signage!$C$13*AI1032)</f>
        <v>84.675270499999996</v>
      </c>
      <c r="CB1032" s="86">
        <f>(Signage!$C$13*Data!AI1032)+(Signage!$C$6*TANH(Signage!$C$7*(Data!V1032+Signage!$C$8)+Signage!$C$9)+Signage!$C$10)</f>
        <v>104.16340085183622</v>
      </c>
    </row>
    <row r="1033" spans="1:80" s="4" customFormat="1" ht="12" customHeight="1">
      <c r="A1033" s="83">
        <v>1032</v>
      </c>
      <c r="B1033" s="15" t="s">
        <v>2088</v>
      </c>
      <c r="C1033" s="83" t="s">
        <v>1963</v>
      </c>
      <c r="D1033" s="16">
        <v>41363</v>
      </c>
      <c r="E1033" s="18" t="s">
        <v>77</v>
      </c>
      <c r="F1033" s="15"/>
      <c r="G1033" s="17">
        <v>6</v>
      </c>
      <c r="H1033" s="15" t="s">
        <v>914</v>
      </c>
      <c r="I1033" s="15" t="s">
        <v>113</v>
      </c>
      <c r="J1033" s="18"/>
      <c r="K1033" s="18" t="s">
        <v>74</v>
      </c>
      <c r="L1033" s="18"/>
      <c r="M1033" s="18" t="s">
        <v>78</v>
      </c>
      <c r="N1033" s="18" t="s">
        <v>78</v>
      </c>
      <c r="O1033" s="18" t="s">
        <v>82</v>
      </c>
      <c r="P1033" s="18"/>
      <c r="Q1033" s="18" t="s">
        <v>78</v>
      </c>
      <c r="R1033" s="19">
        <v>1.78</v>
      </c>
      <c r="S1033" s="19">
        <v>26.8</v>
      </c>
      <c r="T1033" s="19">
        <v>47.6</v>
      </c>
      <c r="U1033" s="19">
        <v>54.6</v>
      </c>
      <c r="V1033" s="19">
        <v>1275.67</v>
      </c>
      <c r="W1033" s="19">
        <v>1080</v>
      </c>
      <c r="X1033" s="19">
        <v>1920</v>
      </c>
      <c r="Y1033" s="18" t="s">
        <v>147</v>
      </c>
      <c r="Z1033" s="69">
        <v>1625</v>
      </c>
      <c r="AA1033" s="19">
        <v>2.0739999999999998</v>
      </c>
      <c r="AB1033" s="21">
        <v>320</v>
      </c>
      <c r="AC1033" s="19">
        <v>0</v>
      </c>
      <c r="AD1033" s="19">
        <v>320</v>
      </c>
      <c r="AE1033" s="19">
        <v>320</v>
      </c>
      <c r="AF1033" s="19">
        <v>320</v>
      </c>
      <c r="AG1033" s="8">
        <f>AF1033/AD1033</f>
        <v>1</v>
      </c>
      <c r="AH1033" s="19">
        <v>320</v>
      </c>
      <c r="AI1033" s="85">
        <f>(AF1033*V1033)/1000000</f>
        <v>0.40821440000000003</v>
      </c>
      <c r="AJ1033" s="18" t="s">
        <v>78</v>
      </c>
      <c r="AK1033" s="18" t="s">
        <v>517</v>
      </c>
      <c r="AL1033" s="18" t="s">
        <v>229</v>
      </c>
      <c r="AM1033" s="18"/>
      <c r="AN1033" s="18" t="s">
        <v>81</v>
      </c>
      <c r="AO1033" s="18"/>
      <c r="AP1033" s="18" t="s">
        <v>81</v>
      </c>
      <c r="AQ1033" s="18"/>
      <c r="AR1033" s="19">
        <v>0</v>
      </c>
      <c r="AS1033" s="18"/>
      <c r="AT1033" s="72">
        <v>60</v>
      </c>
      <c r="AU1033" s="19">
        <v>178</v>
      </c>
      <c r="AV1033" s="19">
        <v>178</v>
      </c>
      <c r="AW1033" s="18" t="s">
        <v>77</v>
      </c>
      <c r="AX1033" s="18" t="s">
        <v>91</v>
      </c>
      <c r="AY1033" s="18"/>
      <c r="AZ1033" s="18"/>
      <c r="BA1033" s="19">
        <v>0</v>
      </c>
      <c r="BB1033" s="20" t="s">
        <v>81</v>
      </c>
      <c r="BC1033" s="18" t="s">
        <v>81</v>
      </c>
      <c r="BD1033" s="18"/>
      <c r="BE1033" s="18" t="s">
        <v>84</v>
      </c>
      <c r="BF1033" s="18"/>
      <c r="BG1033" s="18"/>
      <c r="BH1033" s="21">
        <v>0</v>
      </c>
      <c r="BI1033" s="19">
        <v>0.25</v>
      </c>
      <c r="BJ1033" s="18"/>
      <c r="BK1033" s="19">
        <v>0.24</v>
      </c>
      <c r="BL1033" s="18"/>
      <c r="BM1033" s="18"/>
      <c r="BN1033" s="19">
        <v>113.3</v>
      </c>
      <c r="BO1033" s="21">
        <v>0.96</v>
      </c>
      <c r="BP1033" s="20"/>
      <c r="BQ1033" s="21">
        <v>0.34</v>
      </c>
      <c r="BR1033" s="20"/>
      <c r="BS1033" s="21">
        <v>0.33</v>
      </c>
      <c r="BT1033" s="20"/>
      <c r="BU1033" s="20"/>
      <c r="BV1033" s="21">
        <v>111.9</v>
      </c>
      <c r="BW1033" s="9">
        <f>IF(BA1033=1,BN1033-(Monitors!$B$17*Data!BZ1033),Data!BN1033)</f>
        <v>113.3</v>
      </c>
      <c r="BX1033" s="32">
        <f>IF($AR1033=1,$BW1033-(Monitors!$C$17*BZ1033),Data!$BW1033)</f>
        <v>113.3</v>
      </c>
      <c r="BY1033" s="32">
        <f>BX1033-(AA1033*Monitors!$C$13)</f>
        <v>109.152</v>
      </c>
      <c r="BZ1033" s="86">
        <f>(Monitors!$C$13*Data!AA1033)+(Monitors!$C$6*TANH(Monitors!$C$7*(Data!V1033+Monitors!$C$8)+Monitors!$C$9)+Monitors!$C$10)</f>
        <v>21.546652054598049</v>
      </c>
      <c r="CA1033" s="9">
        <f>BN1033-(Signage!$C$13*AI1033)</f>
        <v>82.683920000000001</v>
      </c>
      <c r="CB1033" s="86">
        <f>(Signage!$C$13*Data!AI1033)+(Signage!$C$6*TANH(Signage!$C$7*(Data!V1033+Signage!$C$8)+Signage!$C$9)+Signage!$C$10)</f>
        <v>104.35475135183623</v>
      </c>
    </row>
    <row r="1034" spans="1:80" s="4" customFormat="1" ht="12" customHeight="1">
      <c r="A1034" s="82">
        <v>1033</v>
      </c>
      <c r="B1034" s="15" t="s">
        <v>2076</v>
      </c>
      <c r="C1034" s="82" t="s">
        <v>1964</v>
      </c>
      <c r="D1034" s="16">
        <v>41537</v>
      </c>
      <c r="E1034" s="18" t="s">
        <v>77</v>
      </c>
      <c r="F1034" s="15" t="s">
        <v>70</v>
      </c>
      <c r="G1034" s="17">
        <v>6</v>
      </c>
      <c r="H1034" s="15" t="s">
        <v>914</v>
      </c>
      <c r="I1034" s="15" t="s">
        <v>90</v>
      </c>
      <c r="J1034" s="18"/>
      <c r="K1034" s="18" t="s">
        <v>74</v>
      </c>
      <c r="L1034" s="18"/>
      <c r="M1034" s="18" t="s">
        <v>78</v>
      </c>
      <c r="N1034" s="18" t="s">
        <v>78</v>
      </c>
      <c r="O1034" s="18" t="s">
        <v>82</v>
      </c>
      <c r="P1034" s="18"/>
      <c r="Q1034" s="18" t="s">
        <v>78</v>
      </c>
      <c r="R1034" s="19">
        <v>1.78</v>
      </c>
      <c r="S1034" s="19">
        <v>23</v>
      </c>
      <c r="T1034" s="19">
        <v>40.9</v>
      </c>
      <c r="U1034" s="19">
        <v>47</v>
      </c>
      <c r="V1034" s="19">
        <v>942.44</v>
      </c>
      <c r="W1034" s="19">
        <v>1080</v>
      </c>
      <c r="X1034" s="19">
        <v>1920</v>
      </c>
      <c r="Y1034" s="18" t="s">
        <v>147</v>
      </c>
      <c r="Z1034" s="69">
        <v>2200</v>
      </c>
      <c r="AA1034" s="19">
        <v>2.0739999999999998</v>
      </c>
      <c r="AB1034" s="21">
        <v>440</v>
      </c>
      <c r="AC1034" s="19">
        <v>0.1</v>
      </c>
      <c r="AD1034" s="19">
        <v>381.6</v>
      </c>
      <c r="AE1034" s="19">
        <v>440</v>
      </c>
      <c r="AF1034" s="19">
        <v>321.60000000000002</v>
      </c>
      <c r="AG1034" s="8">
        <f>AF1034/AD1034</f>
        <v>0.84276729559748431</v>
      </c>
      <c r="AH1034" s="19">
        <v>321.60000000000002</v>
      </c>
      <c r="AI1034" s="85">
        <f>(AF1034*V1034)/1000000</f>
        <v>0.30308870400000004</v>
      </c>
      <c r="AJ1034" s="18" t="s">
        <v>78</v>
      </c>
      <c r="AK1034" s="18" t="s">
        <v>515</v>
      </c>
      <c r="AL1034" s="18" t="s">
        <v>105</v>
      </c>
      <c r="AM1034" s="18"/>
      <c r="AN1034" s="18" t="s">
        <v>106</v>
      </c>
      <c r="AO1034" s="18"/>
      <c r="AP1034" s="18" t="s">
        <v>81</v>
      </c>
      <c r="AQ1034" s="18"/>
      <c r="AR1034" s="28">
        <v>0</v>
      </c>
      <c r="AS1034" s="18"/>
      <c r="AT1034" s="72">
        <v>60</v>
      </c>
      <c r="AU1034" s="19">
        <v>178</v>
      </c>
      <c r="AV1034" s="19">
        <v>178</v>
      </c>
      <c r="AW1034" s="18" t="s">
        <v>78</v>
      </c>
      <c r="AX1034" s="19">
        <v>0.68</v>
      </c>
      <c r="AY1034" s="18"/>
      <c r="AZ1034" s="18"/>
      <c r="BA1034" s="19">
        <v>0</v>
      </c>
      <c r="BB1034" s="20" t="s">
        <v>106</v>
      </c>
      <c r="BC1034" s="18" t="s">
        <v>107</v>
      </c>
      <c r="BD1034" s="18"/>
      <c r="BE1034" s="18" t="s">
        <v>84</v>
      </c>
      <c r="BF1034" s="18"/>
      <c r="BG1034" s="18"/>
      <c r="BH1034" s="21">
        <v>0</v>
      </c>
      <c r="BI1034" s="19">
        <v>0.39</v>
      </c>
      <c r="BJ1034" s="19">
        <v>0.37</v>
      </c>
      <c r="BK1034" s="18"/>
      <c r="BL1034" s="18"/>
      <c r="BM1034" s="18"/>
      <c r="BN1034" s="19">
        <v>67.77</v>
      </c>
      <c r="BO1034" s="21">
        <v>0.98</v>
      </c>
      <c r="BP1034" s="20"/>
      <c r="BQ1034" s="21">
        <v>0.55000000000000004</v>
      </c>
      <c r="BR1034" s="21">
        <v>0.53</v>
      </c>
      <c r="BS1034" s="20"/>
      <c r="BT1034" s="20"/>
      <c r="BU1034" s="20"/>
      <c r="BV1034" s="21">
        <v>69.489999999999995</v>
      </c>
      <c r="BW1034" s="9">
        <f>IF(BA1034=1,BN1034-(Monitors!$B$17*Data!BZ1034),Data!BN1034)</f>
        <v>67.77</v>
      </c>
      <c r="BX1034" s="32">
        <f>IF($AR1034=1,$BW1034-(Monitors!$C$17*BZ1034),Data!$BW1034)</f>
        <v>67.77</v>
      </c>
      <c r="BY1034" s="32">
        <f>BX1034-(AA1034*Monitors!$C$13)</f>
        <v>63.622</v>
      </c>
      <c r="BZ1034" s="86">
        <f>(Monitors!$C$13*Data!AA1034)+(Monitors!$C$6*TANH(Monitors!$C$7*(Data!V1034+Monitors!$C$8)+Monitors!$C$9)+Monitors!$C$10)</f>
        <v>21.528626729772828</v>
      </c>
      <c r="CA1034" s="9">
        <f>BN1034-(Signage!$C$13*AI1034)</f>
        <v>45.03834719999999</v>
      </c>
      <c r="CB1034" s="86">
        <f>(Signage!$C$13*Data!AI1034)+(Signage!$C$6*TANH(Signage!$C$7*(Data!V1034+Signage!$C$8)+Signage!$C$9)+Signage!$C$10)</f>
        <v>85.073794211981195</v>
      </c>
    </row>
    <row r="1035" spans="1:80" s="4" customFormat="1" ht="12" customHeight="1">
      <c r="A1035" s="83">
        <v>1034</v>
      </c>
      <c r="B1035" s="15" t="s">
        <v>2088</v>
      </c>
      <c r="C1035" s="83" t="s">
        <v>1965</v>
      </c>
      <c r="D1035" s="16">
        <v>41567</v>
      </c>
      <c r="E1035" s="18" t="s">
        <v>77</v>
      </c>
      <c r="F1035" s="15" t="s">
        <v>225</v>
      </c>
      <c r="G1035" s="17">
        <v>6</v>
      </c>
      <c r="H1035" s="15" t="s">
        <v>914</v>
      </c>
      <c r="I1035" s="15" t="s">
        <v>113</v>
      </c>
      <c r="J1035" s="18"/>
      <c r="K1035" s="18" t="s">
        <v>74</v>
      </c>
      <c r="L1035" s="18"/>
      <c r="M1035" s="18" t="s">
        <v>78</v>
      </c>
      <c r="N1035" s="18" t="s">
        <v>78</v>
      </c>
      <c r="O1035" s="18" t="s">
        <v>82</v>
      </c>
      <c r="P1035" s="18"/>
      <c r="Q1035" s="18" t="s">
        <v>78</v>
      </c>
      <c r="R1035" s="19">
        <v>1.78</v>
      </c>
      <c r="S1035" s="19">
        <v>26.8</v>
      </c>
      <c r="T1035" s="19">
        <v>47.6</v>
      </c>
      <c r="U1035" s="19">
        <v>54.6</v>
      </c>
      <c r="V1035" s="19">
        <v>1275.67</v>
      </c>
      <c r="W1035" s="19">
        <v>1080</v>
      </c>
      <c r="X1035" s="19">
        <v>1920</v>
      </c>
      <c r="Y1035" s="18" t="s">
        <v>147</v>
      </c>
      <c r="Z1035" s="69">
        <v>1626</v>
      </c>
      <c r="AA1035" s="19">
        <v>2.0739999999999998</v>
      </c>
      <c r="AB1035" s="21">
        <v>370</v>
      </c>
      <c r="AC1035" s="19">
        <v>0</v>
      </c>
      <c r="AD1035" s="19">
        <v>370</v>
      </c>
      <c r="AE1035" s="19">
        <v>370</v>
      </c>
      <c r="AF1035" s="19">
        <v>370</v>
      </c>
      <c r="AG1035" s="8">
        <f>AF1035/AD1035</f>
        <v>1</v>
      </c>
      <c r="AH1035" s="19">
        <v>370</v>
      </c>
      <c r="AI1035" s="85">
        <f>(AF1035*V1035)/1000000</f>
        <v>0.47199790000000003</v>
      </c>
      <c r="AJ1035" s="18" t="s">
        <v>78</v>
      </c>
      <c r="AK1035" s="18" t="s">
        <v>517</v>
      </c>
      <c r="AL1035" s="18" t="s">
        <v>227</v>
      </c>
      <c r="AM1035" s="18"/>
      <c r="AN1035" s="18" t="s">
        <v>81</v>
      </c>
      <c r="AO1035" s="18"/>
      <c r="AP1035" s="18" t="s">
        <v>81</v>
      </c>
      <c r="AQ1035" s="18"/>
      <c r="AR1035" s="19">
        <v>0</v>
      </c>
      <c r="AS1035" s="18"/>
      <c r="AT1035" s="72">
        <v>60</v>
      </c>
      <c r="AU1035" s="19">
        <v>178</v>
      </c>
      <c r="AV1035" s="19">
        <v>178</v>
      </c>
      <c r="AW1035" s="18" t="s">
        <v>77</v>
      </c>
      <c r="AX1035" s="18" t="s">
        <v>91</v>
      </c>
      <c r="AY1035" s="18"/>
      <c r="AZ1035" s="18"/>
      <c r="BA1035" s="19">
        <v>0</v>
      </c>
      <c r="BB1035" s="20" t="s">
        <v>81</v>
      </c>
      <c r="BC1035" s="18" t="s">
        <v>81</v>
      </c>
      <c r="BD1035" s="18"/>
      <c r="BE1035" s="18" t="s">
        <v>84</v>
      </c>
      <c r="BF1035" s="18"/>
      <c r="BG1035" s="18"/>
      <c r="BH1035" s="21">
        <v>0</v>
      </c>
      <c r="BI1035" s="19">
        <v>0.25</v>
      </c>
      <c r="BJ1035" s="18"/>
      <c r="BK1035" s="19">
        <v>0.24</v>
      </c>
      <c r="BL1035" s="18"/>
      <c r="BM1035" s="18"/>
      <c r="BN1035" s="19">
        <v>110.7</v>
      </c>
      <c r="BO1035" s="21">
        <v>0.95</v>
      </c>
      <c r="BP1035" s="20"/>
      <c r="BQ1035" s="21">
        <v>0.4</v>
      </c>
      <c r="BR1035" s="20"/>
      <c r="BS1035" s="21">
        <v>0.38</v>
      </c>
      <c r="BT1035" s="20"/>
      <c r="BU1035" s="20"/>
      <c r="BV1035" s="21">
        <v>109.6</v>
      </c>
      <c r="BW1035" s="9">
        <f>IF(BA1035=1,BN1035-(Monitors!$B$17*Data!BZ1035),Data!BN1035)</f>
        <v>110.7</v>
      </c>
      <c r="BX1035" s="32">
        <f>IF($AR1035=1,$BW1035-(Monitors!$C$17*BZ1035),Data!$BW1035)</f>
        <v>110.7</v>
      </c>
      <c r="BY1035" s="32">
        <f>BX1035-(AA1035*Monitors!$C$13)</f>
        <v>106.55200000000001</v>
      </c>
      <c r="BZ1035" s="86">
        <f>(Monitors!$C$13*Data!AA1035)+(Monitors!$C$6*TANH(Monitors!$C$7*(Data!V1035+Monitors!$C$8)+Monitors!$C$9)+Monitors!$C$10)</f>
        <v>21.546652054598049</v>
      </c>
      <c r="CA1035" s="9">
        <f>BN1035-(Signage!$C$13*AI1035)</f>
        <v>75.300157499999997</v>
      </c>
      <c r="CB1035" s="86">
        <f>(Signage!$C$13*Data!AI1035)+(Signage!$C$6*TANH(Signage!$C$7*(Data!V1035+Signage!$C$8)+Signage!$C$9)+Signage!$C$10)</f>
        <v>109.13851385183622</v>
      </c>
    </row>
    <row r="1036" spans="1:80" s="4" customFormat="1" ht="12" customHeight="1">
      <c r="A1036" s="82">
        <v>1035</v>
      </c>
      <c r="B1036" s="15" t="s">
        <v>2088</v>
      </c>
      <c r="C1036" s="82" t="s">
        <v>1966</v>
      </c>
      <c r="D1036" s="16">
        <v>41749</v>
      </c>
      <c r="E1036" s="18" t="s">
        <v>77</v>
      </c>
      <c r="F1036" s="15" t="s">
        <v>225</v>
      </c>
      <c r="G1036" s="17">
        <v>6</v>
      </c>
      <c r="H1036" s="15" t="s">
        <v>914</v>
      </c>
      <c r="I1036" s="15" t="s">
        <v>113</v>
      </c>
      <c r="J1036" s="18"/>
      <c r="K1036" s="18" t="s">
        <v>74</v>
      </c>
      <c r="L1036" s="18"/>
      <c r="M1036" s="18" t="s">
        <v>78</v>
      </c>
      <c r="N1036" s="18" t="s">
        <v>78</v>
      </c>
      <c r="O1036" s="18" t="s">
        <v>82</v>
      </c>
      <c r="P1036" s="18"/>
      <c r="Q1036" s="18" t="s">
        <v>78</v>
      </c>
      <c r="R1036" s="19">
        <v>1.78</v>
      </c>
      <c r="S1036" s="19">
        <v>26.8</v>
      </c>
      <c r="T1036" s="19">
        <v>47.6</v>
      </c>
      <c r="U1036" s="19">
        <v>54.6</v>
      </c>
      <c r="V1036" s="19">
        <v>1275.67</v>
      </c>
      <c r="W1036" s="19">
        <v>1080</v>
      </c>
      <c r="X1036" s="19">
        <v>1920</v>
      </c>
      <c r="Y1036" s="18" t="s">
        <v>147</v>
      </c>
      <c r="Z1036" s="69">
        <v>1625</v>
      </c>
      <c r="AA1036" s="19">
        <v>2.0739999999999998</v>
      </c>
      <c r="AB1036" s="21">
        <v>380</v>
      </c>
      <c r="AC1036" s="19">
        <v>0</v>
      </c>
      <c r="AD1036" s="19">
        <v>380</v>
      </c>
      <c r="AE1036" s="19">
        <v>380</v>
      </c>
      <c r="AF1036" s="19">
        <v>370</v>
      </c>
      <c r="AG1036" s="8">
        <f>AF1036/AD1036</f>
        <v>0.97368421052631582</v>
      </c>
      <c r="AH1036" s="19">
        <v>370</v>
      </c>
      <c r="AI1036" s="85">
        <f>(AF1036*V1036)/1000000</f>
        <v>0.47199790000000003</v>
      </c>
      <c r="AJ1036" s="18" t="s">
        <v>78</v>
      </c>
      <c r="AK1036" s="18" t="s">
        <v>517</v>
      </c>
      <c r="AL1036" s="18" t="s">
        <v>227</v>
      </c>
      <c r="AM1036" s="18"/>
      <c r="AN1036" s="18" t="s">
        <v>81</v>
      </c>
      <c r="AO1036" s="18"/>
      <c r="AP1036" s="18" t="s">
        <v>81</v>
      </c>
      <c r="AQ1036" s="18"/>
      <c r="AR1036" s="19">
        <v>0</v>
      </c>
      <c r="AS1036" s="18"/>
      <c r="AT1036" s="72">
        <v>60</v>
      </c>
      <c r="AU1036" s="19">
        <v>178</v>
      </c>
      <c r="AV1036" s="19">
        <v>178</v>
      </c>
      <c r="AW1036" s="18" t="s">
        <v>77</v>
      </c>
      <c r="AX1036" s="18" t="s">
        <v>264</v>
      </c>
      <c r="AY1036" s="18"/>
      <c r="AZ1036" s="18"/>
      <c r="BA1036" s="19">
        <v>0</v>
      </c>
      <c r="BB1036" s="20" t="s">
        <v>81</v>
      </c>
      <c r="BC1036" s="18" t="s">
        <v>81</v>
      </c>
      <c r="BD1036" s="18"/>
      <c r="BE1036" s="18" t="s">
        <v>84</v>
      </c>
      <c r="BF1036" s="18"/>
      <c r="BG1036" s="18"/>
      <c r="BH1036" s="21">
        <v>0</v>
      </c>
      <c r="BI1036" s="19">
        <v>0.33</v>
      </c>
      <c r="BJ1036" s="18"/>
      <c r="BK1036" s="19">
        <v>0.32</v>
      </c>
      <c r="BL1036" s="18"/>
      <c r="BM1036" s="18"/>
      <c r="BN1036" s="19">
        <v>121.1</v>
      </c>
      <c r="BO1036" s="21">
        <v>0.94</v>
      </c>
      <c r="BP1036" s="20"/>
      <c r="BQ1036" s="21">
        <v>0.37</v>
      </c>
      <c r="BR1036" s="20"/>
      <c r="BS1036" s="21">
        <v>0.36</v>
      </c>
      <c r="BT1036" s="20"/>
      <c r="BU1036" s="20"/>
      <c r="BV1036" s="21">
        <v>124.1</v>
      </c>
      <c r="BW1036" s="9">
        <f>IF(BA1036=1,BN1036-(Monitors!$B$17*Data!BZ1036),Data!BN1036)</f>
        <v>121.1</v>
      </c>
      <c r="BX1036" s="32">
        <f>IF($AR1036=1,$BW1036-(Monitors!$C$17*BZ1036),Data!$BW1036)</f>
        <v>121.1</v>
      </c>
      <c r="BY1036" s="32">
        <f>BX1036-(AA1036*Monitors!$C$13)</f>
        <v>116.952</v>
      </c>
      <c r="BZ1036" s="86">
        <f>(Monitors!$C$13*Data!AA1036)+(Monitors!$C$6*TANH(Monitors!$C$7*(Data!V1036+Monitors!$C$8)+Monitors!$C$9)+Monitors!$C$10)</f>
        <v>21.546652054598049</v>
      </c>
      <c r="CA1036" s="9">
        <f>BN1036-(Signage!$C$13*AI1036)</f>
        <v>85.700157499999989</v>
      </c>
      <c r="CB1036" s="86">
        <f>(Signage!$C$13*Data!AI1036)+(Signage!$C$6*TANH(Signage!$C$7*(Data!V1036+Signage!$C$8)+Signage!$C$9)+Signage!$C$10)</f>
        <v>109.13851385183622</v>
      </c>
    </row>
    <row r="1037" spans="1:80" s="4" customFormat="1" ht="12" customHeight="1">
      <c r="A1037" s="83">
        <v>1036</v>
      </c>
      <c r="B1037" s="15" t="s">
        <v>2076</v>
      </c>
      <c r="C1037" s="83" t="s">
        <v>1967</v>
      </c>
      <c r="D1037" s="16">
        <v>41684</v>
      </c>
      <c r="E1037" s="18" t="s">
        <v>77</v>
      </c>
      <c r="F1037" s="15"/>
      <c r="G1037" s="17">
        <v>6</v>
      </c>
      <c r="H1037" s="15" t="s">
        <v>914</v>
      </c>
      <c r="I1037" s="15" t="s">
        <v>90</v>
      </c>
      <c r="J1037" s="18"/>
      <c r="K1037" s="18" t="s">
        <v>74</v>
      </c>
      <c r="L1037" s="18"/>
      <c r="M1037" s="18" t="s">
        <v>78</v>
      </c>
      <c r="N1037" s="18" t="s">
        <v>78</v>
      </c>
      <c r="O1037" s="18" t="s">
        <v>82</v>
      </c>
      <c r="P1037" s="18"/>
      <c r="Q1037" s="18" t="s">
        <v>78</v>
      </c>
      <c r="R1037" s="19">
        <v>1.78</v>
      </c>
      <c r="S1037" s="19">
        <v>20.6</v>
      </c>
      <c r="T1037" s="19">
        <v>36.6</v>
      </c>
      <c r="U1037" s="19">
        <v>42</v>
      </c>
      <c r="V1037" s="19">
        <v>754.48</v>
      </c>
      <c r="W1037" s="19">
        <v>1080</v>
      </c>
      <c r="X1037" s="19">
        <v>1920</v>
      </c>
      <c r="Y1037" s="18" t="s">
        <v>147</v>
      </c>
      <c r="Z1037" s="69">
        <v>2748</v>
      </c>
      <c r="AA1037" s="19">
        <v>2.0739999999999998</v>
      </c>
      <c r="AB1037" s="21">
        <v>450</v>
      </c>
      <c r="AC1037" s="19">
        <v>0.1</v>
      </c>
      <c r="AD1037" s="19">
        <v>408.5</v>
      </c>
      <c r="AE1037" s="19">
        <v>450</v>
      </c>
      <c r="AF1037" s="19">
        <v>310.5</v>
      </c>
      <c r="AG1037" s="8">
        <f>AF1037/AD1037</f>
        <v>0.76009791921664627</v>
      </c>
      <c r="AH1037" s="19">
        <v>310.5</v>
      </c>
      <c r="AI1037" s="85">
        <f>(AF1037*V1037)/1000000</f>
        <v>0.23426604000000001</v>
      </c>
      <c r="AJ1037" s="18" t="s">
        <v>78</v>
      </c>
      <c r="AK1037" s="18" t="s">
        <v>640</v>
      </c>
      <c r="AL1037" s="18" t="s">
        <v>105</v>
      </c>
      <c r="AM1037" s="18"/>
      <c r="AN1037" s="18" t="s">
        <v>106</v>
      </c>
      <c r="AO1037" s="18"/>
      <c r="AP1037" s="18" t="s">
        <v>283</v>
      </c>
      <c r="AQ1037" s="18"/>
      <c r="AR1037" s="28">
        <v>0</v>
      </c>
      <c r="AS1037" s="18"/>
      <c r="AT1037" s="72">
        <v>60</v>
      </c>
      <c r="AU1037" s="19">
        <v>178</v>
      </c>
      <c r="AV1037" s="19">
        <v>178</v>
      </c>
      <c r="AW1037" s="18" t="s">
        <v>78</v>
      </c>
      <c r="AX1037" s="19">
        <v>0.72</v>
      </c>
      <c r="AY1037" s="18"/>
      <c r="AZ1037" s="18"/>
      <c r="BA1037" s="19">
        <v>0</v>
      </c>
      <c r="BB1037" s="20" t="s">
        <v>106</v>
      </c>
      <c r="BC1037" s="18" t="s">
        <v>107</v>
      </c>
      <c r="BD1037" s="18"/>
      <c r="BE1037" s="18" t="s">
        <v>84</v>
      </c>
      <c r="BF1037" s="18"/>
      <c r="BG1037" s="18"/>
      <c r="BH1037" s="21">
        <v>0</v>
      </c>
      <c r="BI1037" s="19">
        <v>0.49</v>
      </c>
      <c r="BJ1037" s="19">
        <v>0.33</v>
      </c>
      <c r="BK1037" s="18"/>
      <c r="BL1037" s="18"/>
      <c r="BM1037" s="18"/>
      <c r="BN1037" s="19">
        <v>105.78</v>
      </c>
      <c r="BO1037" s="21">
        <v>0.99</v>
      </c>
      <c r="BP1037" s="20"/>
      <c r="BQ1037" s="21">
        <v>0.52</v>
      </c>
      <c r="BR1037" s="21">
        <v>0.35</v>
      </c>
      <c r="BS1037" s="20"/>
      <c r="BT1037" s="20"/>
      <c r="BU1037" s="20"/>
      <c r="BV1037" s="21">
        <v>104.32</v>
      </c>
      <c r="BW1037" s="9">
        <f>IF(BA1037=1,BN1037-(Monitors!$B$17*Data!BZ1037),Data!BN1037)</f>
        <v>105.78</v>
      </c>
      <c r="BX1037" s="32">
        <f>IF($AR1037=1,$BW1037-(Monitors!$C$17*BZ1037),Data!$BW1037)</f>
        <v>105.78</v>
      </c>
      <c r="BY1037" s="32">
        <f>BX1037-(AA1037*Monitors!$C$13)</f>
        <v>101.63200000000001</v>
      </c>
      <c r="BZ1037" s="86">
        <f>(Monitors!$C$13*Data!AA1037)+(Monitors!$C$6*TANH(Monitors!$C$7*(Data!V1037+Monitors!$C$8)+Monitors!$C$9)+Monitors!$C$10)</f>
        <v>21.46102726996088</v>
      </c>
      <c r="CA1037" s="9">
        <f>BN1037-(Signage!$C$13*AI1037)</f>
        <v>88.210047000000003</v>
      </c>
      <c r="CB1037" s="86">
        <f>(Signage!$C$13*Data!AI1037)+(Signage!$C$6*TANH(Signage!$C$7*(Data!V1037+Signage!$C$8)+Signage!$C$9)+Signage!$C$10)</f>
        <v>70.693561170070197</v>
      </c>
    </row>
    <row r="1038" spans="1:80" s="4" customFormat="1" ht="12" customHeight="1">
      <c r="A1038" s="82">
        <v>1037</v>
      </c>
      <c r="B1038" s="15" t="s">
        <v>2076</v>
      </c>
      <c r="C1038" s="82" t="s">
        <v>1968</v>
      </c>
      <c r="D1038" s="16">
        <v>41684</v>
      </c>
      <c r="E1038" s="18" t="s">
        <v>77</v>
      </c>
      <c r="F1038" s="15"/>
      <c r="G1038" s="17">
        <v>6</v>
      </c>
      <c r="H1038" s="15" t="s">
        <v>914</v>
      </c>
      <c r="I1038" s="15" t="s">
        <v>90</v>
      </c>
      <c r="J1038" s="18"/>
      <c r="K1038" s="18" t="s">
        <v>74</v>
      </c>
      <c r="L1038" s="18"/>
      <c r="M1038" s="18" t="s">
        <v>78</v>
      </c>
      <c r="N1038" s="18" t="s">
        <v>78</v>
      </c>
      <c r="O1038" s="18" t="s">
        <v>82</v>
      </c>
      <c r="P1038" s="18"/>
      <c r="Q1038" s="18" t="s">
        <v>78</v>
      </c>
      <c r="R1038" s="19">
        <v>1.78</v>
      </c>
      <c r="S1038" s="19">
        <v>23</v>
      </c>
      <c r="T1038" s="19">
        <v>40.9</v>
      </c>
      <c r="U1038" s="19">
        <v>47</v>
      </c>
      <c r="V1038" s="19">
        <v>942.44</v>
      </c>
      <c r="W1038" s="19">
        <v>1080</v>
      </c>
      <c r="X1038" s="19">
        <v>1920</v>
      </c>
      <c r="Y1038" s="18" t="s">
        <v>147</v>
      </c>
      <c r="Z1038" s="69">
        <v>2200</v>
      </c>
      <c r="AA1038" s="19">
        <v>2.0739999999999998</v>
      </c>
      <c r="AB1038" s="21">
        <v>450</v>
      </c>
      <c r="AC1038" s="19">
        <v>0.1</v>
      </c>
      <c r="AD1038" s="19">
        <v>405.6</v>
      </c>
      <c r="AE1038" s="19">
        <v>450</v>
      </c>
      <c r="AF1038" s="19">
        <v>313.3</v>
      </c>
      <c r="AG1038" s="8">
        <f>AF1038/AD1038</f>
        <v>0.77243589743589747</v>
      </c>
      <c r="AH1038" s="19">
        <v>313.3</v>
      </c>
      <c r="AI1038" s="85">
        <f>(AF1038*V1038)/1000000</f>
        <v>0.29526645200000007</v>
      </c>
      <c r="AJ1038" s="18" t="s">
        <v>78</v>
      </c>
      <c r="AK1038" s="18" t="s">
        <v>515</v>
      </c>
      <c r="AL1038" s="18" t="s">
        <v>105</v>
      </c>
      <c r="AM1038" s="18"/>
      <c r="AN1038" s="18" t="s">
        <v>106</v>
      </c>
      <c r="AO1038" s="18"/>
      <c r="AP1038" s="18" t="s">
        <v>283</v>
      </c>
      <c r="AQ1038" s="18"/>
      <c r="AR1038" s="28">
        <v>0</v>
      </c>
      <c r="AS1038" s="18"/>
      <c r="AT1038" s="72">
        <v>60</v>
      </c>
      <c r="AU1038" s="19">
        <v>178</v>
      </c>
      <c r="AV1038" s="19">
        <v>178</v>
      </c>
      <c r="AW1038" s="18" t="s">
        <v>78</v>
      </c>
      <c r="AX1038" s="19">
        <v>0.72</v>
      </c>
      <c r="AY1038" s="18"/>
      <c r="AZ1038" s="18"/>
      <c r="BA1038" s="19">
        <v>0</v>
      </c>
      <c r="BB1038" s="20" t="s">
        <v>106</v>
      </c>
      <c r="BC1038" s="18" t="s">
        <v>107</v>
      </c>
      <c r="BD1038" s="18"/>
      <c r="BE1038" s="18" t="s">
        <v>84</v>
      </c>
      <c r="BF1038" s="18"/>
      <c r="BG1038" s="18"/>
      <c r="BH1038" s="21">
        <v>0</v>
      </c>
      <c r="BI1038" s="19">
        <v>0.49</v>
      </c>
      <c r="BJ1038" s="19">
        <v>0.34</v>
      </c>
      <c r="BK1038" s="18"/>
      <c r="BL1038" s="18"/>
      <c r="BM1038" s="18"/>
      <c r="BN1038" s="19">
        <v>119.82</v>
      </c>
      <c r="BO1038" s="21">
        <v>0.99</v>
      </c>
      <c r="BP1038" s="20"/>
      <c r="BQ1038" s="21">
        <v>0.53</v>
      </c>
      <c r="BR1038" s="21">
        <v>0.37</v>
      </c>
      <c r="BS1038" s="20"/>
      <c r="BT1038" s="20"/>
      <c r="BU1038" s="20"/>
      <c r="BV1038" s="21">
        <v>117.92</v>
      </c>
      <c r="BW1038" s="9">
        <f>IF(BA1038=1,BN1038-(Monitors!$B$17*Data!BZ1038),Data!BN1038)</f>
        <v>119.82</v>
      </c>
      <c r="BX1038" s="32">
        <f>IF($AR1038=1,$BW1038-(Monitors!$C$17*BZ1038),Data!$BW1038)</f>
        <v>119.82</v>
      </c>
      <c r="BY1038" s="32">
        <f>BX1038-(AA1038*Monitors!$C$13)</f>
        <v>115.672</v>
      </c>
      <c r="BZ1038" s="86">
        <f>(Monitors!$C$13*Data!AA1038)+(Monitors!$C$6*TANH(Monitors!$C$7*(Data!V1038+Monitors!$C$8)+Monitors!$C$9)+Monitors!$C$10)</f>
        <v>21.528626729772828</v>
      </c>
      <c r="CA1038" s="9">
        <f>BN1038-(Signage!$C$13*AI1038)</f>
        <v>97.675016099999993</v>
      </c>
      <c r="CB1038" s="86">
        <f>(Signage!$C$13*Data!AI1038)+(Signage!$C$6*TANH(Signage!$C$7*(Data!V1038+Signage!$C$8)+Signage!$C$9)+Signage!$C$10)</f>
        <v>84.487125311981202</v>
      </c>
    </row>
    <row r="1039" spans="1:80" s="4" customFormat="1" ht="12" customHeight="1">
      <c r="A1039" s="83">
        <v>1038</v>
      </c>
      <c r="B1039" s="15" t="s">
        <v>2079</v>
      </c>
      <c r="C1039" s="83" t="s">
        <v>1969</v>
      </c>
      <c r="D1039" s="16">
        <v>41736</v>
      </c>
      <c r="E1039" s="18" t="s">
        <v>77</v>
      </c>
      <c r="F1039" s="15" t="s">
        <v>70</v>
      </c>
      <c r="G1039" s="17">
        <v>6</v>
      </c>
      <c r="H1039" s="15" t="s">
        <v>914</v>
      </c>
      <c r="I1039" s="15" t="s">
        <v>90</v>
      </c>
      <c r="J1039" s="18" t="s">
        <v>71</v>
      </c>
      <c r="K1039" s="18" t="s">
        <v>74</v>
      </c>
      <c r="L1039" s="18" t="s">
        <v>71</v>
      </c>
      <c r="M1039" s="18" t="s">
        <v>78</v>
      </c>
      <c r="N1039" s="18" t="s">
        <v>78</v>
      </c>
      <c r="O1039" s="18" t="s">
        <v>82</v>
      </c>
      <c r="P1039" s="18" t="s">
        <v>81</v>
      </c>
      <c r="Q1039" s="18" t="s">
        <v>78</v>
      </c>
      <c r="R1039" s="19">
        <v>1.78</v>
      </c>
      <c r="S1039" s="19">
        <v>20.6</v>
      </c>
      <c r="T1039" s="19">
        <v>36.6</v>
      </c>
      <c r="U1039" s="19">
        <v>42</v>
      </c>
      <c r="V1039" s="19">
        <v>754.48</v>
      </c>
      <c r="W1039" s="19">
        <v>1080</v>
      </c>
      <c r="X1039" s="19">
        <v>1920</v>
      </c>
      <c r="Y1039" s="18" t="s">
        <v>147</v>
      </c>
      <c r="Z1039" s="69">
        <v>2748</v>
      </c>
      <c r="AA1039" s="19">
        <v>2.0739999999999998</v>
      </c>
      <c r="AB1039" s="21">
        <v>450</v>
      </c>
      <c r="AC1039" s="19">
        <v>0.8</v>
      </c>
      <c r="AD1039" s="19">
        <v>418.5</v>
      </c>
      <c r="AE1039" s="19">
        <v>450</v>
      </c>
      <c r="AF1039" s="19">
        <v>325.3</v>
      </c>
      <c r="AG1039" s="8">
        <f>AF1039/AD1039</f>
        <v>0.77729988052568699</v>
      </c>
      <c r="AH1039" s="19">
        <v>292.5</v>
      </c>
      <c r="AI1039" s="85">
        <f>(AF1039*V1039)/1000000</f>
        <v>0.24543234400000002</v>
      </c>
      <c r="AJ1039" s="18" t="s">
        <v>78</v>
      </c>
      <c r="AK1039" s="18" t="s">
        <v>510</v>
      </c>
      <c r="AL1039" s="18" t="s">
        <v>645</v>
      </c>
      <c r="AM1039" s="18" t="s">
        <v>646</v>
      </c>
      <c r="AN1039" s="18" t="s">
        <v>81</v>
      </c>
      <c r="AO1039" s="18" t="s">
        <v>620</v>
      </c>
      <c r="AP1039" s="18" t="s">
        <v>94</v>
      </c>
      <c r="AQ1039" s="18" t="s">
        <v>81</v>
      </c>
      <c r="AR1039" s="19">
        <v>0</v>
      </c>
      <c r="AS1039" s="18"/>
      <c r="AT1039" s="72">
        <v>60</v>
      </c>
      <c r="AU1039" s="19">
        <v>178</v>
      </c>
      <c r="AV1039" s="19">
        <v>178</v>
      </c>
      <c r="AW1039" s="18" t="s">
        <v>77</v>
      </c>
      <c r="AX1039" s="18" t="s">
        <v>126</v>
      </c>
      <c r="AY1039" s="18" t="s">
        <v>71</v>
      </c>
      <c r="AZ1039" s="18" t="s">
        <v>71</v>
      </c>
      <c r="BA1039" s="19">
        <v>0</v>
      </c>
      <c r="BB1039" s="20" t="s">
        <v>81</v>
      </c>
      <c r="BC1039" s="18" t="s">
        <v>107</v>
      </c>
      <c r="BD1039" s="18" t="s">
        <v>81</v>
      </c>
      <c r="BE1039" s="18" t="s">
        <v>263</v>
      </c>
      <c r="BF1039" s="18" t="s">
        <v>81</v>
      </c>
      <c r="BG1039" s="18"/>
      <c r="BH1039" s="21">
        <v>0</v>
      </c>
      <c r="BI1039" s="19">
        <v>0.28000000000000003</v>
      </c>
      <c r="BJ1039" s="18"/>
      <c r="BK1039" s="19">
        <v>0.28000000000000003</v>
      </c>
      <c r="BL1039" s="18"/>
      <c r="BM1039" s="18"/>
      <c r="BN1039" s="19">
        <v>104.5</v>
      </c>
      <c r="BO1039" s="21">
        <v>0.5</v>
      </c>
      <c r="BP1039" s="20"/>
      <c r="BQ1039" s="21">
        <v>0.33</v>
      </c>
      <c r="BR1039" s="20"/>
      <c r="BS1039" s="21">
        <v>0.33</v>
      </c>
      <c r="BT1039" s="20"/>
      <c r="BU1039" s="20"/>
      <c r="BV1039" s="21">
        <v>105.72</v>
      </c>
      <c r="BW1039" s="9">
        <f>IF(BA1039=1,BN1039-(Monitors!$B$17*Data!BZ1039),Data!BN1039)</f>
        <v>104.5</v>
      </c>
      <c r="BX1039" s="32">
        <f>IF($AR1039=1,$BW1039-(Monitors!$C$17*BZ1039),Data!$BW1039)</f>
        <v>104.5</v>
      </c>
      <c r="BY1039" s="32">
        <f>BX1039-(AA1039*Monitors!$C$13)</f>
        <v>100.352</v>
      </c>
      <c r="BZ1039" s="86">
        <f>(Monitors!$C$13*Data!AA1039)+(Monitors!$C$6*TANH(Monitors!$C$7*(Data!V1039+Monitors!$C$8)+Monitors!$C$9)+Monitors!$C$10)</f>
        <v>21.46102726996088</v>
      </c>
      <c r="CA1039" s="9">
        <f>BN1039-(Signage!$C$13*AI1039)</f>
        <v>86.092574200000001</v>
      </c>
      <c r="CB1039" s="86">
        <f>(Signage!$C$13*Data!AI1039)+(Signage!$C$6*TANH(Signage!$C$7*(Data!V1039+Signage!$C$8)+Signage!$C$9)+Signage!$C$10)</f>
        <v>71.531033970070197</v>
      </c>
    </row>
    <row r="1040" spans="1:80" s="4" customFormat="1" ht="12" customHeight="1">
      <c r="A1040" s="82">
        <v>1039</v>
      </c>
      <c r="B1040" s="15" t="s">
        <v>2079</v>
      </c>
      <c r="C1040" s="82" t="s">
        <v>1970</v>
      </c>
      <c r="D1040" s="16">
        <v>41776</v>
      </c>
      <c r="E1040" s="18" t="s">
        <v>77</v>
      </c>
      <c r="F1040" s="15" t="s">
        <v>70</v>
      </c>
      <c r="G1040" s="17">
        <v>6</v>
      </c>
      <c r="H1040" s="15" t="s">
        <v>914</v>
      </c>
      <c r="I1040" s="15" t="s">
        <v>142</v>
      </c>
      <c r="J1040" s="18" t="s">
        <v>71</v>
      </c>
      <c r="K1040" s="18" t="s">
        <v>74</v>
      </c>
      <c r="L1040" s="18" t="s">
        <v>71</v>
      </c>
      <c r="M1040" s="18" t="s">
        <v>78</v>
      </c>
      <c r="N1040" s="18" t="s">
        <v>78</v>
      </c>
      <c r="O1040" s="18" t="s">
        <v>82</v>
      </c>
      <c r="P1040" s="18" t="s">
        <v>71</v>
      </c>
      <c r="Q1040" s="18" t="s">
        <v>78</v>
      </c>
      <c r="R1040" s="19">
        <v>1.78</v>
      </c>
      <c r="S1040" s="19">
        <v>23</v>
      </c>
      <c r="T1040" s="19">
        <v>40.9</v>
      </c>
      <c r="U1040" s="19">
        <v>47</v>
      </c>
      <c r="V1040" s="19">
        <v>941.7</v>
      </c>
      <c r="W1040" s="19">
        <v>1080</v>
      </c>
      <c r="X1040" s="19">
        <v>1920</v>
      </c>
      <c r="Y1040" s="18" t="s">
        <v>147</v>
      </c>
      <c r="Z1040" s="69">
        <v>2204</v>
      </c>
      <c r="AA1040" s="19">
        <v>2.0739999999999998</v>
      </c>
      <c r="AB1040" s="21">
        <v>450</v>
      </c>
      <c r="AC1040" s="19">
        <v>4.7</v>
      </c>
      <c r="AD1040" s="19">
        <v>408.7</v>
      </c>
      <c r="AE1040" s="19">
        <v>450</v>
      </c>
      <c r="AF1040" s="19">
        <v>325.39999999999998</v>
      </c>
      <c r="AG1040" s="8">
        <f>AF1040/AD1040</f>
        <v>0.79618301932958158</v>
      </c>
      <c r="AH1040" s="19">
        <v>293.7</v>
      </c>
      <c r="AI1040" s="85">
        <f>(AF1040*V1040)/1000000</f>
        <v>0.30642917999999997</v>
      </c>
      <c r="AJ1040" s="18" t="s">
        <v>78</v>
      </c>
      <c r="AK1040" s="18" t="s">
        <v>669</v>
      </c>
      <c r="AL1040" s="18" t="s">
        <v>667</v>
      </c>
      <c r="AM1040" s="18" t="s">
        <v>668</v>
      </c>
      <c r="AN1040" s="18" t="s">
        <v>81</v>
      </c>
      <c r="AO1040" s="18" t="s">
        <v>81</v>
      </c>
      <c r="AP1040" s="18" t="s">
        <v>94</v>
      </c>
      <c r="AQ1040" s="18" t="s">
        <v>81</v>
      </c>
      <c r="AR1040" s="19">
        <v>0</v>
      </c>
      <c r="AS1040" s="18"/>
      <c r="AT1040" s="72">
        <v>60</v>
      </c>
      <c r="AU1040" s="19">
        <v>178</v>
      </c>
      <c r="AV1040" s="19">
        <v>178</v>
      </c>
      <c r="AW1040" s="18" t="s">
        <v>78</v>
      </c>
      <c r="AX1040" s="18" t="s">
        <v>666</v>
      </c>
      <c r="AY1040" s="18" t="s">
        <v>71</v>
      </c>
      <c r="AZ1040" s="18" t="s">
        <v>71</v>
      </c>
      <c r="BA1040" s="19">
        <v>0</v>
      </c>
      <c r="BB1040" s="20" t="s">
        <v>81</v>
      </c>
      <c r="BC1040" s="18" t="s">
        <v>81</v>
      </c>
      <c r="BD1040" s="18" t="s">
        <v>81</v>
      </c>
      <c r="BE1040" s="18" t="s">
        <v>84</v>
      </c>
      <c r="BF1040" s="18" t="s">
        <v>81</v>
      </c>
      <c r="BG1040" s="18"/>
      <c r="BH1040" s="21">
        <v>0</v>
      </c>
      <c r="BI1040" s="19">
        <v>0.27</v>
      </c>
      <c r="BJ1040" s="18"/>
      <c r="BK1040" s="19">
        <v>0.27</v>
      </c>
      <c r="BL1040" s="18"/>
      <c r="BM1040" s="18"/>
      <c r="BN1040" s="19">
        <v>93.98</v>
      </c>
      <c r="BO1040" s="21">
        <v>0.5</v>
      </c>
      <c r="BP1040" s="20"/>
      <c r="BQ1040" s="21">
        <v>0.31</v>
      </c>
      <c r="BR1040" s="20"/>
      <c r="BS1040" s="21">
        <v>0.31</v>
      </c>
      <c r="BT1040" s="20"/>
      <c r="BU1040" s="20"/>
      <c r="BV1040" s="21">
        <v>94.41</v>
      </c>
      <c r="BW1040" s="9">
        <f>IF(BA1040=1,BN1040-(Monitors!$B$17*Data!BZ1040),Data!BN1040)</f>
        <v>93.98</v>
      </c>
      <c r="BX1040" s="32">
        <f>IF($AR1040=1,$BW1040-(Monitors!$C$17*BZ1040),Data!$BW1040)</f>
        <v>93.98</v>
      </c>
      <c r="BY1040" s="32">
        <f>BX1040-(AA1040*Monitors!$C$13)</f>
        <v>89.832000000000008</v>
      </c>
      <c r="BZ1040" s="86">
        <f>(Monitors!$C$13*Data!AA1040)+(Monitors!$C$6*TANH(Monitors!$C$7*(Data!V1040+Monitors!$C$8)+Monitors!$C$9)+Monitors!$C$10)</f>
        <v>21.528511765408151</v>
      </c>
      <c r="CA1040" s="9">
        <f>BN1040-(Signage!$C$13*AI1040)</f>
        <v>70.997811500000012</v>
      </c>
      <c r="CB1040" s="86">
        <f>(Signage!$C$13*Data!AI1040)+(Signage!$C$6*TANH(Signage!$C$7*(Data!V1040+Signage!$C$8)+Signage!$C$9)+Signage!$C$10)</f>
        <v>85.292280979820575</v>
      </c>
    </row>
    <row r="1041" spans="1:80" s="4" customFormat="1" ht="12" customHeight="1">
      <c r="A1041" s="83">
        <v>1040</v>
      </c>
      <c r="B1041" s="15" t="s">
        <v>2076</v>
      </c>
      <c r="C1041" s="83" t="s">
        <v>1971</v>
      </c>
      <c r="D1041" s="16">
        <v>41537</v>
      </c>
      <c r="E1041" s="18" t="s">
        <v>77</v>
      </c>
      <c r="F1041" s="15" t="s">
        <v>70</v>
      </c>
      <c r="G1041" s="17">
        <v>6</v>
      </c>
      <c r="H1041" s="15" t="s">
        <v>914</v>
      </c>
      <c r="I1041" s="15" t="s">
        <v>90</v>
      </c>
      <c r="J1041" s="18"/>
      <c r="K1041" s="18" t="s">
        <v>74</v>
      </c>
      <c r="L1041" s="18"/>
      <c r="M1041" s="18" t="s">
        <v>78</v>
      </c>
      <c r="N1041" s="18" t="s">
        <v>78</v>
      </c>
      <c r="O1041" s="18" t="s">
        <v>82</v>
      </c>
      <c r="P1041" s="18"/>
      <c r="Q1041" s="18" t="s">
        <v>78</v>
      </c>
      <c r="R1041" s="19">
        <v>1.78</v>
      </c>
      <c r="S1041" s="19">
        <v>20.6</v>
      </c>
      <c r="T1041" s="19">
        <v>36.5</v>
      </c>
      <c r="U1041" s="19">
        <v>41.9</v>
      </c>
      <c r="V1041" s="19">
        <v>750.74</v>
      </c>
      <c r="W1041" s="19">
        <v>1080</v>
      </c>
      <c r="X1041" s="19">
        <v>1920</v>
      </c>
      <c r="Y1041" s="18" t="s">
        <v>147</v>
      </c>
      <c r="Z1041" s="69">
        <v>2762</v>
      </c>
      <c r="AA1041" s="19">
        <v>2.0739999999999998</v>
      </c>
      <c r="AB1041" s="21">
        <v>450</v>
      </c>
      <c r="AC1041" s="19">
        <v>0.1</v>
      </c>
      <c r="AD1041" s="19">
        <v>414.1</v>
      </c>
      <c r="AE1041" s="19">
        <v>450</v>
      </c>
      <c r="AF1041" s="19">
        <v>330.7</v>
      </c>
      <c r="AG1041" s="8">
        <f>AF1041/AD1041</f>
        <v>0.79859937213233512</v>
      </c>
      <c r="AH1041" s="19">
        <v>330.7</v>
      </c>
      <c r="AI1041" s="85">
        <f>(AF1041*V1041)/1000000</f>
        <v>0.248269718</v>
      </c>
      <c r="AJ1041" s="18" t="s">
        <v>78</v>
      </c>
      <c r="AK1041" s="18" t="s">
        <v>630</v>
      </c>
      <c r="AL1041" s="18" t="s">
        <v>105</v>
      </c>
      <c r="AM1041" s="18"/>
      <c r="AN1041" s="18" t="s">
        <v>106</v>
      </c>
      <c r="AO1041" s="18"/>
      <c r="AP1041" s="18" t="s">
        <v>81</v>
      </c>
      <c r="AQ1041" s="18"/>
      <c r="AR1041" s="28">
        <v>0</v>
      </c>
      <c r="AS1041" s="18"/>
      <c r="AT1041" s="72">
        <v>60</v>
      </c>
      <c r="AU1041" s="19">
        <v>178</v>
      </c>
      <c r="AV1041" s="19">
        <v>178</v>
      </c>
      <c r="AW1041" s="18" t="s">
        <v>78</v>
      </c>
      <c r="AX1041" s="19">
        <v>0.68</v>
      </c>
      <c r="AY1041" s="18"/>
      <c r="AZ1041" s="18"/>
      <c r="BA1041" s="19">
        <v>0</v>
      </c>
      <c r="BB1041" s="20" t="s">
        <v>106</v>
      </c>
      <c r="BC1041" s="18" t="s">
        <v>107</v>
      </c>
      <c r="BD1041" s="18"/>
      <c r="BE1041" s="18" t="s">
        <v>84</v>
      </c>
      <c r="BF1041" s="18"/>
      <c r="BG1041" s="18"/>
      <c r="BH1041" s="21">
        <v>0</v>
      </c>
      <c r="BI1041" s="19">
        <v>0.39</v>
      </c>
      <c r="BJ1041" s="19">
        <v>0.37</v>
      </c>
      <c r="BK1041" s="18"/>
      <c r="BL1041" s="18"/>
      <c r="BM1041" s="18"/>
      <c r="BN1041" s="19">
        <v>82.85</v>
      </c>
      <c r="BO1041" s="21">
        <v>0.98</v>
      </c>
      <c r="BP1041" s="20"/>
      <c r="BQ1041" s="21">
        <v>0.53</v>
      </c>
      <c r="BR1041" s="21">
        <v>0.51</v>
      </c>
      <c r="BS1041" s="20"/>
      <c r="BT1041" s="20"/>
      <c r="BU1041" s="20"/>
      <c r="BV1041" s="21">
        <v>82.25</v>
      </c>
      <c r="BW1041" s="9">
        <f>IF(BA1041=1,BN1041-(Monitors!$B$17*Data!BZ1041),Data!BN1041)</f>
        <v>82.85</v>
      </c>
      <c r="BX1041" s="32">
        <f>IF($AR1041=1,$BW1041-(Monitors!$C$17*BZ1041),Data!$BW1041)</f>
        <v>82.85</v>
      </c>
      <c r="BY1041" s="32">
        <f>BX1041-(AA1041*Monitors!$C$13)</f>
        <v>78.701999999999998</v>
      </c>
      <c r="BZ1041" s="86">
        <f>(Monitors!$C$13*Data!AA1041)+(Monitors!$C$6*TANH(Monitors!$C$7*(Data!V1041+Monitors!$C$8)+Monitors!$C$9)+Monitors!$C$10)</f>
        <v>21.458392646535298</v>
      </c>
      <c r="CA1041" s="9">
        <f>BN1041-(Signage!$C$13*AI1041)</f>
        <v>64.229771149999991</v>
      </c>
      <c r="CB1041" s="86">
        <f>(Signage!$C$13*Data!AI1041)+(Signage!$C$6*TANH(Signage!$C$7*(Data!V1041+Signage!$C$8)+Signage!$C$9)+Signage!$C$10)</f>
        <v>71.537998166626821</v>
      </c>
    </row>
    <row r="1042" spans="1:80" s="4" customFormat="1" ht="12" customHeight="1">
      <c r="A1042" s="82">
        <v>1041</v>
      </c>
      <c r="B1042" s="15" t="s">
        <v>2100</v>
      </c>
      <c r="C1042" s="82" t="s">
        <v>1972</v>
      </c>
      <c r="D1042" s="16">
        <v>41604</v>
      </c>
      <c r="E1042" s="18" t="s">
        <v>77</v>
      </c>
      <c r="F1042" s="15" t="s">
        <v>70</v>
      </c>
      <c r="G1042" s="17">
        <v>6</v>
      </c>
      <c r="H1042" s="15" t="s">
        <v>914</v>
      </c>
      <c r="I1042" s="15" t="s">
        <v>73</v>
      </c>
      <c r="J1042" s="18" t="s">
        <v>73</v>
      </c>
      <c r="K1042" s="18" t="s">
        <v>74</v>
      </c>
      <c r="L1042" s="18" t="s">
        <v>71</v>
      </c>
      <c r="M1042" s="18" t="s">
        <v>78</v>
      </c>
      <c r="N1042" s="18" t="s">
        <v>78</v>
      </c>
      <c r="O1042" s="18" t="s">
        <v>82</v>
      </c>
      <c r="P1042" s="18" t="s">
        <v>71</v>
      </c>
      <c r="Q1042" s="18" t="s">
        <v>78</v>
      </c>
      <c r="R1042" s="19">
        <v>1.78</v>
      </c>
      <c r="S1042" s="19">
        <v>20.6</v>
      </c>
      <c r="T1042" s="19">
        <v>36.6</v>
      </c>
      <c r="U1042" s="19">
        <v>42</v>
      </c>
      <c r="V1042" s="19">
        <v>754.48</v>
      </c>
      <c r="W1042" s="19">
        <v>1080</v>
      </c>
      <c r="X1042" s="19">
        <v>1920</v>
      </c>
      <c r="Y1042" s="18" t="s">
        <v>147</v>
      </c>
      <c r="Z1042" s="69">
        <v>2748</v>
      </c>
      <c r="AA1042" s="19">
        <v>2.0739999999999998</v>
      </c>
      <c r="AB1042" s="21">
        <v>450</v>
      </c>
      <c r="AC1042" s="19">
        <v>26</v>
      </c>
      <c r="AD1042" s="19">
        <v>430.7</v>
      </c>
      <c r="AE1042" s="19">
        <v>450</v>
      </c>
      <c r="AF1042" s="19">
        <v>347.8</v>
      </c>
      <c r="AG1042" s="8">
        <f>AF1042/AD1042</f>
        <v>0.8075226375667518</v>
      </c>
      <c r="AH1042" s="19">
        <v>292.5</v>
      </c>
      <c r="AI1042" s="85">
        <f>(AF1042*V1042)/1000000</f>
        <v>0.26240814400000001</v>
      </c>
      <c r="AJ1042" s="18" t="s">
        <v>78</v>
      </c>
      <c r="AK1042" s="18" t="s">
        <v>510</v>
      </c>
      <c r="AL1042" s="18" t="s">
        <v>629</v>
      </c>
      <c r="AM1042" s="18" t="s">
        <v>71</v>
      </c>
      <c r="AN1042" s="18" t="s">
        <v>818</v>
      </c>
      <c r="AO1042" s="18" t="s">
        <v>819</v>
      </c>
      <c r="AP1042" s="18" t="s">
        <v>449</v>
      </c>
      <c r="AQ1042" s="18" t="s">
        <v>71</v>
      </c>
      <c r="AR1042" s="19">
        <v>0</v>
      </c>
      <c r="AS1042" s="18"/>
      <c r="AT1042" s="72">
        <v>60</v>
      </c>
      <c r="AU1042" s="19">
        <v>178</v>
      </c>
      <c r="AV1042" s="19">
        <v>178</v>
      </c>
      <c r="AW1042" s="18" t="s">
        <v>77</v>
      </c>
      <c r="AX1042" s="18" t="s">
        <v>98</v>
      </c>
      <c r="AY1042" s="18" t="s">
        <v>71</v>
      </c>
      <c r="AZ1042" s="18" t="s">
        <v>71</v>
      </c>
      <c r="BA1042" s="19">
        <v>0</v>
      </c>
      <c r="BB1042" s="20" t="s">
        <v>818</v>
      </c>
      <c r="BC1042" s="18" t="s">
        <v>107</v>
      </c>
      <c r="BD1042" s="18" t="s">
        <v>71</v>
      </c>
      <c r="BE1042" s="18" t="s">
        <v>84</v>
      </c>
      <c r="BF1042" s="18" t="s">
        <v>71</v>
      </c>
      <c r="BG1042" s="18"/>
      <c r="BH1042" s="21">
        <v>0</v>
      </c>
      <c r="BI1042" s="19">
        <v>0.27</v>
      </c>
      <c r="BJ1042" s="18"/>
      <c r="BK1042" s="19">
        <v>0.27</v>
      </c>
      <c r="BL1042" s="18"/>
      <c r="BM1042" s="18"/>
      <c r="BN1042" s="19">
        <v>93.15</v>
      </c>
      <c r="BO1042" s="21">
        <v>0.98</v>
      </c>
      <c r="BP1042" s="20"/>
      <c r="BQ1042" s="21">
        <v>0.33</v>
      </c>
      <c r="BR1042" s="20"/>
      <c r="BS1042" s="21">
        <v>0.32</v>
      </c>
      <c r="BT1042" s="20"/>
      <c r="BU1042" s="20"/>
      <c r="BV1042" s="21">
        <v>93.65</v>
      </c>
      <c r="BW1042" s="9">
        <f>IF(BA1042=1,BN1042-(Monitors!$B$17*Data!BZ1042),Data!BN1042)</f>
        <v>93.15</v>
      </c>
      <c r="BX1042" s="32">
        <f>IF($AR1042=1,$BW1042-(Monitors!$C$17*BZ1042),Data!$BW1042)</f>
        <v>93.15</v>
      </c>
      <c r="BY1042" s="32">
        <f>BX1042-(AA1042*Monitors!$C$13)</f>
        <v>89.00200000000001</v>
      </c>
      <c r="BZ1042" s="86">
        <f>(Monitors!$C$13*Data!AA1042)+(Monitors!$C$6*TANH(Monitors!$C$7*(Data!V1042+Monitors!$C$8)+Monitors!$C$9)+Monitors!$C$10)</f>
        <v>21.46102726996088</v>
      </c>
      <c r="CA1042" s="9">
        <f>BN1042-(Signage!$C$13*AI1042)</f>
        <v>73.469389200000009</v>
      </c>
      <c r="CB1042" s="86">
        <f>(Signage!$C$13*Data!AI1042)+(Signage!$C$6*TANH(Signage!$C$7*(Data!V1042+Signage!$C$8)+Signage!$C$9)+Signage!$C$10)</f>
        <v>72.804218970070195</v>
      </c>
    </row>
    <row r="1043" spans="1:80" s="4" customFormat="1" ht="12" customHeight="1">
      <c r="A1043" s="83">
        <v>1042</v>
      </c>
      <c r="B1043" s="15" t="s">
        <v>2079</v>
      </c>
      <c r="C1043" s="83" t="s">
        <v>1973</v>
      </c>
      <c r="D1043" s="16">
        <v>41775</v>
      </c>
      <c r="E1043" s="18" t="s">
        <v>77</v>
      </c>
      <c r="F1043" s="15" t="s">
        <v>70</v>
      </c>
      <c r="G1043" s="17">
        <v>6</v>
      </c>
      <c r="H1043" s="15" t="s">
        <v>914</v>
      </c>
      <c r="I1043" s="15" t="s">
        <v>73</v>
      </c>
      <c r="J1043" s="18" t="s">
        <v>73</v>
      </c>
      <c r="K1043" s="18" t="s">
        <v>74</v>
      </c>
      <c r="L1043" s="18" t="s">
        <v>71</v>
      </c>
      <c r="M1043" s="18" t="s">
        <v>78</v>
      </c>
      <c r="N1043" s="18" t="s">
        <v>78</v>
      </c>
      <c r="O1043" s="18" t="s">
        <v>82</v>
      </c>
      <c r="P1043" s="18" t="s">
        <v>71</v>
      </c>
      <c r="Q1043" s="18" t="s">
        <v>78</v>
      </c>
      <c r="R1043" s="19">
        <v>1.78</v>
      </c>
      <c r="S1043" s="19">
        <v>22.5</v>
      </c>
      <c r="T1043" s="19">
        <v>40.1</v>
      </c>
      <c r="U1043" s="19">
        <v>46</v>
      </c>
      <c r="V1043" s="19">
        <v>903.69</v>
      </c>
      <c r="W1043" s="19">
        <v>1080</v>
      </c>
      <c r="X1043" s="19">
        <v>1920</v>
      </c>
      <c r="Y1043" s="18" t="s">
        <v>147</v>
      </c>
      <c r="Z1043" s="69">
        <v>2295</v>
      </c>
      <c r="AA1043" s="19">
        <v>2.0739999999999998</v>
      </c>
      <c r="AB1043" s="21">
        <v>450</v>
      </c>
      <c r="AC1043" s="19">
        <v>0.7</v>
      </c>
      <c r="AD1043" s="19">
        <v>470.5</v>
      </c>
      <c r="AE1043" s="19">
        <v>450</v>
      </c>
      <c r="AF1043" s="19">
        <v>360.3</v>
      </c>
      <c r="AG1043" s="8">
        <f>AF1043/AD1043</f>
        <v>0.76578108395324129</v>
      </c>
      <c r="AH1043" s="19">
        <v>304</v>
      </c>
      <c r="AI1043" s="85">
        <f>(AF1043*V1043)/1000000</f>
        <v>0.32559950700000007</v>
      </c>
      <c r="AJ1043" s="18" t="s">
        <v>78</v>
      </c>
      <c r="AK1043" s="18" t="s">
        <v>514</v>
      </c>
      <c r="AL1043" s="18" t="s">
        <v>618</v>
      </c>
      <c r="AM1043" s="18" t="s">
        <v>619</v>
      </c>
      <c r="AN1043" s="18" t="s">
        <v>106</v>
      </c>
      <c r="AO1043" s="18" t="s">
        <v>620</v>
      </c>
      <c r="AP1043" s="18" t="s">
        <v>94</v>
      </c>
      <c r="AQ1043" s="18" t="s">
        <v>71</v>
      </c>
      <c r="AR1043" s="19">
        <v>0</v>
      </c>
      <c r="AS1043" s="18"/>
      <c r="AT1043" s="72">
        <v>60</v>
      </c>
      <c r="AU1043" s="19">
        <v>178</v>
      </c>
      <c r="AV1043" s="19">
        <v>178</v>
      </c>
      <c r="AW1043" s="18" t="s">
        <v>77</v>
      </c>
      <c r="AX1043" s="18" t="s">
        <v>98</v>
      </c>
      <c r="AY1043" s="18" t="s">
        <v>71</v>
      </c>
      <c r="AZ1043" s="18" t="s">
        <v>71</v>
      </c>
      <c r="BA1043" s="19">
        <v>0</v>
      </c>
      <c r="BB1043" s="20" t="s">
        <v>106</v>
      </c>
      <c r="BC1043" s="18" t="s">
        <v>107</v>
      </c>
      <c r="BD1043" s="18" t="s">
        <v>71</v>
      </c>
      <c r="BE1043" s="18" t="s">
        <v>84</v>
      </c>
      <c r="BF1043" s="18" t="s">
        <v>71</v>
      </c>
      <c r="BG1043" s="18"/>
      <c r="BH1043" s="21">
        <v>0</v>
      </c>
      <c r="BI1043" s="19">
        <v>0.27</v>
      </c>
      <c r="BJ1043" s="18"/>
      <c r="BK1043" s="19">
        <v>0.27</v>
      </c>
      <c r="BL1043" s="18"/>
      <c r="BM1043" s="18"/>
      <c r="BN1043" s="19">
        <v>93.26</v>
      </c>
      <c r="BO1043" s="21">
        <v>0.5</v>
      </c>
      <c r="BP1043" s="20"/>
      <c r="BQ1043" s="21">
        <v>0.32</v>
      </c>
      <c r="BR1043" s="20"/>
      <c r="BS1043" s="21">
        <v>0.32</v>
      </c>
      <c r="BT1043" s="20"/>
      <c r="BU1043" s="20"/>
      <c r="BV1043" s="21">
        <v>93.54</v>
      </c>
      <c r="BW1043" s="9">
        <f>IF(BA1043=1,BN1043-(Monitors!$B$17*Data!BZ1043),Data!BN1043)</f>
        <v>93.26</v>
      </c>
      <c r="BX1043" s="32">
        <f>IF($AR1043=1,$BW1043-(Monitors!$C$17*BZ1043),Data!$BW1043)</f>
        <v>93.26</v>
      </c>
      <c r="BY1043" s="32">
        <f>BX1043-(AA1043*Monitors!$C$13)</f>
        <v>89.112000000000009</v>
      </c>
      <c r="BZ1043" s="86">
        <f>(Monitors!$C$13*Data!AA1043)+(Monitors!$C$6*TANH(Monitors!$C$7*(Data!V1043+Monitors!$C$8)+Monitors!$C$9)+Monitors!$C$10)</f>
        <v>21.521591433544717</v>
      </c>
      <c r="CA1043" s="9">
        <f>BN1043-(Signage!$C$13*AI1043)</f>
        <v>68.840036975000004</v>
      </c>
      <c r="CB1043" s="86">
        <f>(Signage!$C$13*Data!AI1043)+(Signage!$C$6*TANH(Signage!$C$7*(Data!V1043+Signage!$C$8)+Signage!$C$9)+Signage!$C$10)</f>
        <v>85.039722859393024</v>
      </c>
    </row>
    <row r="1044" spans="1:80" s="4" customFormat="1" ht="12" customHeight="1">
      <c r="A1044" s="82">
        <v>1043</v>
      </c>
      <c r="B1044" s="15" t="s">
        <v>2076</v>
      </c>
      <c r="C1044" s="82" t="s">
        <v>1974</v>
      </c>
      <c r="D1044" s="16">
        <v>41582</v>
      </c>
      <c r="E1044" s="18" t="s">
        <v>77</v>
      </c>
      <c r="F1044" s="15" t="s">
        <v>70</v>
      </c>
      <c r="G1044" s="17">
        <v>6</v>
      </c>
      <c r="H1044" s="15" t="s">
        <v>914</v>
      </c>
      <c r="I1044" s="15" t="s">
        <v>90</v>
      </c>
      <c r="J1044" s="18"/>
      <c r="K1044" s="18" t="s">
        <v>74</v>
      </c>
      <c r="L1044" s="18"/>
      <c r="M1044" s="18" t="s">
        <v>78</v>
      </c>
      <c r="N1044" s="18" t="s">
        <v>78</v>
      </c>
      <c r="O1044" s="18" t="s">
        <v>82</v>
      </c>
      <c r="P1044" s="18"/>
      <c r="Q1044" s="18" t="s">
        <v>78</v>
      </c>
      <c r="R1044" s="19">
        <v>1.78</v>
      </c>
      <c r="S1044" s="19">
        <v>29.2</v>
      </c>
      <c r="T1044" s="19">
        <v>51.9</v>
      </c>
      <c r="U1044" s="19">
        <v>59.6</v>
      </c>
      <c r="V1044" s="19">
        <v>1516.95</v>
      </c>
      <c r="W1044" s="19">
        <v>1080</v>
      </c>
      <c r="X1044" s="19">
        <v>1920</v>
      </c>
      <c r="Y1044" s="18" t="s">
        <v>147</v>
      </c>
      <c r="Z1044" s="69">
        <v>1367</v>
      </c>
      <c r="AA1044" s="19">
        <v>2.0739999999999998</v>
      </c>
      <c r="AB1044" s="21">
        <v>400</v>
      </c>
      <c r="AC1044" s="19">
        <v>0.1</v>
      </c>
      <c r="AD1044" s="19">
        <v>433</v>
      </c>
      <c r="AE1044" s="19">
        <v>400</v>
      </c>
      <c r="AF1044" s="19">
        <v>383.7</v>
      </c>
      <c r="AG1044" s="8">
        <f>AF1044/AD1044</f>
        <v>0.88614318706697459</v>
      </c>
      <c r="AH1044" s="19">
        <v>383.7</v>
      </c>
      <c r="AI1044" s="85">
        <f>(AF1044*V1044)/1000000</f>
        <v>0.58205371499999992</v>
      </c>
      <c r="AJ1044" s="18" t="s">
        <v>78</v>
      </c>
      <c r="AK1044" s="18" t="s">
        <v>682</v>
      </c>
      <c r="AL1044" s="18" t="s">
        <v>105</v>
      </c>
      <c r="AM1044" s="18"/>
      <c r="AN1044" s="18" t="s">
        <v>106</v>
      </c>
      <c r="AO1044" s="18"/>
      <c r="AP1044" s="18" t="s">
        <v>81</v>
      </c>
      <c r="AQ1044" s="18"/>
      <c r="AR1044" s="28">
        <v>0</v>
      </c>
      <c r="AS1044" s="18"/>
      <c r="AT1044" s="72">
        <v>120</v>
      </c>
      <c r="AU1044" s="19">
        <v>178</v>
      </c>
      <c r="AV1044" s="19">
        <v>178</v>
      </c>
      <c r="AW1044" s="18" t="s">
        <v>78</v>
      </c>
      <c r="AX1044" s="19">
        <v>0.68</v>
      </c>
      <c r="AY1044" s="18"/>
      <c r="AZ1044" s="18"/>
      <c r="BA1044" s="19">
        <v>0</v>
      </c>
      <c r="BB1044" s="20" t="s">
        <v>106</v>
      </c>
      <c r="BC1044" s="18" t="s">
        <v>107</v>
      </c>
      <c r="BD1044" s="18"/>
      <c r="BE1044" s="18" t="s">
        <v>84</v>
      </c>
      <c r="BF1044" s="18"/>
      <c r="BG1044" s="18"/>
      <c r="BH1044" s="21">
        <v>0</v>
      </c>
      <c r="BI1044" s="19">
        <v>0.53</v>
      </c>
      <c r="BJ1044" s="19">
        <v>0.39</v>
      </c>
      <c r="BK1044" s="19">
        <v>0</v>
      </c>
      <c r="BL1044" s="18"/>
      <c r="BM1044" s="18"/>
      <c r="BN1044" s="19">
        <v>160.82</v>
      </c>
      <c r="BO1044" s="21">
        <v>0.99</v>
      </c>
      <c r="BP1044" s="20"/>
      <c r="BQ1044" s="21">
        <v>0.65</v>
      </c>
      <c r="BR1044" s="21">
        <v>0.52</v>
      </c>
      <c r="BS1044" s="21">
        <v>0</v>
      </c>
      <c r="BT1044" s="20"/>
      <c r="BU1044" s="20"/>
      <c r="BV1044" s="21">
        <v>158.62</v>
      </c>
      <c r="BW1044" s="9">
        <f>IF(BA1044=1,BN1044-(Monitors!$B$17*Data!BZ1044),Data!BN1044)</f>
        <v>160.82</v>
      </c>
      <c r="BX1044" s="32">
        <f>IF($AR1044=1,$BW1044-(Monitors!$C$17*BZ1044),Data!$BW1044)</f>
        <v>160.82</v>
      </c>
      <c r="BY1044" s="32">
        <f>BX1044-(AA1044*Monitors!$C$13)</f>
        <v>156.672</v>
      </c>
      <c r="BZ1044" s="86">
        <f>(Monitors!$C$13*Data!AA1044)+(Monitors!$C$6*TANH(Monitors!$C$7*(Data!V1044+Monitors!$C$8)+Monitors!$C$9)+Monitors!$C$10)</f>
        <v>21.5478043885131</v>
      </c>
      <c r="CA1044" s="9">
        <f>BN1044-(Signage!$C$13*AI1044)</f>
        <v>117.165971375</v>
      </c>
      <c r="CB1044" s="86">
        <f>(Signage!$C$13*Data!AI1044)+(Signage!$C$6*TANH(Signage!$C$7*(Data!V1044+Signage!$C$8)+Signage!$C$9)+Signage!$C$10)</f>
        <v>122.54882434301831</v>
      </c>
    </row>
    <row r="1045" spans="1:80" s="4" customFormat="1" ht="12" customHeight="1">
      <c r="A1045" s="83">
        <v>1044</v>
      </c>
      <c r="B1045" s="15" t="s">
        <v>2076</v>
      </c>
      <c r="C1045" s="83" t="s">
        <v>1975</v>
      </c>
      <c r="D1045" s="16">
        <v>41430</v>
      </c>
      <c r="E1045" s="18" t="s">
        <v>77</v>
      </c>
      <c r="F1045" s="15" t="s">
        <v>70</v>
      </c>
      <c r="G1045" s="17">
        <v>6</v>
      </c>
      <c r="H1045" s="15" t="s">
        <v>914</v>
      </c>
      <c r="I1045" s="15" t="s">
        <v>90</v>
      </c>
      <c r="J1045" s="18" t="s">
        <v>90</v>
      </c>
      <c r="K1045" s="18" t="s">
        <v>74</v>
      </c>
      <c r="L1045" s="18"/>
      <c r="M1045" s="18" t="s">
        <v>78</v>
      </c>
      <c r="N1045" s="18" t="s">
        <v>78</v>
      </c>
      <c r="O1045" s="18" t="s">
        <v>82</v>
      </c>
      <c r="P1045" s="18"/>
      <c r="Q1045" s="18" t="s">
        <v>78</v>
      </c>
      <c r="R1045" s="19">
        <v>1.78</v>
      </c>
      <c r="S1045" s="19">
        <v>23</v>
      </c>
      <c r="T1045" s="19">
        <v>40.9</v>
      </c>
      <c r="U1045" s="19">
        <v>47</v>
      </c>
      <c r="V1045" s="19">
        <v>942.32</v>
      </c>
      <c r="W1045" s="19">
        <v>1080</v>
      </c>
      <c r="X1045" s="19">
        <v>1920</v>
      </c>
      <c r="Y1045" s="18" t="s">
        <v>147</v>
      </c>
      <c r="Z1045" s="69">
        <v>1113</v>
      </c>
      <c r="AA1045" s="19">
        <v>2.0739999999999998</v>
      </c>
      <c r="AB1045" s="21">
        <v>450</v>
      </c>
      <c r="AC1045" s="19">
        <v>0.1</v>
      </c>
      <c r="AD1045" s="19">
        <v>487.3</v>
      </c>
      <c r="AE1045" s="19">
        <v>450</v>
      </c>
      <c r="AF1045" s="19">
        <v>395</v>
      </c>
      <c r="AG1045" s="8">
        <f>AF1045/AD1045</f>
        <v>0.81058895957315824</v>
      </c>
      <c r="AH1045" s="19">
        <v>395</v>
      </c>
      <c r="AI1045" s="85">
        <f>(AF1045*V1045)/1000000</f>
        <v>0.3722164</v>
      </c>
      <c r="AJ1045" s="18" t="s">
        <v>78</v>
      </c>
      <c r="AK1045" s="18" t="s">
        <v>670</v>
      </c>
      <c r="AL1045" s="18" t="s">
        <v>88</v>
      </c>
      <c r="AM1045" s="18"/>
      <c r="AN1045" s="18" t="s">
        <v>106</v>
      </c>
      <c r="AO1045" s="18"/>
      <c r="AP1045" s="18" t="s">
        <v>81</v>
      </c>
      <c r="AQ1045" s="18"/>
      <c r="AR1045" s="28">
        <v>0</v>
      </c>
      <c r="AS1045" s="18"/>
      <c r="AT1045" s="72">
        <v>60</v>
      </c>
      <c r="AU1045" s="19">
        <v>178</v>
      </c>
      <c r="AV1045" s="19">
        <v>178</v>
      </c>
      <c r="AW1045" s="18" t="s">
        <v>78</v>
      </c>
      <c r="AX1045" s="19">
        <v>0.68</v>
      </c>
      <c r="AY1045" s="18"/>
      <c r="AZ1045" s="18"/>
      <c r="BA1045" s="19">
        <v>0</v>
      </c>
      <c r="BB1045" s="20" t="s">
        <v>106</v>
      </c>
      <c r="BC1045" s="18" t="s">
        <v>559</v>
      </c>
      <c r="BD1045" s="18"/>
      <c r="BE1045" s="18" t="s">
        <v>84</v>
      </c>
      <c r="BF1045" s="18"/>
      <c r="BG1045" s="18"/>
      <c r="BH1045" s="21">
        <v>0</v>
      </c>
      <c r="BI1045" s="19">
        <v>1.06</v>
      </c>
      <c r="BJ1045" s="19">
        <v>1.04</v>
      </c>
      <c r="BK1045" s="18"/>
      <c r="BL1045" s="18"/>
      <c r="BM1045" s="18"/>
      <c r="BN1045" s="19">
        <v>122.09</v>
      </c>
      <c r="BO1045" s="21">
        <v>1</v>
      </c>
      <c r="BP1045" s="20"/>
      <c r="BQ1045" s="21">
        <v>1.32</v>
      </c>
      <c r="BR1045" s="21">
        <v>1.3</v>
      </c>
      <c r="BS1045" s="20"/>
      <c r="BT1045" s="20"/>
      <c r="BU1045" s="20"/>
      <c r="BV1045" s="21">
        <v>122.11</v>
      </c>
      <c r="BW1045" s="9">
        <f>IF(BA1045=1,BN1045-(Monitors!$B$17*Data!BZ1045),Data!BN1045)</f>
        <v>122.09</v>
      </c>
      <c r="BX1045" s="32">
        <f>IF($AR1045=1,$BW1045-(Monitors!$C$17*BZ1045),Data!$BW1045)</f>
        <v>122.09</v>
      </c>
      <c r="BY1045" s="32">
        <f>BX1045-(AA1045*Monitors!$C$13)</f>
        <v>117.94200000000001</v>
      </c>
      <c r="BZ1045" s="86">
        <f>(Monitors!$C$13*Data!AA1045)+(Monitors!$C$6*TANH(Monitors!$C$7*(Data!V1045+Monitors!$C$8)+Monitors!$C$9)+Monitors!$C$10)</f>
        <v>21.528608133053929</v>
      </c>
      <c r="CA1045" s="9">
        <f>BN1045-(Signage!$C$13*AI1045)</f>
        <v>94.173770000000005</v>
      </c>
      <c r="CB1045" s="86">
        <f>(Signage!$C$13*Data!AI1045)+(Signage!$C$6*TANH(Signage!$C$7*(Data!V1045+Signage!$C$8)+Signage!$C$9)+Signage!$C$10)</f>
        <v>90.253176501088788</v>
      </c>
    </row>
    <row r="1046" spans="1:80" s="4" customFormat="1" ht="12" customHeight="1">
      <c r="A1046" s="82">
        <v>1045</v>
      </c>
      <c r="B1046" s="15" t="s">
        <v>2088</v>
      </c>
      <c r="C1046" s="82" t="s">
        <v>1976</v>
      </c>
      <c r="D1046" s="16">
        <v>41465</v>
      </c>
      <c r="E1046" s="18" t="s">
        <v>77</v>
      </c>
      <c r="F1046" s="15" t="s">
        <v>225</v>
      </c>
      <c r="G1046" s="17">
        <v>6</v>
      </c>
      <c r="H1046" s="15" t="s">
        <v>914</v>
      </c>
      <c r="I1046" s="15" t="s">
        <v>113</v>
      </c>
      <c r="J1046" s="18"/>
      <c r="K1046" s="18" t="s">
        <v>74</v>
      </c>
      <c r="L1046" s="18"/>
      <c r="M1046" s="18" t="s">
        <v>78</v>
      </c>
      <c r="N1046" s="18" t="s">
        <v>78</v>
      </c>
      <c r="O1046" s="18" t="s">
        <v>82</v>
      </c>
      <c r="P1046" s="18"/>
      <c r="Q1046" s="18" t="s">
        <v>78</v>
      </c>
      <c r="R1046" s="19">
        <v>1.78</v>
      </c>
      <c r="S1046" s="19">
        <v>26.8</v>
      </c>
      <c r="T1046" s="19">
        <v>47.6</v>
      </c>
      <c r="U1046" s="19">
        <v>54.6</v>
      </c>
      <c r="V1046" s="19">
        <v>1275.67</v>
      </c>
      <c r="W1046" s="19">
        <v>1080</v>
      </c>
      <c r="X1046" s="19">
        <v>1920</v>
      </c>
      <c r="Y1046" s="18" t="s">
        <v>147</v>
      </c>
      <c r="Z1046" s="69">
        <v>1626</v>
      </c>
      <c r="AA1046" s="19">
        <v>2.0739999999999998</v>
      </c>
      <c r="AB1046" s="21">
        <v>410</v>
      </c>
      <c r="AC1046" s="19">
        <v>0</v>
      </c>
      <c r="AD1046" s="19">
        <v>410</v>
      </c>
      <c r="AE1046" s="19">
        <v>410</v>
      </c>
      <c r="AF1046" s="19">
        <v>410</v>
      </c>
      <c r="AG1046" s="8">
        <f>AF1046/AD1046</f>
        <v>1</v>
      </c>
      <c r="AH1046" s="19">
        <v>410</v>
      </c>
      <c r="AI1046" s="85">
        <f>(AF1046*V1046)/1000000</f>
        <v>0.52302470000000001</v>
      </c>
      <c r="AJ1046" s="18" t="s">
        <v>78</v>
      </c>
      <c r="AK1046" s="18" t="s">
        <v>517</v>
      </c>
      <c r="AL1046" s="18" t="s">
        <v>629</v>
      </c>
      <c r="AM1046" s="18"/>
      <c r="AN1046" s="18" t="s">
        <v>81</v>
      </c>
      <c r="AO1046" s="18"/>
      <c r="AP1046" s="18" t="s">
        <v>81</v>
      </c>
      <c r="AQ1046" s="18"/>
      <c r="AR1046" s="19">
        <v>0</v>
      </c>
      <c r="AS1046" s="18"/>
      <c r="AT1046" s="72">
        <v>60</v>
      </c>
      <c r="AU1046" s="19">
        <v>178</v>
      </c>
      <c r="AV1046" s="19">
        <v>178</v>
      </c>
      <c r="AW1046" s="18" t="s">
        <v>77</v>
      </c>
      <c r="AX1046" s="18" t="s">
        <v>226</v>
      </c>
      <c r="AY1046" s="18"/>
      <c r="AZ1046" s="18"/>
      <c r="BA1046" s="19">
        <v>0</v>
      </c>
      <c r="BB1046" s="20" t="s">
        <v>81</v>
      </c>
      <c r="BC1046" s="18" t="s">
        <v>81</v>
      </c>
      <c r="BD1046" s="18"/>
      <c r="BE1046" s="18" t="s">
        <v>84</v>
      </c>
      <c r="BF1046" s="18"/>
      <c r="BG1046" s="18"/>
      <c r="BH1046" s="21">
        <v>0</v>
      </c>
      <c r="BI1046" s="19">
        <v>0.48</v>
      </c>
      <c r="BJ1046" s="18"/>
      <c r="BK1046" s="19">
        <v>0.48</v>
      </c>
      <c r="BL1046" s="18"/>
      <c r="BM1046" s="18"/>
      <c r="BN1046" s="19">
        <v>158.80000000000001</v>
      </c>
      <c r="BO1046" s="21">
        <v>0.95</v>
      </c>
      <c r="BP1046" s="20"/>
      <c r="BQ1046" s="21">
        <v>0.48</v>
      </c>
      <c r="BR1046" s="20"/>
      <c r="BS1046" s="21">
        <v>0.48</v>
      </c>
      <c r="BT1046" s="20"/>
      <c r="BU1046" s="20"/>
      <c r="BV1046" s="21">
        <v>165.2</v>
      </c>
      <c r="BW1046" s="9">
        <f>IF(BA1046=1,BN1046-(Monitors!$B$17*Data!BZ1046),Data!BN1046)</f>
        <v>158.80000000000001</v>
      </c>
      <c r="BX1046" s="32">
        <f>IF($AR1046=1,$BW1046-(Monitors!$C$17*BZ1046),Data!$BW1046)</f>
        <v>158.80000000000001</v>
      </c>
      <c r="BY1046" s="32">
        <f>BX1046-(AA1046*Monitors!$C$13)</f>
        <v>154.65200000000002</v>
      </c>
      <c r="BZ1046" s="86">
        <f>(Monitors!$C$13*Data!AA1046)+(Monitors!$C$6*TANH(Monitors!$C$7*(Data!V1046+Monitors!$C$8)+Monitors!$C$9)+Monitors!$C$10)</f>
        <v>21.546652054598049</v>
      </c>
      <c r="CA1046" s="9">
        <f>BN1046-(Signage!$C$13*AI1046)</f>
        <v>119.5731475</v>
      </c>
      <c r="CB1046" s="86">
        <f>(Signage!$C$13*Data!AI1046)+(Signage!$C$6*TANH(Signage!$C$7*(Data!V1046+Signage!$C$8)+Signage!$C$9)+Signage!$C$10)</f>
        <v>112.96552385183622</v>
      </c>
    </row>
    <row r="1047" spans="1:80" s="4" customFormat="1" ht="12" customHeight="1">
      <c r="A1047" s="83">
        <v>1046</v>
      </c>
      <c r="B1047" s="15" t="s">
        <v>2083</v>
      </c>
      <c r="C1047" s="83" t="s">
        <v>1977</v>
      </c>
      <c r="D1047" s="16">
        <v>41835</v>
      </c>
      <c r="E1047" s="18" t="s">
        <v>78</v>
      </c>
      <c r="F1047" s="15" t="s">
        <v>70</v>
      </c>
      <c r="G1047" s="17">
        <v>6</v>
      </c>
      <c r="H1047" s="15" t="s">
        <v>914</v>
      </c>
      <c r="I1047" s="15" t="s">
        <v>90</v>
      </c>
      <c r="J1047" s="18"/>
      <c r="K1047" s="18" t="s">
        <v>74</v>
      </c>
      <c r="L1047" s="18"/>
      <c r="M1047" s="18" t="s">
        <v>78</v>
      </c>
      <c r="N1047" s="18" t="s">
        <v>78</v>
      </c>
      <c r="O1047" s="18" t="s">
        <v>82</v>
      </c>
      <c r="P1047" s="18"/>
      <c r="Q1047" s="18" t="s">
        <v>78</v>
      </c>
      <c r="R1047" s="19">
        <v>1.78</v>
      </c>
      <c r="S1047" s="19">
        <v>20.6</v>
      </c>
      <c r="T1047" s="19">
        <v>36.6</v>
      </c>
      <c r="U1047" s="19">
        <v>42</v>
      </c>
      <c r="V1047" s="19">
        <v>754.5</v>
      </c>
      <c r="W1047" s="19">
        <v>1080</v>
      </c>
      <c r="X1047" s="19">
        <v>1920</v>
      </c>
      <c r="Y1047" s="18" t="s">
        <v>147</v>
      </c>
      <c r="Z1047" s="69">
        <v>2748</v>
      </c>
      <c r="AA1047" s="19">
        <v>2.0739999999999998</v>
      </c>
      <c r="AB1047" s="21">
        <v>475</v>
      </c>
      <c r="AC1047" s="19">
        <v>0.3</v>
      </c>
      <c r="AD1047" s="19">
        <v>475</v>
      </c>
      <c r="AE1047" s="19">
        <v>475</v>
      </c>
      <c r="AF1047" s="19">
        <v>418</v>
      </c>
      <c r="AG1047" s="8">
        <f>AF1047/AD1047</f>
        <v>0.88</v>
      </c>
      <c r="AH1047" s="19">
        <v>200.2</v>
      </c>
      <c r="AI1047" s="85">
        <f>(AF1047*V1047)/1000000</f>
        <v>0.31538100000000002</v>
      </c>
      <c r="AJ1047" s="18" t="s">
        <v>78</v>
      </c>
      <c r="AK1047" s="18" t="s">
        <v>701</v>
      </c>
      <c r="AL1047" s="18" t="s">
        <v>807</v>
      </c>
      <c r="AM1047" s="18" t="s">
        <v>808</v>
      </c>
      <c r="AN1047" s="18" t="s">
        <v>106</v>
      </c>
      <c r="AO1047" s="18"/>
      <c r="AP1047" s="18" t="s">
        <v>81</v>
      </c>
      <c r="AQ1047" s="18"/>
      <c r="AR1047" s="28">
        <v>0</v>
      </c>
      <c r="AS1047" s="18"/>
      <c r="AT1047" s="72">
        <v>60</v>
      </c>
      <c r="AU1047" s="19">
        <v>178</v>
      </c>
      <c r="AV1047" s="19">
        <v>178</v>
      </c>
      <c r="AW1047" s="18" t="s">
        <v>78</v>
      </c>
      <c r="AX1047" s="18" t="s">
        <v>109</v>
      </c>
      <c r="AY1047" s="18"/>
      <c r="AZ1047" s="18"/>
      <c r="BA1047" s="19">
        <v>0</v>
      </c>
      <c r="BB1047" s="20" t="s">
        <v>106</v>
      </c>
      <c r="BC1047" s="18" t="s">
        <v>96</v>
      </c>
      <c r="BD1047" s="18" t="s">
        <v>106</v>
      </c>
      <c r="BE1047" s="18" t="s">
        <v>84</v>
      </c>
      <c r="BF1047" s="18"/>
      <c r="BG1047" s="19">
        <v>1</v>
      </c>
      <c r="BH1047" s="21">
        <v>0</v>
      </c>
      <c r="BI1047" s="19">
        <v>0.18</v>
      </c>
      <c r="BJ1047" s="19">
        <v>0.18</v>
      </c>
      <c r="BK1047" s="19">
        <v>0.18</v>
      </c>
      <c r="BL1047" s="18"/>
      <c r="BM1047" s="18"/>
      <c r="BN1047" s="19">
        <v>68.849999999999994</v>
      </c>
      <c r="BO1047" s="21">
        <v>0.95</v>
      </c>
      <c r="BP1047" s="20"/>
      <c r="BQ1047" s="21">
        <v>0.26</v>
      </c>
      <c r="BR1047" s="21">
        <v>0.26</v>
      </c>
      <c r="BS1047" s="21">
        <v>0.26</v>
      </c>
      <c r="BT1047" s="20"/>
      <c r="BU1047" s="20"/>
      <c r="BV1047" s="21">
        <v>67.98</v>
      </c>
      <c r="BW1047" s="9">
        <f>IF(BA1047=1,BN1047-(Monitors!$B$17*Data!BZ1047),Data!BN1047)</f>
        <v>68.849999999999994</v>
      </c>
      <c r="BX1047" s="32">
        <f>IF($AR1047=1,$BW1047-(Monitors!$C$17*BZ1047),Data!$BW1047)</f>
        <v>68.849999999999994</v>
      </c>
      <c r="BY1047" s="32">
        <f>BX1047-(AA1047*Monitors!$C$13)</f>
        <v>64.701999999999998</v>
      </c>
      <c r="BZ1047" s="86">
        <f>(Monitors!$C$13*Data!AA1047)+(Monitors!$C$6*TANH(Monitors!$C$7*(Data!V1047+Monitors!$C$8)+Monitors!$C$9)+Monitors!$C$10)</f>
        <v>21.461041149104641</v>
      </c>
      <c r="CA1047" s="9">
        <f>BN1047-(Signage!$C$13*AI1047)</f>
        <v>45.196424999999991</v>
      </c>
      <c r="CB1047" s="86">
        <f>(Signage!$C$13*Data!AI1047)+(Signage!$C$6*TANH(Signage!$C$7*(Data!V1047+Signage!$C$8)+Signage!$C$9)+Signage!$C$10)</f>
        <v>76.778281539288074</v>
      </c>
    </row>
    <row r="1048" spans="1:80" s="4" customFormat="1" ht="12" customHeight="1">
      <c r="A1048" s="82">
        <v>1047</v>
      </c>
      <c r="B1048" s="15" t="s">
        <v>2100</v>
      </c>
      <c r="C1048" s="82" t="s">
        <v>1978</v>
      </c>
      <c r="D1048" s="16">
        <v>41568</v>
      </c>
      <c r="E1048" s="18" t="s">
        <v>78</v>
      </c>
      <c r="F1048" s="15" t="s">
        <v>70</v>
      </c>
      <c r="G1048" s="17">
        <v>6</v>
      </c>
      <c r="H1048" s="15" t="s">
        <v>914</v>
      </c>
      <c r="I1048" s="15" t="s">
        <v>90</v>
      </c>
      <c r="J1048" s="18"/>
      <c r="K1048" s="18" t="s">
        <v>74</v>
      </c>
      <c r="L1048" s="18"/>
      <c r="M1048" s="18" t="s">
        <v>78</v>
      </c>
      <c r="N1048" s="18" t="s">
        <v>78</v>
      </c>
      <c r="O1048" s="18" t="s">
        <v>82</v>
      </c>
      <c r="P1048" s="18"/>
      <c r="Q1048" s="18" t="s">
        <v>78</v>
      </c>
      <c r="R1048" s="19">
        <v>1.78</v>
      </c>
      <c r="S1048" s="19">
        <v>20.6</v>
      </c>
      <c r="T1048" s="19">
        <v>36.6</v>
      </c>
      <c r="U1048" s="19">
        <v>42</v>
      </c>
      <c r="V1048" s="19">
        <v>754.5</v>
      </c>
      <c r="W1048" s="19">
        <v>1080</v>
      </c>
      <c r="X1048" s="19">
        <v>1920</v>
      </c>
      <c r="Y1048" s="18" t="s">
        <v>147</v>
      </c>
      <c r="Z1048" s="69">
        <v>2748</v>
      </c>
      <c r="AA1048" s="19">
        <v>2.0739999999999998</v>
      </c>
      <c r="AB1048" s="21">
        <v>350</v>
      </c>
      <c r="AC1048" s="19">
        <v>0</v>
      </c>
      <c r="AD1048" s="19">
        <v>440.5</v>
      </c>
      <c r="AE1048" s="19">
        <v>350</v>
      </c>
      <c r="AF1048" s="19">
        <v>423.1</v>
      </c>
      <c r="AG1048" s="8">
        <f>AF1048/AD1048</f>
        <v>0.9604994324631102</v>
      </c>
      <c r="AH1048" s="19">
        <v>213.7</v>
      </c>
      <c r="AI1048" s="85">
        <f>(AF1048*V1048)/1000000</f>
        <v>0.31922895000000001</v>
      </c>
      <c r="AJ1048" s="18" t="s">
        <v>78</v>
      </c>
      <c r="AK1048" s="18" t="s">
        <v>701</v>
      </c>
      <c r="AL1048" s="18" t="s">
        <v>159</v>
      </c>
      <c r="AM1048" s="18"/>
      <c r="AN1048" s="18" t="s">
        <v>81</v>
      </c>
      <c r="AO1048" s="18"/>
      <c r="AP1048" s="18" t="s">
        <v>94</v>
      </c>
      <c r="AQ1048" s="18"/>
      <c r="AR1048" s="28">
        <v>0</v>
      </c>
      <c r="AS1048" s="18"/>
      <c r="AT1048" s="72">
        <v>60</v>
      </c>
      <c r="AU1048" s="19">
        <v>170</v>
      </c>
      <c r="AV1048" s="19">
        <v>170</v>
      </c>
      <c r="AW1048" s="18" t="s">
        <v>78</v>
      </c>
      <c r="AX1048" s="18" t="s">
        <v>109</v>
      </c>
      <c r="AY1048" s="18"/>
      <c r="AZ1048" s="18"/>
      <c r="BA1048" s="19">
        <v>0</v>
      </c>
      <c r="BB1048" s="20" t="s">
        <v>81</v>
      </c>
      <c r="BC1048" s="18" t="s">
        <v>154</v>
      </c>
      <c r="BD1048" s="18"/>
      <c r="BE1048" s="18" t="s">
        <v>84</v>
      </c>
      <c r="BF1048" s="18"/>
      <c r="BG1048" s="19">
        <v>1</v>
      </c>
      <c r="BH1048" s="21">
        <v>0</v>
      </c>
      <c r="BI1048" s="19">
        <v>0.2</v>
      </c>
      <c r="BJ1048" s="18"/>
      <c r="BK1048" s="19">
        <v>0</v>
      </c>
      <c r="BL1048" s="18"/>
      <c r="BM1048" s="18"/>
      <c r="BN1048" s="19">
        <v>66.23</v>
      </c>
      <c r="BO1048" s="21">
        <v>0.96</v>
      </c>
      <c r="BP1048" s="20"/>
      <c r="BQ1048" s="21">
        <v>0.28000000000000003</v>
      </c>
      <c r="BR1048" s="20"/>
      <c r="BS1048" s="21">
        <v>0</v>
      </c>
      <c r="BT1048" s="20"/>
      <c r="BU1048" s="20"/>
      <c r="BV1048" s="21">
        <v>67.290000000000006</v>
      </c>
      <c r="BW1048" s="9">
        <f>IF(BA1048=1,BN1048-(Monitors!$B$17*Data!BZ1048),Data!BN1048)</f>
        <v>66.23</v>
      </c>
      <c r="BX1048" s="32">
        <f>IF($AR1048=1,$BW1048-(Monitors!$C$17*BZ1048),Data!$BW1048)</f>
        <v>66.23</v>
      </c>
      <c r="BY1048" s="32">
        <f>BX1048-(AA1048*Monitors!$C$13)</f>
        <v>62.082000000000008</v>
      </c>
      <c r="BZ1048" s="86">
        <f>(Monitors!$C$13*Data!AA1048)+(Monitors!$C$6*TANH(Monitors!$C$7*(Data!V1048+Monitors!$C$8)+Monitors!$C$9)+Monitors!$C$10)</f>
        <v>21.461041149104641</v>
      </c>
      <c r="CA1048" s="9">
        <f>BN1048-(Signage!$C$13*AI1048)</f>
        <v>42.287828750000003</v>
      </c>
      <c r="CB1048" s="86">
        <f>(Signage!$C$13*Data!AI1048)+(Signage!$C$6*TANH(Signage!$C$7*(Data!V1048+Signage!$C$8)+Signage!$C$9)+Signage!$C$10)</f>
        <v>77.066877789288071</v>
      </c>
    </row>
    <row r="1049" spans="1:80" s="4" customFormat="1" ht="12" customHeight="1">
      <c r="A1049" s="83">
        <v>1048</v>
      </c>
      <c r="B1049" s="15" t="s">
        <v>2058</v>
      </c>
      <c r="C1049" s="83" t="s">
        <v>1979</v>
      </c>
      <c r="D1049" s="16">
        <v>41404</v>
      </c>
      <c r="E1049" s="18" t="s">
        <v>78</v>
      </c>
      <c r="F1049" s="15" t="s">
        <v>70</v>
      </c>
      <c r="G1049" s="17">
        <v>6</v>
      </c>
      <c r="H1049" s="15" t="s">
        <v>914</v>
      </c>
      <c r="I1049" s="15" t="s">
        <v>90</v>
      </c>
      <c r="J1049" s="18"/>
      <c r="K1049" s="18" t="s">
        <v>74</v>
      </c>
      <c r="L1049" s="18"/>
      <c r="M1049" s="18" t="s">
        <v>78</v>
      </c>
      <c r="N1049" s="18" t="s">
        <v>78</v>
      </c>
      <c r="O1049" s="18" t="s">
        <v>82</v>
      </c>
      <c r="P1049" s="18"/>
      <c r="Q1049" s="18" t="s">
        <v>78</v>
      </c>
      <c r="R1049" s="19">
        <v>1.78</v>
      </c>
      <c r="S1049" s="19">
        <v>225</v>
      </c>
      <c r="T1049" s="19">
        <v>401</v>
      </c>
      <c r="U1049" s="19">
        <v>46</v>
      </c>
      <c r="V1049" s="19">
        <v>904</v>
      </c>
      <c r="W1049" s="19">
        <v>1080</v>
      </c>
      <c r="X1049" s="19">
        <v>1920</v>
      </c>
      <c r="Y1049" s="18" t="s">
        <v>147</v>
      </c>
      <c r="Z1049" s="69">
        <v>2295</v>
      </c>
      <c r="AA1049" s="19">
        <v>2.0739999999999998</v>
      </c>
      <c r="AB1049" s="21">
        <v>464.6</v>
      </c>
      <c r="AC1049" s="19">
        <v>148.5</v>
      </c>
      <c r="AD1049" s="19">
        <v>450.5</v>
      </c>
      <c r="AE1049" s="19">
        <v>464.6</v>
      </c>
      <c r="AF1049" s="19">
        <v>426.3</v>
      </c>
      <c r="AG1049" s="8">
        <f>AF1049/AD1049</f>
        <v>0.94628190899001108</v>
      </c>
      <c r="AH1049" s="19">
        <v>426.3</v>
      </c>
      <c r="AI1049" s="85">
        <f>(AF1049*V1049)/1000000</f>
        <v>0.38537520000000003</v>
      </c>
      <c r="AJ1049" s="18" t="s">
        <v>78</v>
      </c>
      <c r="AK1049" s="18" t="s">
        <v>663</v>
      </c>
      <c r="AL1049" s="18" t="s">
        <v>326</v>
      </c>
      <c r="AM1049" s="18"/>
      <c r="AN1049" s="18" t="s">
        <v>106</v>
      </c>
      <c r="AO1049" s="18"/>
      <c r="AP1049" s="18" t="s">
        <v>81</v>
      </c>
      <c r="AQ1049" s="18"/>
      <c r="AR1049" s="28">
        <v>0</v>
      </c>
      <c r="AS1049" s="18"/>
      <c r="AT1049" s="72">
        <v>60</v>
      </c>
      <c r="AU1049" s="19">
        <v>178</v>
      </c>
      <c r="AV1049" s="19">
        <v>178</v>
      </c>
      <c r="AW1049" s="18" t="s">
        <v>78</v>
      </c>
      <c r="AX1049" s="18" t="s">
        <v>109</v>
      </c>
      <c r="AY1049" s="18"/>
      <c r="AZ1049" s="18"/>
      <c r="BA1049" s="19">
        <v>0</v>
      </c>
      <c r="BB1049" s="20" t="s">
        <v>106</v>
      </c>
      <c r="BC1049" s="18" t="s">
        <v>107</v>
      </c>
      <c r="BD1049" s="18"/>
      <c r="BE1049" s="18" t="s">
        <v>84</v>
      </c>
      <c r="BF1049" s="18"/>
      <c r="BG1049" s="19">
        <v>0</v>
      </c>
      <c r="BH1049" s="21">
        <v>0</v>
      </c>
      <c r="BI1049" s="19">
        <v>0.26</v>
      </c>
      <c r="BJ1049" s="18"/>
      <c r="BK1049" s="19">
        <v>0</v>
      </c>
      <c r="BL1049" s="18"/>
      <c r="BM1049" s="18"/>
      <c r="BN1049" s="19">
        <v>97.11</v>
      </c>
      <c r="BO1049" s="21">
        <v>0.94</v>
      </c>
      <c r="BP1049" s="20"/>
      <c r="BQ1049" s="21">
        <v>0.35</v>
      </c>
      <c r="BR1049" s="20"/>
      <c r="BS1049" s="21">
        <v>0</v>
      </c>
      <c r="BT1049" s="21">
        <v>0</v>
      </c>
      <c r="BU1049" s="21">
        <v>0</v>
      </c>
      <c r="BV1049" s="21">
        <v>96.57</v>
      </c>
      <c r="BW1049" s="9">
        <f>IF(BA1049=1,BN1049-(Monitors!$B$17*Data!BZ1049),Data!BN1049)</f>
        <v>97.11</v>
      </c>
      <c r="BX1049" s="32">
        <f>IF($AR1049=1,$BW1049-(Monitors!$C$17*BZ1049),Data!$BW1049)</f>
        <v>97.11</v>
      </c>
      <c r="BY1049" s="32">
        <f>BX1049-(AA1049*Monitors!$C$13)</f>
        <v>92.962000000000003</v>
      </c>
      <c r="BZ1049" s="86">
        <f>(Monitors!$C$13*Data!AA1049)+(Monitors!$C$6*TANH(Monitors!$C$7*(Data!V1049+Monitors!$C$8)+Monitors!$C$9)+Monitors!$C$10)</f>
        <v>21.521656795260078</v>
      </c>
      <c r="CA1049" s="9">
        <f>BN1049-(Signage!$C$13*AI1049)</f>
        <v>68.206860000000006</v>
      </c>
      <c r="CB1049" s="86">
        <f>(Signage!$C$13*Data!AI1049)+(Signage!$C$6*TANH(Signage!$C$7*(Data!V1049+Signage!$C$8)+Signage!$C$9)+Signage!$C$10)</f>
        <v>89.537038516514571</v>
      </c>
    </row>
    <row r="1050" spans="1:80" s="4" customFormat="1" ht="12" customHeight="1">
      <c r="A1050" s="82">
        <v>1049</v>
      </c>
      <c r="B1050" s="15" t="s">
        <v>2086</v>
      </c>
      <c r="C1050" s="82" t="s">
        <v>1980</v>
      </c>
      <c r="D1050" s="16">
        <v>41424</v>
      </c>
      <c r="E1050" s="18" t="s">
        <v>78</v>
      </c>
      <c r="F1050" s="15" t="s">
        <v>70</v>
      </c>
      <c r="G1050" s="17">
        <v>6</v>
      </c>
      <c r="H1050" s="15" t="s">
        <v>914</v>
      </c>
      <c r="I1050" s="15" t="s">
        <v>90</v>
      </c>
      <c r="J1050" s="18"/>
      <c r="K1050" s="18" t="s">
        <v>74</v>
      </c>
      <c r="L1050" s="18"/>
      <c r="M1050" s="18" t="s">
        <v>78</v>
      </c>
      <c r="N1050" s="18" t="s">
        <v>78</v>
      </c>
      <c r="O1050" s="18" t="s">
        <v>82</v>
      </c>
      <c r="P1050" s="18"/>
      <c r="Q1050" s="18" t="s">
        <v>78</v>
      </c>
      <c r="R1050" s="19">
        <v>1.78</v>
      </c>
      <c r="S1050" s="19">
        <v>22.5</v>
      </c>
      <c r="T1050" s="19">
        <v>40.1</v>
      </c>
      <c r="U1050" s="19">
        <v>46</v>
      </c>
      <c r="V1050" s="19">
        <v>903.69</v>
      </c>
      <c r="W1050" s="19">
        <v>1080</v>
      </c>
      <c r="X1050" s="19">
        <v>1920</v>
      </c>
      <c r="Y1050" s="18" t="s">
        <v>147</v>
      </c>
      <c r="Z1050" s="69">
        <v>2295</v>
      </c>
      <c r="AA1050" s="19">
        <v>2.0739999999999998</v>
      </c>
      <c r="AB1050" s="21">
        <v>450</v>
      </c>
      <c r="AC1050" s="19">
        <v>0.4</v>
      </c>
      <c r="AD1050" s="19">
        <v>447.5</v>
      </c>
      <c r="AE1050" s="19">
        <v>450</v>
      </c>
      <c r="AF1050" s="19">
        <v>447.5</v>
      </c>
      <c r="AG1050" s="8">
        <f>AF1050/AD1050</f>
        <v>1</v>
      </c>
      <c r="AH1050" s="19">
        <v>447.5</v>
      </c>
      <c r="AI1050" s="85">
        <f>(AF1050*V1050)/1000000</f>
        <v>0.404401275</v>
      </c>
      <c r="AJ1050" s="18" t="s">
        <v>77</v>
      </c>
      <c r="AK1050" s="18" t="s">
        <v>656</v>
      </c>
      <c r="AL1050" s="18" t="s">
        <v>120</v>
      </c>
      <c r="AM1050" s="18"/>
      <c r="AN1050" s="18" t="s">
        <v>106</v>
      </c>
      <c r="AO1050" s="18"/>
      <c r="AP1050" s="18" t="s">
        <v>81</v>
      </c>
      <c r="AQ1050" s="18"/>
      <c r="AR1050" s="19">
        <v>0</v>
      </c>
      <c r="AS1050" s="18"/>
      <c r="AT1050" s="72">
        <v>60</v>
      </c>
      <c r="AU1050" s="19">
        <v>178</v>
      </c>
      <c r="AV1050" s="19">
        <v>178</v>
      </c>
      <c r="AW1050" s="18" t="s">
        <v>78</v>
      </c>
      <c r="AX1050" s="18" t="s">
        <v>123</v>
      </c>
      <c r="AY1050" s="18"/>
      <c r="AZ1050" s="18"/>
      <c r="BA1050" s="19">
        <v>0</v>
      </c>
      <c r="BB1050" s="20" t="s">
        <v>106</v>
      </c>
      <c r="BC1050" s="18" t="s">
        <v>107</v>
      </c>
      <c r="BD1050" s="18"/>
      <c r="BE1050" s="18" t="s">
        <v>84</v>
      </c>
      <c r="BF1050" s="18"/>
      <c r="BG1050" s="18"/>
      <c r="BH1050" s="20" t="s">
        <v>657</v>
      </c>
      <c r="BI1050" s="19">
        <v>0.17</v>
      </c>
      <c r="BJ1050" s="19">
        <v>0.17</v>
      </c>
      <c r="BK1050" s="19">
        <v>0.17</v>
      </c>
      <c r="BL1050" s="18"/>
      <c r="BM1050" s="18"/>
      <c r="BN1050" s="19">
        <v>110.7</v>
      </c>
      <c r="BO1050" s="21">
        <v>0.98</v>
      </c>
      <c r="BP1050" s="20"/>
      <c r="BQ1050" s="21">
        <v>0.21</v>
      </c>
      <c r="BR1050" s="21">
        <v>0.21</v>
      </c>
      <c r="BS1050" s="21">
        <v>0.21</v>
      </c>
      <c r="BT1050" s="20"/>
      <c r="BU1050" s="20"/>
      <c r="BV1050" s="21">
        <v>108.26</v>
      </c>
      <c r="BW1050" s="9">
        <f>IF(BA1050=1,BN1050-(Monitors!$B$17*Data!BZ1050),Data!BN1050)</f>
        <v>110.7</v>
      </c>
      <c r="BX1050" s="32">
        <f>IF($AR1050=1,$BW1050-(Monitors!$C$17*BZ1050),Data!$BW1050)</f>
        <v>110.7</v>
      </c>
      <c r="BY1050" s="32">
        <f>BX1050-(AA1050*Monitors!$C$13)</f>
        <v>106.55200000000001</v>
      </c>
      <c r="BZ1050" s="86">
        <f>(Monitors!$C$13*Data!AA1050)+(Monitors!$C$6*TANH(Monitors!$C$7*(Data!V1050+Monitors!$C$8)+Monitors!$C$9)+Monitors!$C$10)</f>
        <v>21.521591433544717</v>
      </c>
      <c r="CA1050" s="9">
        <f>BN1050-(Signage!$C$13*AI1050)</f>
        <v>80.369904375000004</v>
      </c>
      <c r="CB1050" s="86">
        <f>(Signage!$C$13*Data!AI1050)+(Signage!$C$6*TANH(Signage!$C$7*(Data!V1050+Signage!$C$8)+Signage!$C$9)+Signage!$C$10)</f>
        <v>90.949855459393021</v>
      </c>
    </row>
    <row r="1051" spans="1:80" s="4" customFormat="1" ht="12" customHeight="1">
      <c r="A1051" s="83">
        <v>1050</v>
      </c>
      <c r="B1051" s="15" t="s">
        <v>2058</v>
      </c>
      <c r="C1051" s="83" t="s">
        <v>1981</v>
      </c>
      <c r="D1051" s="16">
        <v>41394</v>
      </c>
      <c r="E1051" s="18" t="s">
        <v>78</v>
      </c>
      <c r="F1051" s="15" t="s">
        <v>70</v>
      </c>
      <c r="G1051" s="17">
        <v>6</v>
      </c>
      <c r="H1051" s="15" t="s">
        <v>914</v>
      </c>
      <c r="I1051" s="15" t="s">
        <v>90</v>
      </c>
      <c r="J1051" s="18"/>
      <c r="K1051" s="18" t="s">
        <v>74</v>
      </c>
      <c r="L1051" s="18"/>
      <c r="M1051" s="18" t="s">
        <v>78</v>
      </c>
      <c r="N1051" s="18" t="s">
        <v>78</v>
      </c>
      <c r="O1051" s="18" t="s">
        <v>82</v>
      </c>
      <c r="P1051" s="18"/>
      <c r="Q1051" s="18" t="s">
        <v>78</v>
      </c>
      <c r="R1051" s="19">
        <v>1.78</v>
      </c>
      <c r="S1051" s="19">
        <v>205</v>
      </c>
      <c r="T1051" s="19">
        <v>365</v>
      </c>
      <c r="U1051" s="19">
        <v>42</v>
      </c>
      <c r="V1051" s="19">
        <v>751</v>
      </c>
      <c r="W1051" s="19">
        <v>1080</v>
      </c>
      <c r="X1051" s="19">
        <v>1920</v>
      </c>
      <c r="Y1051" s="18" t="s">
        <v>147</v>
      </c>
      <c r="Z1051" s="69">
        <v>2762</v>
      </c>
      <c r="AA1051" s="19">
        <v>2.0739999999999998</v>
      </c>
      <c r="AB1051" s="21">
        <v>459.6</v>
      </c>
      <c r="AC1051" s="19">
        <v>151.19999999999999</v>
      </c>
      <c r="AD1051" s="19">
        <v>452.5</v>
      </c>
      <c r="AE1051" s="19">
        <v>459.6</v>
      </c>
      <c r="AF1051" s="19">
        <v>449.5</v>
      </c>
      <c r="AG1051" s="8">
        <f>AF1051/AD1051</f>
        <v>0.99337016574585635</v>
      </c>
      <c r="AH1051" s="19">
        <v>449.5</v>
      </c>
      <c r="AI1051" s="85">
        <f>(AF1051*V1051)/1000000</f>
        <v>0.3375745</v>
      </c>
      <c r="AJ1051" s="18" t="s">
        <v>78</v>
      </c>
      <c r="AK1051" s="18" t="s">
        <v>632</v>
      </c>
      <c r="AL1051" s="18" t="s">
        <v>326</v>
      </c>
      <c r="AM1051" s="18"/>
      <c r="AN1051" s="18" t="s">
        <v>106</v>
      </c>
      <c r="AO1051" s="18"/>
      <c r="AP1051" s="18" t="s">
        <v>81</v>
      </c>
      <c r="AQ1051" s="18"/>
      <c r="AR1051" s="28">
        <v>0</v>
      </c>
      <c r="AS1051" s="18"/>
      <c r="AT1051" s="72">
        <v>60</v>
      </c>
      <c r="AU1051" s="19">
        <v>178</v>
      </c>
      <c r="AV1051" s="19">
        <v>178</v>
      </c>
      <c r="AW1051" s="18" t="s">
        <v>78</v>
      </c>
      <c r="AX1051" s="18" t="s">
        <v>109</v>
      </c>
      <c r="AY1051" s="18"/>
      <c r="AZ1051" s="18"/>
      <c r="BA1051" s="19">
        <v>0</v>
      </c>
      <c r="BB1051" s="20" t="s">
        <v>106</v>
      </c>
      <c r="BC1051" s="18" t="s">
        <v>107</v>
      </c>
      <c r="BD1051" s="18"/>
      <c r="BE1051" s="18" t="s">
        <v>84</v>
      </c>
      <c r="BF1051" s="18"/>
      <c r="BG1051" s="19">
        <v>0</v>
      </c>
      <c r="BH1051" s="21">
        <v>0</v>
      </c>
      <c r="BI1051" s="19">
        <v>0.15</v>
      </c>
      <c r="BJ1051" s="18"/>
      <c r="BK1051" s="19">
        <v>0</v>
      </c>
      <c r="BL1051" s="18"/>
      <c r="BM1051" s="18"/>
      <c r="BN1051" s="19">
        <v>102.4</v>
      </c>
      <c r="BO1051" s="21">
        <v>0.92</v>
      </c>
      <c r="BP1051" s="20"/>
      <c r="BQ1051" s="21">
        <v>0.24</v>
      </c>
      <c r="BR1051" s="20"/>
      <c r="BS1051" s="21">
        <v>0</v>
      </c>
      <c r="BT1051" s="21">
        <v>0</v>
      </c>
      <c r="BU1051" s="21">
        <v>0</v>
      </c>
      <c r="BV1051" s="21">
        <v>101.2</v>
      </c>
      <c r="BW1051" s="9">
        <f>IF(BA1051=1,BN1051-(Monitors!$B$17*Data!BZ1051),Data!BN1051)</f>
        <v>102.4</v>
      </c>
      <c r="BX1051" s="32">
        <f>IF($AR1051=1,$BW1051-(Monitors!$C$17*BZ1051),Data!$BW1051)</f>
        <v>102.4</v>
      </c>
      <c r="BY1051" s="32">
        <f>BX1051-(AA1051*Monitors!$C$13)</f>
        <v>98.25200000000001</v>
      </c>
      <c r="BZ1051" s="86">
        <f>(Monitors!$C$13*Data!AA1051)+(Monitors!$C$6*TANH(Monitors!$C$7*(Data!V1051+Monitors!$C$8)+Monitors!$C$9)+Monitors!$C$10)</f>
        <v>21.458578349302215</v>
      </c>
      <c r="CA1051" s="9">
        <f>BN1051-(Signage!$C$13*AI1051)</f>
        <v>77.081912500000001</v>
      </c>
      <c r="CB1051" s="86">
        <f>(Signage!$C$13*Data!AI1051)+(Signage!$C$6*TANH(Signage!$C$7*(Data!V1051+Signage!$C$8)+Signage!$C$9)+Signage!$C$10)</f>
        <v>78.250195024272813</v>
      </c>
    </row>
    <row r="1052" spans="1:80" s="4" customFormat="1" ht="12" customHeight="1">
      <c r="A1052" s="82">
        <v>1051</v>
      </c>
      <c r="B1052" s="15" t="s">
        <v>2096</v>
      </c>
      <c r="C1052" s="82" t="s">
        <v>1982</v>
      </c>
      <c r="D1052" s="16">
        <v>41333</v>
      </c>
      <c r="E1052" s="18" t="s">
        <v>77</v>
      </c>
      <c r="F1052" s="15" t="s">
        <v>70</v>
      </c>
      <c r="G1052" s="17">
        <v>6</v>
      </c>
      <c r="H1052" s="15" t="s">
        <v>914</v>
      </c>
      <c r="I1052" s="15" t="s">
        <v>73</v>
      </c>
      <c r="J1052" s="18" t="s">
        <v>73</v>
      </c>
      <c r="K1052" s="18" t="s">
        <v>74</v>
      </c>
      <c r="L1052" s="18" t="s">
        <v>71</v>
      </c>
      <c r="M1052" s="18" t="s">
        <v>78</v>
      </c>
      <c r="N1052" s="18" t="s">
        <v>78</v>
      </c>
      <c r="O1052" s="18" t="s">
        <v>82</v>
      </c>
      <c r="P1052" s="18" t="s">
        <v>71</v>
      </c>
      <c r="Q1052" s="18" t="s">
        <v>78</v>
      </c>
      <c r="R1052" s="19">
        <v>1.78</v>
      </c>
      <c r="S1052" s="19">
        <v>22.5</v>
      </c>
      <c r="T1052" s="19">
        <v>40.1</v>
      </c>
      <c r="U1052" s="19">
        <v>46</v>
      </c>
      <c r="V1052" s="19">
        <v>902.25</v>
      </c>
      <c r="W1052" s="19">
        <v>1080</v>
      </c>
      <c r="X1052" s="19">
        <v>1920</v>
      </c>
      <c r="Y1052" s="18" t="s">
        <v>147</v>
      </c>
      <c r="Z1052" s="69">
        <v>2298</v>
      </c>
      <c r="AA1052" s="19">
        <v>2.0739999999999998</v>
      </c>
      <c r="AB1052" s="21">
        <v>450</v>
      </c>
      <c r="AC1052" s="19">
        <v>33</v>
      </c>
      <c r="AD1052" s="19">
        <v>495</v>
      </c>
      <c r="AE1052" s="19">
        <v>450</v>
      </c>
      <c r="AF1052" s="19">
        <v>450</v>
      </c>
      <c r="AG1052" s="8">
        <f>AF1052/AD1052</f>
        <v>0.90909090909090906</v>
      </c>
      <c r="AH1052" s="19">
        <v>292.5</v>
      </c>
      <c r="AI1052" s="85">
        <f>(AF1052*V1052)/1000000</f>
        <v>0.4060125</v>
      </c>
      <c r="AJ1052" s="18" t="s">
        <v>78</v>
      </c>
      <c r="AK1052" s="18" t="s">
        <v>591</v>
      </c>
      <c r="AL1052" s="18" t="s">
        <v>88</v>
      </c>
      <c r="AM1052" s="18" t="s">
        <v>71</v>
      </c>
      <c r="AN1052" s="18" t="s">
        <v>81</v>
      </c>
      <c r="AO1052" s="18" t="s">
        <v>71</v>
      </c>
      <c r="AP1052" s="18" t="s">
        <v>94</v>
      </c>
      <c r="AQ1052" s="18" t="s">
        <v>71</v>
      </c>
      <c r="AR1052" s="19">
        <v>0</v>
      </c>
      <c r="AS1052" s="18"/>
      <c r="AT1052" s="72">
        <v>60</v>
      </c>
      <c r="AU1052" s="19">
        <v>178</v>
      </c>
      <c r="AV1052" s="19">
        <v>178</v>
      </c>
      <c r="AW1052" s="18" t="s">
        <v>77</v>
      </c>
      <c r="AX1052" s="18" t="s">
        <v>151</v>
      </c>
      <c r="AY1052" s="18" t="s">
        <v>71</v>
      </c>
      <c r="AZ1052" s="18" t="s">
        <v>71</v>
      </c>
      <c r="BA1052" s="19">
        <v>0</v>
      </c>
      <c r="BB1052" s="20" t="s">
        <v>81</v>
      </c>
      <c r="BC1052" s="18" t="s">
        <v>81</v>
      </c>
      <c r="BD1052" s="18" t="s">
        <v>81</v>
      </c>
      <c r="BE1052" s="18" t="s">
        <v>84</v>
      </c>
      <c r="BF1052" s="18" t="s">
        <v>71</v>
      </c>
      <c r="BG1052" s="18"/>
      <c r="BH1052" s="21">
        <v>0</v>
      </c>
      <c r="BI1052" s="19">
        <v>0.28000000000000003</v>
      </c>
      <c r="BJ1052" s="18"/>
      <c r="BK1052" s="19">
        <v>0.28000000000000003</v>
      </c>
      <c r="BL1052" s="18"/>
      <c r="BM1052" s="18"/>
      <c r="BN1052" s="19">
        <v>85.49</v>
      </c>
      <c r="BO1052" s="21">
        <v>0.5</v>
      </c>
      <c r="BP1052" s="20"/>
      <c r="BQ1052" s="21">
        <v>0.33</v>
      </c>
      <c r="BR1052" s="20"/>
      <c r="BS1052" s="21">
        <v>0.33</v>
      </c>
      <c r="BT1052" s="20"/>
      <c r="BU1052" s="20"/>
      <c r="BV1052" s="21">
        <v>86.97</v>
      </c>
      <c r="BW1052" s="9">
        <f>IF(BA1052=1,BN1052-(Monitors!$B$17*Data!BZ1052),Data!BN1052)</f>
        <v>85.49</v>
      </c>
      <c r="BX1052" s="32">
        <f>IF($AR1052=1,$BW1052-(Monitors!$C$17*BZ1052),Data!$BW1052)</f>
        <v>85.49</v>
      </c>
      <c r="BY1052" s="32">
        <f>BX1052-(AA1052*Monitors!$C$13)</f>
        <v>81.341999999999999</v>
      </c>
      <c r="BZ1052" s="86">
        <f>(Monitors!$C$13*Data!AA1052)+(Monitors!$C$6*TANH(Monitors!$C$7*(Data!V1052+Monitors!$C$8)+Monitors!$C$9)+Monitors!$C$10)</f>
        <v>21.521285686776707</v>
      </c>
      <c r="CA1052" s="9">
        <f>BN1052-(Signage!$C$13*AI1052)</f>
        <v>55.0390625</v>
      </c>
      <c r="CB1052" s="86">
        <f>(Signage!$C$13*Data!AI1052)+(Signage!$C$6*TANH(Signage!$C$7*(Data!V1052+Signage!$C$8)+Signage!$C$9)+Signage!$C$10)</f>
        <v>91.004944288600896</v>
      </c>
    </row>
    <row r="1053" spans="1:80" s="4" customFormat="1" ht="12" customHeight="1">
      <c r="A1053" s="83">
        <v>1052</v>
      </c>
      <c r="B1053" s="15" t="s">
        <v>2088</v>
      </c>
      <c r="C1053" s="83" t="s">
        <v>1983</v>
      </c>
      <c r="D1053" s="16">
        <v>41363</v>
      </c>
      <c r="E1053" s="18" t="s">
        <v>77</v>
      </c>
      <c r="F1053" s="15"/>
      <c r="G1053" s="17">
        <v>6</v>
      </c>
      <c r="H1053" s="15" t="s">
        <v>914</v>
      </c>
      <c r="I1053" s="15" t="s">
        <v>113</v>
      </c>
      <c r="J1053" s="18"/>
      <c r="K1053" s="18" t="s">
        <v>74</v>
      </c>
      <c r="L1053" s="18"/>
      <c r="M1053" s="18" t="s">
        <v>78</v>
      </c>
      <c r="N1053" s="18" t="s">
        <v>78</v>
      </c>
      <c r="O1053" s="18" t="s">
        <v>82</v>
      </c>
      <c r="P1053" s="18"/>
      <c r="Q1053" s="18" t="s">
        <v>78</v>
      </c>
      <c r="R1053" s="19">
        <v>1.78</v>
      </c>
      <c r="S1053" s="19">
        <v>22.6</v>
      </c>
      <c r="T1053" s="19">
        <v>40.1</v>
      </c>
      <c r="U1053" s="19">
        <v>46</v>
      </c>
      <c r="V1053" s="19">
        <v>903.69</v>
      </c>
      <c r="W1053" s="19">
        <v>1080</v>
      </c>
      <c r="X1053" s="19">
        <v>1920</v>
      </c>
      <c r="Y1053" s="18" t="s">
        <v>147</v>
      </c>
      <c r="Z1053" s="69">
        <v>2295</v>
      </c>
      <c r="AA1053" s="19">
        <v>2.0739999999999998</v>
      </c>
      <c r="AB1053" s="21">
        <v>450</v>
      </c>
      <c r="AC1053" s="19">
        <v>0</v>
      </c>
      <c r="AD1053" s="19">
        <v>450</v>
      </c>
      <c r="AE1053" s="19">
        <v>450</v>
      </c>
      <c r="AF1053" s="19">
        <v>450</v>
      </c>
      <c r="AG1053" s="8">
        <f>AF1053/AD1053</f>
        <v>1</v>
      </c>
      <c r="AH1053" s="19">
        <v>450</v>
      </c>
      <c r="AI1053" s="85">
        <f>(AF1053*V1053)/1000000</f>
        <v>0.40666049999999998</v>
      </c>
      <c r="AJ1053" s="18" t="s">
        <v>78</v>
      </c>
      <c r="AK1053" s="18" t="s">
        <v>511</v>
      </c>
      <c r="AL1053" s="18" t="s">
        <v>227</v>
      </c>
      <c r="AM1053" s="18"/>
      <c r="AN1053" s="18" t="s">
        <v>106</v>
      </c>
      <c r="AO1053" s="18"/>
      <c r="AP1053" s="18" t="s">
        <v>81</v>
      </c>
      <c r="AQ1053" s="18"/>
      <c r="AR1053" s="19">
        <v>0</v>
      </c>
      <c r="AS1053" s="18"/>
      <c r="AT1053" s="72">
        <v>60</v>
      </c>
      <c r="AU1053" s="19">
        <v>178</v>
      </c>
      <c r="AV1053" s="19">
        <v>178</v>
      </c>
      <c r="AW1053" s="18" t="s">
        <v>77</v>
      </c>
      <c r="AX1053" s="18" t="s">
        <v>658</v>
      </c>
      <c r="AY1053" s="18"/>
      <c r="AZ1053" s="18"/>
      <c r="BA1053" s="19">
        <v>0</v>
      </c>
      <c r="BB1053" s="20" t="s">
        <v>106</v>
      </c>
      <c r="BC1053" s="18" t="s">
        <v>107</v>
      </c>
      <c r="BD1053" s="18"/>
      <c r="BE1053" s="18" t="s">
        <v>84</v>
      </c>
      <c r="BF1053" s="18"/>
      <c r="BG1053" s="18"/>
      <c r="BH1053" s="21">
        <v>0</v>
      </c>
      <c r="BI1053" s="19">
        <v>0.32</v>
      </c>
      <c r="BJ1053" s="19">
        <v>0.62</v>
      </c>
      <c r="BK1053" s="19">
        <v>0.3</v>
      </c>
      <c r="BL1053" s="18"/>
      <c r="BM1053" s="18"/>
      <c r="BN1053" s="19">
        <v>112.2</v>
      </c>
      <c r="BO1053" s="21">
        <v>0.96</v>
      </c>
      <c r="BP1053" s="20"/>
      <c r="BQ1053" s="21">
        <v>0.44</v>
      </c>
      <c r="BR1053" s="21">
        <v>0.66</v>
      </c>
      <c r="BS1053" s="21">
        <v>0.42</v>
      </c>
      <c r="BT1053" s="20"/>
      <c r="BU1053" s="20"/>
      <c r="BV1053" s="21">
        <v>109</v>
      </c>
      <c r="BW1053" s="9">
        <f>IF(BA1053=1,BN1053-(Monitors!$B$17*Data!BZ1053),Data!BN1053)</f>
        <v>112.2</v>
      </c>
      <c r="BX1053" s="32">
        <f>IF($AR1053=1,$BW1053-(Monitors!$C$17*BZ1053),Data!$BW1053)</f>
        <v>112.2</v>
      </c>
      <c r="BY1053" s="32">
        <f>BX1053-(AA1053*Monitors!$C$13)</f>
        <v>108.05200000000001</v>
      </c>
      <c r="BZ1053" s="86">
        <f>(Monitors!$C$13*Data!AA1053)+(Monitors!$C$6*TANH(Monitors!$C$7*(Data!V1053+Monitors!$C$8)+Monitors!$C$9)+Monitors!$C$10)</f>
        <v>21.521591433544717</v>
      </c>
      <c r="CA1053" s="9">
        <f>BN1053-(Signage!$C$13*AI1053)</f>
        <v>81.7004625</v>
      </c>
      <c r="CB1053" s="86">
        <f>(Signage!$C$13*Data!AI1053)+(Signage!$C$6*TANH(Signage!$C$7*(Data!V1053+Signage!$C$8)+Signage!$C$9)+Signage!$C$10)</f>
        <v>91.119297334393025</v>
      </c>
    </row>
    <row r="1054" spans="1:80" s="4" customFormat="1" ht="12" customHeight="1">
      <c r="A1054" s="82">
        <v>1053</v>
      </c>
      <c r="B1054" s="15" t="s">
        <v>2088</v>
      </c>
      <c r="C1054" s="82" t="s">
        <v>1984</v>
      </c>
      <c r="D1054" s="16">
        <v>41465</v>
      </c>
      <c r="E1054" s="18" t="s">
        <v>77</v>
      </c>
      <c r="F1054" s="15" t="s">
        <v>225</v>
      </c>
      <c r="G1054" s="17">
        <v>6</v>
      </c>
      <c r="H1054" s="15" t="s">
        <v>914</v>
      </c>
      <c r="I1054" s="15" t="s">
        <v>113</v>
      </c>
      <c r="J1054" s="18"/>
      <c r="K1054" s="18" t="s">
        <v>74</v>
      </c>
      <c r="L1054" s="18"/>
      <c r="M1054" s="18" t="s">
        <v>78</v>
      </c>
      <c r="N1054" s="18" t="s">
        <v>78</v>
      </c>
      <c r="O1054" s="18" t="s">
        <v>82</v>
      </c>
      <c r="P1054" s="18"/>
      <c r="Q1054" s="18" t="s">
        <v>78</v>
      </c>
      <c r="R1054" s="19">
        <v>1.78</v>
      </c>
      <c r="S1054" s="19">
        <v>22.6</v>
      </c>
      <c r="T1054" s="19">
        <v>40.1</v>
      </c>
      <c r="U1054" s="19">
        <v>46</v>
      </c>
      <c r="V1054" s="19">
        <v>903.69</v>
      </c>
      <c r="W1054" s="19">
        <v>1080</v>
      </c>
      <c r="X1054" s="19">
        <v>1920</v>
      </c>
      <c r="Y1054" s="18" t="s">
        <v>147</v>
      </c>
      <c r="Z1054" s="69">
        <v>2295</v>
      </c>
      <c r="AA1054" s="19">
        <v>2.0739999999999998</v>
      </c>
      <c r="AB1054" s="21">
        <v>450</v>
      </c>
      <c r="AC1054" s="19">
        <v>0</v>
      </c>
      <c r="AD1054" s="19">
        <v>450</v>
      </c>
      <c r="AE1054" s="19">
        <v>450</v>
      </c>
      <c r="AF1054" s="19">
        <v>450</v>
      </c>
      <c r="AG1054" s="8">
        <f>AF1054/AD1054</f>
        <v>1</v>
      </c>
      <c r="AH1054" s="19">
        <v>450</v>
      </c>
      <c r="AI1054" s="85">
        <f>(AF1054*V1054)/1000000</f>
        <v>0.40666049999999998</v>
      </c>
      <c r="AJ1054" s="18" t="s">
        <v>78</v>
      </c>
      <c r="AK1054" s="18" t="s">
        <v>511</v>
      </c>
      <c r="AL1054" s="18" t="s">
        <v>629</v>
      </c>
      <c r="AM1054" s="18"/>
      <c r="AN1054" s="18" t="s">
        <v>81</v>
      </c>
      <c r="AO1054" s="18"/>
      <c r="AP1054" s="18" t="s">
        <v>81</v>
      </c>
      <c r="AQ1054" s="18"/>
      <c r="AR1054" s="19">
        <v>0</v>
      </c>
      <c r="AS1054" s="18"/>
      <c r="AT1054" s="72">
        <v>60</v>
      </c>
      <c r="AU1054" s="19">
        <v>178</v>
      </c>
      <c r="AV1054" s="19">
        <v>178</v>
      </c>
      <c r="AW1054" s="18" t="s">
        <v>77</v>
      </c>
      <c r="AX1054" s="18" t="s">
        <v>226</v>
      </c>
      <c r="AY1054" s="18"/>
      <c r="AZ1054" s="18"/>
      <c r="BA1054" s="19">
        <v>0</v>
      </c>
      <c r="BB1054" s="20" t="s">
        <v>81</v>
      </c>
      <c r="BC1054" s="18" t="s">
        <v>81</v>
      </c>
      <c r="BD1054" s="18"/>
      <c r="BE1054" s="18" t="s">
        <v>84</v>
      </c>
      <c r="BF1054" s="18"/>
      <c r="BG1054" s="18"/>
      <c r="BH1054" s="21">
        <v>0</v>
      </c>
      <c r="BI1054" s="19">
        <v>0.48</v>
      </c>
      <c r="BJ1054" s="18"/>
      <c r="BK1054" s="19">
        <v>0.48</v>
      </c>
      <c r="BL1054" s="18"/>
      <c r="BM1054" s="18"/>
      <c r="BN1054" s="19">
        <v>134.4</v>
      </c>
      <c r="BO1054" s="21">
        <v>0.95</v>
      </c>
      <c r="BP1054" s="20"/>
      <c r="BQ1054" s="21">
        <v>0.48</v>
      </c>
      <c r="BR1054" s="20"/>
      <c r="BS1054" s="21">
        <v>0.48</v>
      </c>
      <c r="BT1054" s="20"/>
      <c r="BU1054" s="20"/>
      <c r="BV1054" s="21">
        <v>139.5</v>
      </c>
      <c r="BW1054" s="9">
        <f>IF(BA1054=1,BN1054-(Monitors!$B$17*Data!BZ1054),Data!BN1054)</f>
        <v>134.4</v>
      </c>
      <c r="BX1054" s="32">
        <f>IF($AR1054=1,$BW1054-(Monitors!$C$17*BZ1054),Data!$BW1054)</f>
        <v>134.4</v>
      </c>
      <c r="BY1054" s="32">
        <f>BX1054-(AA1054*Monitors!$C$13)</f>
        <v>130.25200000000001</v>
      </c>
      <c r="BZ1054" s="86">
        <f>(Monitors!$C$13*Data!AA1054)+(Monitors!$C$6*TANH(Monitors!$C$7*(Data!V1054+Monitors!$C$8)+Monitors!$C$9)+Monitors!$C$10)</f>
        <v>21.521591433544717</v>
      </c>
      <c r="CA1054" s="9">
        <f>BN1054-(Signage!$C$13*AI1054)</f>
        <v>103.9004625</v>
      </c>
      <c r="CB1054" s="86">
        <f>(Signage!$C$13*Data!AI1054)+(Signage!$C$6*TANH(Signage!$C$7*(Data!V1054+Signage!$C$8)+Signage!$C$9)+Signage!$C$10)</f>
        <v>91.119297334393025</v>
      </c>
    </row>
    <row r="1055" spans="1:80" s="4" customFormat="1" ht="12" customHeight="1">
      <c r="A1055" s="83">
        <v>1054</v>
      </c>
      <c r="B1055" s="15" t="s">
        <v>2088</v>
      </c>
      <c r="C1055" s="83" t="s">
        <v>1985</v>
      </c>
      <c r="D1055" s="16">
        <v>41749</v>
      </c>
      <c r="E1055" s="18" t="s">
        <v>77</v>
      </c>
      <c r="F1055" s="15" t="s">
        <v>225</v>
      </c>
      <c r="G1055" s="17">
        <v>6</v>
      </c>
      <c r="H1055" s="15" t="s">
        <v>914</v>
      </c>
      <c r="I1055" s="15" t="s">
        <v>113</v>
      </c>
      <c r="J1055" s="18"/>
      <c r="K1055" s="18" t="s">
        <v>74</v>
      </c>
      <c r="L1055" s="18"/>
      <c r="M1055" s="18" t="s">
        <v>78</v>
      </c>
      <c r="N1055" s="18" t="s">
        <v>78</v>
      </c>
      <c r="O1055" s="18" t="s">
        <v>82</v>
      </c>
      <c r="P1055" s="18"/>
      <c r="Q1055" s="18" t="s">
        <v>78</v>
      </c>
      <c r="R1055" s="19">
        <v>1.78</v>
      </c>
      <c r="S1055" s="19">
        <v>22.6</v>
      </c>
      <c r="T1055" s="19">
        <v>40.1</v>
      </c>
      <c r="U1055" s="19">
        <v>46</v>
      </c>
      <c r="V1055" s="19">
        <v>903.69</v>
      </c>
      <c r="W1055" s="19">
        <v>1080</v>
      </c>
      <c r="X1055" s="19">
        <v>1920</v>
      </c>
      <c r="Y1055" s="18" t="s">
        <v>147</v>
      </c>
      <c r="Z1055" s="69">
        <v>2295</v>
      </c>
      <c r="AA1055" s="19">
        <v>2.0739999999999998</v>
      </c>
      <c r="AB1055" s="21">
        <v>480</v>
      </c>
      <c r="AC1055" s="19">
        <v>0</v>
      </c>
      <c r="AD1055" s="19">
        <v>480</v>
      </c>
      <c r="AE1055" s="19">
        <v>480</v>
      </c>
      <c r="AF1055" s="19">
        <v>470</v>
      </c>
      <c r="AG1055" s="8">
        <f>AF1055/AD1055</f>
        <v>0.97916666666666663</v>
      </c>
      <c r="AH1055" s="19">
        <v>470</v>
      </c>
      <c r="AI1055" s="85">
        <f>(AF1055*V1055)/1000000</f>
        <v>0.42473430000000006</v>
      </c>
      <c r="AJ1055" s="18" t="s">
        <v>78</v>
      </c>
      <c r="AK1055" s="18" t="s">
        <v>511</v>
      </c>
      <c r="AL1055" s="18" t="s">
        <v>227</v>
      </c>
      <c r="AM1055" s="18"/>
      <c r="AN1055" s="18" t="s">
        <v>81</v>
      </c>
      <c r="AO1055" s="18"/>
      <c r="AP1055" s="18" t="s">
        <v>81</v>
      </c>
      <c r="AQ1055" s="18"/>
      <c r="AR1055" s="19">
        <v>0</v>
      </c>
      <c r="AS1055" s="18"/>
      <c r="AT1055" s="72">
        <v>60</v>
      </c>
      <c r="AU1055" s="19">
        <v>178</v>
      </c>
      <c r="AV1055" s="19">
        <v>178</v>
      </c>
      <c r="AW1055" s="18" t="s">
        <v>77</v>
      </c>
      <c r="AX1055" s="18" t="s">
        <v>264</v>
      </c>
      <c r="AY1055" s="18"/>
      <c r="AZ1055" s="18"/>
      <c r="BA1055" s="19">
        <v>0</v>
      </c>
      <c r="BB1055" s="20" t="s">
        <v>81</v>
      </c>
      <c r="BC1055" s="18" t="s">
        <v>81</v>
      </c>
      <c r="BD1055" s="18"/>
      <c r="BE1055" s="18" t="s">
        <v>84</v>
      </c>
      <c r="BF1055" s="18"/>
      <c r="BG1055" s="18"/>
      <c r="BH1055" s="21">
        <v>0</v>
      </c>
      <c r="BI1055" s="19">
        <v>0.26</v>
      </c>
      <c r="BJ1055" s="18"/>
      <c r="BK1055" s="19">
        <v>0.28000000000000003</v>
      </c>
      <c r="BL1055" s="18"/>
      <c r="BM1055" s="18"/>
      <c r="BN1055" s="19">
        <v>110.6</v>
      </c>
      <c r="BO1055" s="21">
        <v>0.94</v>
      </c>
      <c r="BP1055" s="20"/>
      <c r="BQ1055" s="21">
        <v>0.33</v>
      </c>
      <c r="BR1055" s="20"/>
      <c r="BS1055" s="21">
        <v>0.32</v>
      </c>
      <c r="BT1055" s="20"/>
      <c r="BU1055" s="20"/>
      <c r="BV1055" s="21">
        <v>109.1</v>
      </c>
      <c r="BW1055" s="9">
        <f>IF(BA1055=1,BN1055-(Monitors!$B$17*Data!BZ1055),Data!BN1055)</f>
        <v>110.6</v>
      </c>
      <c r="BX1055" s="32">
        <f>IF($AR1055=1,$BW1055-(Monitors!$C$17*BZ1055),Data!$BW1055)</f>
        <v>110.6</v>
      </c>
      <c r="BY1055" s="32">
        <f>BX1055-(AA1055*Monitors!$C$13)</f>
        <v>106.452</v>
      </c>
      <c r="BZ1055" s="86">
        <f>(Monitors!$C$13*Data!AA1055)+(Monitors!$C$6*TANH(Monitors!$C$7*(Data!V1055+Monitors!$C$8)+Monitors!$C$9)+Monitors!$C$10)</f>
        <v>21.521591433544717</v>
      </c>
      <c r="CA1055" s="9">
        <f>BN1055-(Signage!$C$13*AI1055)</f>
        <v>78.744927499999989</v>
      </c>
      <c r="CB1055" s="86">
        <f>(Signage!$C$13*Data!AI1055)+(Signage!$C$6*TANH(Signage!$C$7*(Data!V1055+Signage!$C$8)+Signage!$C$9)+Signage!$C$10)</f>
        <v>92.474832334393028</v>
      </c>
    </row>
    <row r="1056" spans="1:80" s="4" customFormat="1" ht="12" customHeight="1">
      <c r="A1056" s="82">
        <v>1055</v>
      </c>
      <c r="B1056" s="15" t="s">
        <v>2058</v>
      </c>
      <c r="C1056" s="82" t="s">
        <v>1986</v>
      </c>
      <c r="D1056" s="16">
        <v>41394</v>
      </c>
      <c r="E1056" s="18" t="s">
        <v>78</v>
      </c>
      <c r="F1056" s="15" t="s">
        <v>70</v>
      </c>
      <c r="G1056" s="17">
        <v>6</v>
      </c>
      <c r="H1056" s="15" t="s">
        <v>914</v>
      </c>
      <c r="I1056" s="15" t="s">
        <v>90</v>
      </c>
      <c r="J1056" s="18"/>
      <c r="K1056" s="18" t="s">
        <v>74</v>
      </c>
      <c r="L1056" s="18"/>
      <c r="M1056" s="18" t="s">
        <v>78</v>
      </c>
      <c r="N1056" s="18" t="s">
        <v>78</v>
      </c>
      <c r="O1056" s="18" t="s">
        <v>82</v>
      </c>
      <c r="P1056" s="18"/>
      <c r="Q1056" s="18" t="s">
        <v>78</v>
      </c>
      <c r="R1056" s="19">
        <v>1.78</v>
      </c>
      <c r="S1056" s="19">
        <v>205</v>
      </c>
      <c r="T1056" s="19">
        <v>365</v>
      </c>
      <c r="U1056" s="19">
        <v>42</v>
      </c>
      <c r="V1056" s="19">
        <v>751</v>
      </c>
      <c r="W1056" s="19">
        <v>1080</v>
      </c>
      <c r="X1056" s="19">
        <v>1920</v>
      </c>
      <c r="Y1056" s="18" t="s">
        <v>147</v>
      </c>
      <c r="Z1056" s="69">
        <v>2762</v>
      </c>
      <c r="AA1056" s="19">
        <v>2.0739999999999998</v>
      </c>
      <c r="AB1056" s="21">
        <v>482.8</v>
      </c>
      <c r="AC1056" s="19">
        <v>162.6</v>
      </c>
      <c r="AD1056" s="19">
        <v>483.8</v>
      </c>
      <c r="AE1056" s="19">
        <v>482.8</v>
      </c>
      <c r="AF1056" s="19">
        <v>477.8</v>
      </c>
      <c r="AG1056" s="8">
        <f>AF1056/AD1056</f>
        <v>0.98759818106655639</v>
      </c>
      <c r="AH1056" s="19">
        <v>477.8</v>
      </c>
      <c r="AI1056" s="85">
        <f>(AF1056*V1056)/1000000</f>
        <v>0.35882779999999997</v>
      </c>
      <c r="AJ1056" s="18" t="s">
        <v>78</v>
      </c>
      <c r="AK1056" s="18" t="s">
        <v>632</v>
      </c>
      <c r="AL1056" s="18" t="s">
        <v>326</v>
      </c>
      <c r="AM1056" s="18"/>
      <c r="AN1056" s="18" t="s">
        <v>106</v>
      </c>
      <c r="AO1056" s="18"/>
      <c r="AP1056" s="18" t="s">
        <v>81</v>
      </c>
      <c r="AQ1056" s="18"/>
      <c r="AR1056" s="28">
        <v>0</v>
      </c>
      <c r="AS1056" s="18"/>
      <c r="AT1056" s="72">
        <v>60</v>
      </c>
      <c r="AU1056" s="19">
        <v>178</v>
      </c>
      <c r="AV1056" s="19">
        <v>178</v>
      </c>
      <c r="AW1056" s="18" t="s">
        <v>78</v>
      </c>
      <c r="AX1056" s="18" t="s">
        <v>109</v>
      </c>
      <c r="AY1056" s="18"/>
      <c r="AZ1056" s="18"/>
      <c r="BA1056" s="19">
        <v>0</v>
      </c>
      <c r="BB1056" s="20" t="s">
        <v>106</v>
      </c>
      <c r="BC1056" s="18" t="s">
        <v>107</v>
      </c>
      <c r="BD1056" s="18"/>
      <c r="BE1056" s="18" t="s">
        <v>84</v>
      </c>
      <c r="BF1056" s="18"/>
      <c r="BG1056" s="19">
        <v>0</v>
      </c>
      <c r="BH1056" s="21">
        <v>0</v>
      </c>
      <c r="BI1056" s="19">
        <v>0.26</v>
      </c>
      <c r="BJ1056" s="18"/>
      <c r="BK1056" s="19">
        <v>0</v>
      </c>
      <c r="BL1056" s="18"/>
      <c r="BM1056" s="18"/>
      <c r="BN1056" s="19">
        <v>107.5</v>
      </c>
      <c r="BO1056" s="21">
        <v>0.94</v>
      </c>
      <c r="BP1056" s="20"/>
      <c r="BQ1056" s="21">
        <v>0.36</v>
      </c>
      <c r="BR1056" s="20"/>
      <c r="BS1056" s="21">
        <v>0</v>
      </c>
      <c r="BT1056" s="21">
        <v>0</v>
      </c>
      <c r="BU1056" s="21">
        <v>0</v>
      </c>
      <c r="BV1056" s="21">
        <v>104.9</v>
      </c>
      <c r="BW1056" s="9">
        <f>IF(BA1056=1,BN1056-(Monitors!$B$17*Data!BZ1056),Data!BN1056)</f>
        <v>107.5</v>
      </c>
      <c r="BX1056" s="32">
        <f>IF($AR1056=1,$BW1056-(Monitors!$C$17*BZ1056),Data!$BW1056)</f>
        <v>107.5</v>
      </c>
      <c r="BY1056" s="32">
        <f>BX1056-(AA1056*Monitors!$C$13)</f>
        <v>103.352</v>
      </c>
      <c r="BZ1056" s="86">
        <f>(Monitors!$C$13*Data!AA1056)+(Monitors!$C$6*TANH(Monitors!$C$7*(Data!V1056+Monitors!$C$8)+Monitors!$C$9)+Monitors!$C$10)</f>
        <v>21.458578349302215</v>
      </c>
      <c r="CA1056" s="9">
        <f>BN1056-(Signage!$C$13*AI1056)</f>
        <v>80.58791500000001</v>
      </c>
      <c r="CB1056" s="86">
        <f>(Signage!$C$13*Data!AI1056)+(Signage!$C$6*TANH(Signage!$C$7*(Data!V1056+Signage!$C$8)+Signage!$C$9)+Signage!$C$10)</f>
        <v>79.844192524272813</v>
      </c>
    </row>
    <row r="1057" spans="1:80" s="4" customFormat="1" ht="12" customHeight="1">
      <c r="A1057" s="83">
        <v>1056</v>
      </c>
      <c r="B1057" s="15" t="s">
        <v>2080</v>
      </c>
      <c r="C1057" s="83" t="s">
        <v>1987</v>
      </c>
      <c r="D1057" s="16">
        <v>41532</v>
      </c>
      <c r="E1057" s="18" t="s">
        <v>77</v>
      </c>
      <c r="F1057" s="15" t="s">
        <v>70</v>
      </c>
      <c r="G1057" s="17">
        <v>6</v>
      </c>
      <c r="H1057" s="15" t="s">
        <v>914</v>
      </c>
      <c r="I1057" s="15" t="s">
        <v>73</v>
      </c>
      <c r="J1057" s="18" t="s">
        <v>73</v>
      </c>
      <c r="K1057" s="18" t="s">
        <v>74</v>
      </c>
      <c r="L1057" s="18" t="s">
        <v>71</v>
      </c>
      <c r="M1057" s="18" t="s">
        <v>78</v>
      </c>
      <c r="N1057" s="18" t="s">
        <v>78</v>
      </c>
      <c r="O1057" s="18" t="s">
        <v>82</v>
      </c>
      <c r="P1057" s="18" t="s">
        <v>81</v>
      </c>
      <c r="Q1057" s="18" t="s">
        <v>78</v>
      </c>
      <c r="R1057" s="19">
        <v>1.78</v>
      </c>
      <c r="S1057" s="19">
        <v>22.6</v>
      </c>
      <c r="T1057" s="19">
        <v>40.1</v>
      </c>
      <c r="U1057" s="19">
        <v>46</v>
      </c>
      <c r="V1057" s="19">
        <v>903.6</v>
      </c>
      <c r="W1057" s="19">
        <v>1080</v>
      </c>
      <c r="X1057" s="19">
        <v>1920</v>
      </c>
      <c r="Y1057" s="18" t="s">
        <v>147</v>
      </c>
      <c r="Z1057" s="69">
        <v>2295</v>
      </c>
      <c r="AA1057" s="19">
        <v>2.0739999999999998</v>
      </c>
      <c r="AB1057" s="21">
        <v>370</v>
      </c>
      <c r="AC1057" s="19">
        <v>99</v>
      </c>
      <c r="AD1057" s="19">
        <v>428</v>
      </c>
      <c r="AE1057" s="19">
        <v>370</v>
      </c>
      <c r="AF1057" s="19">
        <v>305</v>
      </c>
      <c r="AG1057" s="8">
        <f>AF1057/AD1057</f>
        <v>0.71261682242990654</v>
      </c>
      <c r="AH1057" s="19">
        <v>200</v>
      </c>
      <c r="AI1057" s="85">
        <f>(AF1057*V1057)/1000000</f>
        <v>0.27559800000000001</v>
      </c>
      <c r="AJ1057" s="18" t="s">
        <v>78</v>
      </c>
      <c r="AK1057" s="18" t="s">
        <v>648</v>
      </c>
      <c r="AL1057" s="18" t="s">
        <v>229</v>
      </c>
      <c r="AM1057" s="18" t="s">
        <v>231</v>
      </c>
      <c r="AN1057" s="18" t="s">
        <v>81</v>
      </c>
      <c r="AO1057" s="18" t="s">
        <v>81</v>
      </c>
      <c r="AP1057" s="18" t="s">
        <v>94</v>
      </c>
      <c r="AQ1057" s="18" t="s">
        <v>81</v>
      </c>
      <c r="AR1057" s="19">
        <v>0</v>
      </c>
      <c r="AS1057" s="18"/>
      <c r="AT1057" s="72">
        <v>60</v>
      </c>
      <c r="AU1057" s="19">
        <v>178</v>
      </c>
      <c r="AV1057" s="19">
        <v>178</v>
      </c>
      <c r="AW1057" s="18" t="s">
        <v>77</v>
      </c>
      <c r="AX1057" s="18" t="s">
        <v>505</v>
      </c>
      <c r="AY1057" s="18"/>
      <c r="AZ1057" s="18"/>
      <c r="BA1057" s="19">
        <v>0</v>
      </c>
      <c r="BB1057" s="20" t="s">
        <v>81</v>
      </c>
      <c r="BC1057" s="18" t="s">
        <v>144</v>
      </c>
      <c r="BD1057" s="18" t="s">
        <v>81</v>
      </c>
      <c r="BE1057" s="18" t="s">
        <v>84</v>
      </c>
      <c r="BF1057" s="18" t="s">
        <v>81</v>
      </c>
      <c r="BG1057" s="18"/>
      <c r="BH1057" s="21">
        <v>0</v>
      </c>
      <c r="BI1057" s="19">
        <v>0.28000000000000003</v>
      </c>
      <c r="BJ1057" s="18"/>
      <c r="BK1057" s="19">
        <v>0.28999999999999998</v>
      </c>
      <c r="BL1057" s="18"/>
      <c r="BM1057" s="18"/>
      <c r="BN1057" s="19">
        <v>74.45</v>
      </c>
      <c r="BO1057" s="21">
        <v>1</v>
      </c>
      <c r="BP1057" s="20"/>
      <c r="BQ1057" s="21">
        <v>0.39</v>
      </c>
      <c r="BR1057" s="20"/>
      <c r="BS1057" s="21">
        <v>0.44</v>
      </c>
      <c r="BT1057" s="20"/>
      <c r="BU1057" s="20"/>
      <c r="BV1057" s="21">
        <v>74.34</v>
      </c>
      <c r="BW1057" s="9">
        <f>IF(BA1057=1,BN1057-(Monitors!$B$17*Data!BZ1057),Data!BN1057)</f>
        <v>74.45</v>
      </c>
      <c r="BX1057" s="32">
        <f>IF($AR1057=1,$BW1057-(Monitors!$C$17*BZ1057),Data!$BW1057)</f>
        <v>74.45</v>
      </c>
      <c r="BY1057" s="32">
        <f>BX1057-(AA1057*Monitors!$C$13)</f>
        <v>70.302000000000007</v>
      </c>
      <c r="BZ1057" s="86">
        <f>(Monitors!$C$13*Data!AA1057)+(Monitors!$C$6*TANH(Monitors!$C$7*(Data!V1057+Monitors!$C$8)+Monitors!$C$9)+Monitors!$C$10)</f>
        <v>21.521572427228353</v>
      </c>
      <c r="CA1057" s="9">
        <f>BN1057-(Signage!$C$13*AI1057)</f>
        <v>53.780150000000006</v>
      </c>
      <c r="CB1057" s="86">
        <f>(Signage!$C$13*Data!AI1057)+(Signage!$C$6*TANH(Signage!$C$7*(Data!V1057+Signage!$C$8)+Signage!$C$9)+Signage!$C$10)</f>
        <v>81.285503961858183</v>
      </c>
    </row>
    <row r="1058" spans="1:80" s="4" customFormat="1" ht="12" customHeight="1">
      <c r="A1058" s="82">
        <v>1057</v>
      </c>
      <c r="B1058" s="15" t="s">
        <v>2076</v>
      </c>
      <c r="C1058" s="82" t="s">
        <v>1988</v>
      </c>
      <c r="D1058" s="16">
        <v>41820</v>
      </c>
      <c r="E1058" s="18" t="s">
        <v>77</v>
      </c>
      <c r="F1058" s="15" t="s">
        <v>70</v>
      </c>
      <c r="G1058" s="17">
        <v>6</v>
      </c>
      <c r="H1058" s="15" t="s">
        <v>914</v>
      </c>
      <c r="I1058" s="15" t="s">
        <v>90</v>
      </c>
      <c r="J1058" s="18"/>
      <c r="K1058" s="18" t="s">
        <v>74</v>
      </c>
      <c r="L1058" s="18"/>
      <c r="M1058" s="18" t="s">
        <v>78</v>
      </c>
      <c r="N1058" s="18" t="s">
        <v>78</v>
      </c>
      <c r="O1058" s="18" t="s">
        <v>82</v>
      </c>
      <c r="P1058" s="18"/>
      <c r="Q1058" s="18" t="s">
        <v>78</v>
      </c>
      <c r="R1058" s="19">
        <v>1.78</v>
      </c>
      <c r="S1058" s="19">
        <v>23</v>
      </c>
      <c r="T1058" s="19">
        <v>40.9</v>
      </c>
      <c r="U1058" s="19">
        <v>47</v>
      </c>
      <c r="V1058" s="19">
        <v>943.2</v>
      </c>
      <c r="W1058" s="19">
        <v>1080</v>
      </c>
      <c r="X1058" s="19">
        <v>1920</v>
      </c>
      <c r="Y1058" s="18" t="s">
        <v>147</v>
      </c>
      <c r="Z1058" s="69">
        <v>2198</v>
      </c>
      <c r="AA1058" s="19">
        <v>2.0739999999999998</v>
      </c>
      <c r="AB1058" s="21">
        <v>450</v>
      </c>
      <c r="AC1058" s="19">
        <v>0.1</v>
      </c>
      <c r="AD1058" s="19">
        <v>448.1</v>
      </c>
      <c r="AE1058" s="19">
        <v>450</v>
      </c>
      <c r="AF1058" s="19">
        <v>334.9</v>
      </c>
      <c r="AG1058" s="8">
        <f>AF1058/AD1058</f>
        <v>0.74737781745146159</v>
      </c>
      <c r="AH1058" s="19">
        <v>334.9</v>
      </c>
      <c r="AI1058" s="85">
        <f>(AF1058*V1058)/1000000</f>
        <v>0.31587767999999999</v>
      </c>
      <c r="AJ1058" s="18" t="s">
        <v>78</v>
      </c>
      <c r="AK1058" s="18" t="s">
        <v>806</v>
      </c>
      <c r="AL1058" s="18" t="s">
        <v>88</v>
      </c>
      <c r="AM1058" s="18"/>
      <c r="AN1058" s="18" t="s">
        <v>106</v>
      </c>
      <c r="AO1058" s="18"/>
      <c r="AP1058" s="18" t="s">
        <v>81</v>
      </c>
      <c r="AQ1058" s="18"/>
      <c r="AR1058" s="28">
        <v>0</v>
      </c>
      <c r="AS1058" s="18"/>
      <c r="AT1058" s="72">
        <v>60</v>
      </c>
      <c r="AU1058" s="19">
        <v>178</v>
      </c>
      <c r="AV1058" s="19">
        <v>178</v>
      </c>
      <c r="AW1058" s="18" t="s">
        <v>78</v>
      </c>
      <c r="AX1058" s="19">
        <v>0.68</v>
      </c>
      <c r="AY1058" s="18"/>
      <c r="AZ1058" s="18"/>
      <c r="BA1058" s="19">
        <v>0</v>
      </c>
      <c r="BB1058" s="20" t="s">
        <v>106</v>
      </c>
      <c r="BC1058" s="18" t="s">
        <v>107</v>
      </c>
      <c r="BD1058" s="18"/>
      <c r="BE1058" s="18" t="s">
        <v>84</v>
      </c>
      <c r="BF1058" s="18"/>
      <c r="BG1058" s="18"/>
      <c r="BH1058" s="21">
        <v>0</v>
      </c>
      <c r="BI1058" s="19">
        <v>0.39</v>
      </c>
      <c r="BJ1058" s="19">
        <v>0.24</v>
      </c>
      <c r="BK1058" s="18"/>
      <c r="BL1058" s="18"/>
      <c r="BM1058" s="18"/>
      <c r="BN1058" s="19">
        <v>89.37</v>
      </c>
      <c r="BO1058" s="21">
        <v>0.98</v>
      </c>
      <c r="BP1058" s="20"/>
      <c r="BQ1058" s="21">
        <v>0.56000000000000005</v>
      </c>
      <c r="BR1058" s="21">
        <v>0.56000000000000005</v>
      </c>
      <c r="BS1058" s="20"/>
      <c r="BT1058" s="20"/>
      <c r="BU1058" s="20"/>
      <c r="BV1058" s="21">
        <v>87.15</v>
      </c>
      <c r="BW1058" s="9">
        <f>IF(BA1058=1,BN1058-(Monitors!$B$17*Data!BZ1058),Data!BN1058)</f>
        <v>89.37</v>
      </c>
      <c r="BX1058" s="32">
        <f>IF($AR1058=1,$BW1058-(Monitors!$C$17*BZ1058),Data!$BW1058)</f>
        <v>89.37</v>
      </c>
      <c r="BY1058" s="32">
        <f>BX1058-(AA1058*Monitors!$C$13)</f>
        <v>85.222000000000008</v>
      </c>
      <c r="BZ1058" s="86">
        <f>(Monitors!$C$13*Data!AA1058)+(Monitors!$C$6*TANH(Monitors!$C$7*(Data!V1058+Monitors!$C$8)+Monitors!$C$9)+Monitors!$C$10)</f>
        <v>21.528744095781622</v>
      </c>
      <c r="CA1058" s="9">
        <f>BN1058-(Signage!$C$13*AI1058)</f>
        <v>65.679174000000003</v>
      </c>
      <c r="CB1058" s="86">
        <f>(Signage!$C$13*Data!AI1058)+(Signage!$C$6*TANH(Signage!$C$7*(Data!V1058+Signage!$C$8)+Signage!$C$9)+Signage!$C$10)</f>
        <v>86.065848624948046</v>
      </c>
    </row>
    <row r="1059" spans="1:80" s="4" customFormat="1" ht="12" customHeight="1">
      <c r="A1059" s="83">
        <v>1058</v>
      </c>
      <c r="B1059" s="15" t="s">
        <v>2100</v>
      </c>
      <c r="C1059" s="83" t="s">
        <v>1989</v>
      </c>
      <c r="D1059" s="16">
        <v>41606</v>
      </c>
      <c r="E1059" s="18" t="s">
        <v>77</v>
      </c>
      <c r="F1059" s="15" t="s">
        <v>70</v>
      </c>
      <c r="G1059" s="17">
        <v>6</v>
      </c>
      <c r="H1059" s="15" t="s">
        <v>914</v>
      </c>
      <c r="I1059" s="15" t="s">
        <v>73</v>
      </c>
      <c r="J1059" s="18" t="s">
        <v>73</v>
      </c>
      <c r="K1059" s="18" t="s">
        <v>74</v>
      </c>
      <c r="L1059" s="18" t="s">
        <v>71</v>
      </c>
      <c r="M1059" s="18" t="s">
        <v>78</v>
      </c>
      <c r="N1059" s="18" t="s">
        <v>78</v>
      </c>
      <c r="O1059" s="18" t="s">
        <v>82</v>
      </c>
      <c r="P1059" s="18" t="s">
        <v>71</v>
      </c>
      <c r="Q1059" s="18" t="s">
        <v>78</v>
      </c>
      <c r="R1059" s="19">
        <v>1.78</v>
      </c>
      <c r="S1059" s="19">
        <v>26.8</v>
      </c>
      <c r="T1059" s="19">
        <v>47.6</v>
      </c>
      <c r="U1059" s="19">
        <v>55</v>
      </c>
      <c r="V1059" s="19">
        <v>1275.08</v>
      </c>
      <c r="W1059" s="19">
        <v>1080</v>
      </c>
      <c r="X1059" s="19">
        <v>1920</v>
      </c>
      <c r="Y1059" s="18" t="s">
        <v>147</v>
      </c>
      <c r="Z1059" s="69">
        <v>1625</v>
      </c>
      <c r="AA1059" s="19">
        <v>2.0739999999999998</v>
      </c>
      <c r="AB1059" s="21">
        <v>450</v>
      </c>
      <c r="AC1059" s="19">
        <v>21.1</v>
      </c>
      <c r="AD1059" s="19">
        <v>478.2</v>
      </c>
      <c r="AE1059" s="19">
        <v>450</v>
      </c>
      <c r="AF1059" s="19">
        <v>345.3</v>
      </c>
      <c r="AG1059" s="8">
        <f>AF1059/AD1059</f>
        <v>0.72208281053952328</v>
      </c>
      <c r="AH1059" s="19">
        <v>292.5</v>
      </c>
      <c r="AI1059" s="85">
        <f>(AF1059*V1059)/1000000</f>
        <v>0.44028512400000003</v>
      </c>
      <c r="AJ1059" s="18" t="s">
        <v>78</v>
      </c>
      <c r="AK1059" s="18" t="s">
        <v>821</v>
      </c>
      <c r="AL1059" s="18" t="s">
        <v>629</v>
      </c>
      <c r="AM1059" s="18" t="s">
        <v>71</v>
      </c>
      <c r="AN1059" s="18" t="s">
        <v>818</v>
      </c>
      <c r="AO1059" s="18" t="s">
        <v>820</v>
      </c>
      <c r="AP1059" s="18" t="s">
        <v>449</v>
      </c>
      <c r="AQ1059" s="18" t="s">
        <v>81</v>
      </c>
      <c r="AR1059" s="19">
        <v>0</v>
      </c>
      <c r="AS1059" s="18"/>
      <c r="AT1059" s="72">
        <v>60</v>
      </c>
      <c r="AU1059" s="19">
        <v>178</v>
      </c>
      <c r="AV1059" s="19">
        <v>178</v>
      </c>
      <c r="AW1059" s="18" t="s">
        <v>77</v>
      </c>
      <c r="AX1059" s="18" t="s">
        <v>87</v>
      </c>
      <c r="AY1059" s="18" t="s">
        <v>71</v>
      </c>
      <c r="AZ1059" s="18" t="s">
        <v>71</v>
      </c>
      <c r="BA1059" s="19">
        <v>0</v>
      </c>
      <c r="BB1059" s="20" t="s">
        <v>818</v>
      </c>
      <c r="BC1059" s="18" t="s">
        <v>107</v>
      </c>
      <c r="BD1059" s="18" t="s">
        <v>71</v>
      </c>
      <c r="BE1059" s="18" t="s">
        <v>84</v>
      </c>
      <c r="BF1059" s="18" t="s">
        <v>71</v>
      </c>
      <c r="BG1059" s="18"/>
      <c r="BH1059" s="21">
        <v>0</v>
      </c>
      <c r="BI1059" s="19">
        <v>0.28999999999999998</v>
      </c>
      <c r="BJ1059" s="18"/>
      <c r="BK1059" s="19">
        <v>0.28000000000000003</v>
      </c>
      <c r="BL1059" s="18"/>
      <c r="BM1059" s="18"/>
      <c r="BN1059" s="19">
        <v>107.75</v>
      </c>
      <c r="BO1059" s="21">
        <v>0.98</v>
      </c>
      <c r="BP1059" s="20"/>
      <c r="BQ1059" s="21">
        <v>0.31</v>
      </c>
      <c r="BR1059" s="20"/>
      <c r="BS1059" s="21">
        <v>0.35</v>
      </c>
      <c r="BT1059" s="20"/>
      <c r="BU1059" s="20"/>
      <c r="BV1059" s="21">
        <v>108.12</v>
      </c>
      <c r="BW1059" s="9">
        <f>IF(BA1059=1,BN1059-(Monitors!$B$17*Data!BZ1059),Data!BN1059)</f>
        <v>107.75</v>
      </c>
      <c r="BX1059" s="32">
        <f>IF($AR1059=1,$BW1059-(Monitors!$C$17*BZ1059),Data!$BW1059)</f>
        <v>107.75</v>
      </c>
      <c r="BY1059" s="32">
        <f>BX1059-(AA1059*Monitors!$C$13)</f>
        <v>103.602</v>
      </c>
      <c r="BZ1059" s="86">
        <f>(Monitors!$C$13*Data!AA1059)+(Monitors!$C$6*TANH(Monitors!$C$7*(Data!V1059+Monitors!$C$8)+Monitors!$C$9)+Monitors!$C$10)</f>
        <v>21.546645677509613</v>
      </c>
      <c r="CA1059" s="9">
        <f>BN1059-(Signage!$C$13*AI1059)</f>
        <v>74.728615700000006</v>
      </c>
      <c r="CB1059" s="86">
        <f>(Signage!$C$13*Data!AI1059)+(Signage!$C$6*TANH(Signage!$C$7*(Data!V1059+Signage!$C$8)+Signage!$C$9)+Signage!$C$10)</f>
        <v>106.74468317689355</v>
      </c>
    </row>
    <row r="1060" spans="1:80" s="4" customFormat="1" ht="12" customHeight="1">
      <c r="A1060" s="82">
        <v>1059</v>
      </c>
      <c r="B1060" s="15" t="s">
        <v>2078</v>
      </c>
      <c r="C1060" s="82" t="s">
        <v>1990</v>
      </c>
      <c r="D1060" s="16">
        <v>41244</v>
      </c>
      <c r="E1060" s="18" t="s">
        <v>77</v>
      </c>
      <c r="F1060" s="15" t="s">
        <v>275</v>
      </c>
      <c r="G1060" s="17">
        <v>6</v>
      </c>
      <c r="H1060" s="15" t="s">
        <v>914</v>
      </c>
      <c r="I1060" s="15" t="s">
        <v>90</v>
      </c>
      <c r="J1060" s="18"/>
      <c r="K1060" s="18" t="s">
        <v>74</v>
      </c>
      <c r="L1060" s="18"/>
      <c r="M1060" s="18" t="s">
        <v>78</v>
      </c>
      <c r="N1060" s="18" t="s">
        <v>77</v>
      </c>
      <c r="O1060" s="18" t="s">
        <v>82</v>
      </c>
      <c r="P1060" s="18"/>
      <c r="Q1060" s="18" t="s">
        <v>78</v>
      </c>
      <c r="R1060" s="19">
        <v>1.78</v>
      </c>
      <c r="S1060" s="19">
        <v>268</v>
      </c>
      <c r="T1060" s="19">
        <v>476</v>
      </c>
      <c r="U1060" s="19">
        <v>54.6</v>
      </c>
      <c r="V1060" s="19">
        <v>1276</v>
      </c>
      <c r="W1060" s="19">
        <v>1080</v>
      </c>
      <c r="X1060" s="19">
        <v>1920</v>
      </c>
      <c r="Y1060" s="18" t="s">
        <v>147</v>
      </c>
      <c r="Z1060" s="69">
        <v>1626</v>
      </c>
      <c r="AA1060" s="19">
        <v>2.0739999999999998</v>
      </c>
      <c r="AB1060" s="21">
        <v>450</v>
      </c>
      <c r="AC1060" s="19">
        <v>9.1999999999999993</v>
      </c>
      <c r="AD1060" s="19">
        <v>471.3</v>
      </c>
      <c r="AE1060" s="19">
        <v>450</v>
      </c>
      <c r="AF1060" s="19">
        <v>349.7</v>
      </c>
      <c r="AG1060" s="8">
        <f>AF1060/AD1060</f>
        <v>0.74199023976235934</v>
      </c>
      <c r="AH1060" s="19">
        <v>295.8</v>
      </c>
      <c r="AI1060" s="85">
        <f>(AF1060*V1060)/1000000</f>
        <v>0.44621720000000004</v>
      </c>
      <c r="AJ1060" s="18" t="s">
        <v>78</v>
      </c>
      <c r="AK1060" s="18" t="s">
        <v>580</v>
      </c>
      <c r="AL1060" s="18" t="s">
        <v>577</v>
      </c>
      <c r="AM1060" s="18" t="s">
        <v>578</v>
      </c>
      <c r="AN1060" s="18" t="s">
        <v>81</v>
      </c>
      <c r="AO1060" s="18"/>
      <c r="AP1060" s="18" t="s">
        <v>579</v>
      </c>
      <c r="AQ1060" s="18" t="s">
        <v>276</v>
      </c>
      <c r="AR1060" s="28">
        <v>0</v>
      </c>
      <c r="AS1060" s="18"/>
      <c r="AT1060" s="72">
        <v>60</v>
      </c>
      <c r="AU1060" s="19">
        <v>178</v>
      </c>
      <c r="AV1060" s="19">
        <v>178</v>
      </c>
      <c r="AW1060" s="18" t="s">
        <v>78</v>
      </c>
      <c r="AX1060" s="18" t="s">
        <v>109</v>
      </c>
      <c r="AY1060" s="18"/>
      <c r="AZ1060" s="18"/>
      <c r="BA1060" s="19">
        <v>0</v>
      </c>
      <c r="BB1060" s="20" t="s">
        <v>81</v>
      </c>
      <c r="BC1060" s="18" t="s">
        <v>81</v>
      </c>
      <c r="BD1060" s="18"/>
      <c r="BE1060" s="18" t="s">
        <v>84</v>
      </c>
      <c r="BF1060" s="18"/>
      <c r="BG1060" s="19">
        <v>1</v>
      </c>
      <c r="BH1060" s="21">
        <v>0</v>
      </c>
      <c r="BI1060" s="19">
        <v>0.36</v>
      </c>
      <c r="BJ1060" s="18"/>
      <c r="BK1060" s="18"/>
      <c r="BL1060" s="18"/>
      <c r="BM1060" s="18"/>
      <c r="BN1060" s="19">
        <v>88.77</v>
      </c>
      <c r="BO1060" s="21">
        <v>0.95</v>
      </c>
      <c r="BP1060" s="20"/>
      <c r="BQ1060" s="21">
        <v>0.51</v>
      </c>
      <c r="BR1060" s="20"/>
      <c r="BS1060" s="21">
        <v>0</v>
      </c>
      <c r="BT1060" s="20"/>
      <c r="BU1060" s="20"/>
      <c r="BV1060" s="21">
        <v>88.97</v>
      </c>
      <c r="BW1060" s="9">
        <f>IF(BA1060=1,BN1060-(Monitors!$B$17*Data!BZ1060),Data!BN1060)</f>
        <v>88.77</v>
      </c>
      <c r="BX1060" s="32">
        <f>IF($AR1060=1,$BW1060-(Monitors!$C$17*BZ1060),Data!$BW1060)</f>
        <v>88.77</v>
      </c>
      <c r="BY1060" s="32">
        <f>BX1060-(AA1060*Monitors!$C$13)</f>
        <v>84.622</v>
      </c>
      <c r="BZ1060" s="86">
        <f>(Monitors!$C$13*Data!AA1060)+(Monitors!$C$6*TANH(Monitors!$C$7*(Data!V1060+Monitors!$C$8)+Monitors!$C$9)+Monitors!$C$10)</f>
        <v>21.546655608341023</v>
      </c>
      <c r="CA1060" s="9">
        <f>BN1060-(Signage!$C$13*AI1060)</f>
        <v>55.303709999999995</v>
      </c>
      <c r="CB1060" s="86">
        <f>(Signage!$C$13*Data!AI1060)+(Signage!$C$6*TANH(Signage!$C$7*(Data!V1060+Signage!$C$8)+Signage!$C$9)+Signage!$C$10)</f>
        <v>107.21355298369339</v>
      </c>
    </row>
    <row r="1061" spans="1:80" s="4" customFormat="1" ht="12" customHeight="1">
      <c r="A1061" s="83">
        <v>1060</v>
      </c>
      <c r="B1061" s="15" t="s">
        <v>2097</v>
      </c>
      <c r="C1061" s="83" t="s">
        <v>1991</v>
      </c>
      <c r="D1061" s="16">
        <v>41470</v>
      </c>
      <c r="E1061" s="18" t="s">
        <v>77</v>
      </c>
      <c r="F1061" s="15" t="s">
        <v>581</v>
      </c>
      <c r="G1061" s="17">
        <v>6</v>
      </c>
      <c r="H1061" s="15" t="s">
        <v>914</v>
      </c>
      <c r="I1061" s="15" t="s">
        <v>90</v>
      </c>
      <c r="J1061" s="18"/>
      <c r="K1061" s="18" t="s">
        <v>74</v>
      </c>
      <c r="L1061" s="18"/>
      <c r="M1061" s="18" t="s">
        <v>78</v>
      </c>
      <c r="N1061" s="18" t="s">
        <v>78</v>
      </c>
      <c r="O1061" s="18" t="s">
        <v>82</v>
      </c>
      <c r="P1061" s="18"/>
      <c r="Q1061" s="18" t="s">
        <v>78</v>
      </c>
      <c r="R1061" s="19">
        <v>1.78</v>
      </c>
      <c r="S1061" s="19">
        <v>268</v>
      </c>
      <c r="T1061" s="19">
        <v>476</v>
      </c>
      <c r="U1061" s="19">
        <v>54.6</v>
      </c>
      <c r="V1061" s="19">
        <v>1276</v>
      </c>
      <c r="W1061" s="19">
        <v>1080</v>
      </c>
      <c r="X1061" s="19">
        <v>1920</v>
      </c>
      <c r="Y1061" s="18" t="s">
        <v>147</v>
      </c>
      <c r="Z1061" s="69">
        <v>1625</v>
      </c>
      <c r="AA1061" s="19">
        <v>2.0739999999999998</v>
      </c>
      <c r="AB1061" s="21">
        <v>450</v>
      </c>
      <c r="AC1061" s="19">
        <v>9.1999999999999993</v>
      </c>
      <c r="AD1061" s="19">
        <v>471.3</v>
      </c>
      <c r="AE1061" s="19">
        <v>450</v>
      </c>
      <c r="AF1061" s="19">
        <v>349.7</v>
      </c>
      <c r="AG1061" s="8">
        <f>AF1061/AD1061</f>
        <v>0.74199023976235934</v>
      </c>
      <c r="AH1061" s="19">
        <v>295.8</v>
      </c>
      <c r="AI1061" s="85">
        <f>(AF1061*V1061)/1000000</f>
        <v>0.44621720000000004</v>
      </c>
      <c r="AJ1061" s="18" t="s">
        <v>78</v>
      </c>
      <c r="AK1061" s="18" t="s">
        <v>580</v>
      </c>
      <c r="AL1061" s="18" t="s">
        <v>582</v>
      </c>
      <c r="AM1061" s="18" t="s">
        <v>583</v>
      </c>
      <c r="AN1061" s="18" t="s">
        <v>81</v>
      </c>
      <c r="AO1061" s="18"/>
      <c r="AP1061" s="18" t="s">
        <v>579</v>
      </c>
      <c r="AQ1061" s="18" t="s">
        <v>276</v>
      </c>
      <c r="AR1061" s="28">
        <v>0</v>
      </c>
      <c r="AS1061" s="18"/>
      <c r="AT1061" s="72">
        <v>60</v>
      </c>
      <c r="AU1061" s="19">
        <v>178</v>
      </c>
      <c r="AV1061" s="19">
        <v>178</v>
      </c>
      <c r="AW1061" s="18" t="s">
        <v>78</v>
      </c>
      <c r="AX1061" s="18" t="s">
        <v>109</v>
      </c>
      <c r="AY1061" s="18"/>
      <c r="AZ1061" s="18"/>
      <c r="BA1061" s="19">
        <v>0</v>
      </c>
      <c r="BB1061" s="20" t="s">
        <v>81</v>
      </c>
      <c r="BC1061" s="18" t="s">
        <v>144</v>
      </c>
      <c r="BD1061" s="18"/>
      <c r="BE1061" s="18" t="s">
        <v>84</v>
      </c>
      <c r="BF1061" s="18"/>
      <c r="BG1061" s="19">
        <v>1</v>
      </c>
      <c r="BH1061" s="21">
        <v>0</v>
      </c>
      <c r="BI1061" s="19">
        <v>0.36</v>
      </c>
      <c r="BJ1061" s="19">
        <v>0.35</v>
      </c>
      <c r="BK1061" s="19">
        <v>0</v>
      </c>
      <c r="BL1061" s="18"/>
      <c r="BM1061" s="18"/>
      <c r="BN1061" s="19">
        <v>88.77</v>
      </c>
      <c r="BO1061" s="21">
        <v>0.95</v>
      </c>
      <c r="BP1061" s="20"/>
      <c r="BQ1061" s="21">
        <v>0.51</v>
      </c>
      <c r="BR1061" s="21">
        <v>0.49</v>
      </c>
      <c r="BS1061" s="21">
        <v>0</v>
      </c>
      <c r="BT1061" s="20"/>
      <c r="BU1061" s="20"/>
      <c r="BV1061" s="21">
        <v>88.97</v>
      </c>
      <c r="BW1061" s="9">
        <f>IF(BA1061=1,BN1061-(Monitors!$B$17*Data!BZ1061),Data!BN1061)</f>
        <v>88.77</v>
      </c>
      <c r="BX1061" s="32">
        <f>IF($AR1061=1,$BW1061-(Monitors!$C$17*BZ1061),Data!$BW1061)</f>
        <v>88.77</v>
      </c>
      <c r="BY1061" s="32">
        <f>BX1061-(AA1061*Monitors!$C$13)</f>
        <v>84.622</v>
      </c>
      <c r="BZ1061" s="86">
        <f>(Monitors!$C$13*Data!AA1061)+(Monitors!$C$6*TANH(Monitors!$C$7*(Data!V1061+Monitors!$C$8)+Monitors!$C$9)+Monitors!$C$10)</f>
        <v>21.546655608341023</v>
      </c>
      <c r="CA1061" s="9">
        <f>BN1061-(Signage!$C$13*AI1061)</f>
        <v>55.303709999999995</v>
      </c>
      <c r="CB1061" s="86">
        <f>(Signage!$C$13*Data!AI1061)+(Signage!$C$6*TANH(Signage!$C$7*(Data!V1061+Signage!$C$8)+Signage!$C$9)+Signage!$C$10)</f>
        <v>107.21355298369339</v>
      </c>
    </row>
    <row r="1062" spans="1:80" s="4" customFormat="1" ht="12" customHeight="1">
      <c r="A1062" s="82">
        <v>1061</v>
      </c>
      <c r="B1062" s="15" t="s">
        <v>2083</v>
      </c>
      <c r="C1062" s="82" t="s">
        <v>1992</v>
      </c>
      <c r="D1062" s="16">
        <v>41835</v>
      </c>
      <c r="E1062" s="18" t="s">
        <v>78</v>
      </c>
      <c r="F1062" s="15" t="s">
        <v>70</v>
      </c>
      <c r="G1062" s="17">
        <v>6</v>
      </c>
      <c r="H1062" s="15" t="s">
        <v>914</v>
      </c>
      <c r="I1062" s="15" t="s">
        <v>90</v>
      </c>
      <c r="J1062" s="18"/>
      <c r="K1062" s="18" t="s">
        <v>74</v>
      </c>
      <c r="L1062" s="18"/>
      <c r="M1062" s="18" t="s">
        <v>78</v>
      </c>
      <c r="N1062" s="18" t="s">
        <v>78</v>
      </c>
      <c r="O1062" s="18" t="s">
        <v>82</v>
      </c>
      <c r="P1062" s="18"/>
      <c r="Q1062" s="18" t="s">
        <v>78</v>
      </c>
      <c r="R1062" s="19">
        <v>1.78</v>
      </c>
      <c r="S1062" s="19">
        <v>26.8</v>
      </c>
      <c r="T1062" s="19">
        <v>47.6</v>
      </c>
      <c r="U1062" s="19">
        <v>54.6</v>
      </c>
      <c r="V1062" s="19">
        <v>1275.7</v>
      </c>
      <c r="W1062" s="19">
        <v>1080</v>
      </c>
      <c r="X1062" s="19">
        <v>1920</v>
      </c>
      <c r="Y1062" s="18" t="s">
        <v>147</v>
      </c>
      <c r="Z1062" s="69">
        <v>1626</v>
      </c>
      <c r="AA1062" s="19">
        <v>2.0739999999999998</v>
      </c>
      <c r="AB1062" s="21">
        <v>465</v>
      </c>
      <c r="AC1062" s="19">
        <v>0.4</v>
      </c>
      <c r="AD1062" s="19">
        <v>465</v>
      </c>
      <c r="AE1062" s="19">
        <v>465</v>
      </c>
      <c r="AF1062" s="19">
        <v>405</v>
      </c>
      <c r="AG1062" s="8">
        <f>AF1062/AD1062</f>
        <v>0.87096774193548387</v>
      </c>
      <c r="AH1062" s="19">
        <v>200.2</v>
      </c>
      <c r="AI1062" s="85">
        <f>(AF1062*V1062)/1000000</f>
        <v>0.51665850000000002</v>
      </c>
      <c r="AJ1062" s="18" t="s">
        <v>78</v>
      </c>
      <c r="AK1062" s="18" t="s">
        <v>810</v>
      </c>
      <c r="AL1062" s="18" t="s">
        <v>807</v>
      </c>
      <c r="AM1062" s="18" t="s">
        <v>808</v>
      </c>
      <c r="AN1062" s="18" t="s">
        <v>106</v>
      </c>
      <c r="AO1062" s="18"/>
      <c r="AP1062" s="18" t="s">
        <v>81</v>
      </c>
      <c r="AQ1062" s="18"/>
      <c r="AR1062" s="28">
        <v>0</v>
      </c>
      <c r="AS1062" s="18"/>
      <c r="AT1062" s="72">
        <v>60</v>
      </c>
      <c r="AU1062" s="19">
        <v>178</v>
      </c>
      <c r="AV1062" s="19">
        <v>178</v>
      </c>
      <c r="AW1062" s="18" t="s">
        <v>78</v>
      </c>
      <c r="AX1062" s="18" t="s">
        <v>109</v>
      </c>
      <c r="AY1062" s="18"/>
      <c r="AZ1062" s="18"/>
      <c r="BA1062" s="19">
        <v>0</v>
      </c>
      <c r="BB1062" s="20" t="s">
        <v>106</v>
      </c>
      <c r="BC1062" s="18" t="s">
        <v>96</v>
      </c>
      <c r="BD1062" s="18" t="s">
        <v>106</v>
      </c>
      <c r="BE1062" s="18" t="s">
        <v>84</v>
      </c>
      <c r="BF1062" s="18"/>
      <c r="BG1062" s="19">
        <v>1</v>
      </c>
      <c r="BH1062" s="21">
        <v>0</v>
      </c>
      <c r="BI1062" s="19">
        <v>0.18</v>
      </c>
      <c r="BJ1062" s="19">
        <v>0.18</v>
      </c>
      <c r="BK1062" s="19">
        <v>0.18</v>
      </c>
      <c r="BL1062" s="18"/>
      <c r="BM1062" s="18"/>
      <c r="BN1062" s="19">
        <v>93.04</v>
      </c>
      <c r="BO1062" s="21">
        <v>0.98</v>
      </c>
      <c r="BP1062" s="20"/>
      <c r="BQ1062" s="21">
        <v>0.27</v>
      </c>
      <c r="BR1062" s="21">
        <v>0.27</v>
      </c>
      <c r="BS1062" s="21">
        <v>0.27</v>
      </c>
      <c r="BT1062" s="20"/>
      <c r="BU1062" s="20"/>
      <c r="BV1062" s="21">
        <v>92.31</v>
      </c>
      <c r="BW1062" s="9">
        <f>IF(BA1062=1,BN1062-(Monitors!$B$17*Data!BZ1062),Data!BN1062)</f>
        <v>93.04</v>
      </c>
      <c r="BX1062" s="32">
        <f>IF($AR1062=1,$BW1062-(Monitors!$C$17*BZ1062),Data!$BW1062)</f>
        <v>93.04</v>
      </c>
      <c r="BY1062" s="32">
        <f>BX1062-(AA1062*Monitors!$C$13)</f>
        <v>88.89200000000001</v>
      </c>
      <c r="BZ1062" s="86">
        <f>(Monitors!$C$13*Data!AA1062)+(Monitors!$C$6*TANH(Monitors!$C$7*(Data!V1062+Monitors!$C$8)+Monitors!$C$9)+Monitors!$C$10)</f>
        <v>21.546652378053384</v>
      </c>
      <c r="CA1062" s="9">
        <f>BN1062-(Signage!$C$13*AI1062)</f>
        <v>54.290612500000002</v>
      </c>
      <c r="CB1062" s="86">
        <f>(Signage!$C$13*Data!AI1062)+(Signage!$C$6*TANH(Signage!$C$7*(Data!V1062+Signage!$C$8)+Signage!$C$9)+Signage!$C$10)</f>
        <v>112.48884010286622</v>
      </c>
    </row>
    <row r="1063" spans="1:80" s="4" customFormat="1" ht="12" customHeight="1">
      <c r="A1063" s="83">
        <v>1062</v>
      </c>
      <c r="B1063" s="15" t="s">
        <v>2083</v>
      </c>
      <c r="C1063" s="83" t="s">
        <v>1993</v>
      </c>
      <c r="D1063" s="16">
        <v>41835</v>
      </c>
      <c r="E1063" s="18" t="s">
        <v>78</v>
      </c>
      <c r="F1063" s="15" t="s">
        <v>70</v>
      </c>
      <c r="G1063" s="17">
        <v>6</v>
      </c>
      <c r="H1063" s="15" t="s">
        <v>914</v>
      </c>
      <c r="I1063" s="15" t="s">
        <v>90</v>
      </c>
      <c r="J1063" s="18"/>
      <c r="K1063" s="18" t="s">
        <v>74</v>
      </c>
      <c r="L1063" s="18"/>
      <c r="M1063" s="18" t="s">
        <v>78</v>
      </c>
      <c r="N1063" s="18" t="s">
        <v>78</v>
      </c>
      <c r="O1063" s="18" t="s">
        <v>82</v>
      </c>
      <c r="P1063" s="18"/>
      <c r="Q1063" s="18" t="s">
        <v>78</v>
      </c>
      <c r="R1063" s="19">
        <v>1.78</v>
      </c>
      <c r="S1063" s="19">
        <v>23</v>
      </c>
      <c r="T1063" s="19">
        <v>40.9</v>
      </c>
      <c r="U1063" s="19">
        <v>47</v>
      </c>
      <c r="V1063" s="19">
        <v>942.4</v>
      </c>
      <c r="W1063" s="19">
        <v>1080</v>
      </c>
      <c r="X1063" s="19">
        <v>1920</v>
      </c>
      <c r="Y1063" s="18" t="s">
        <v>147</v>
      </c>
      <c r="Z1063" s="69">
        <v>2200</v>
      </c>
      <c r="AA1063" s="19">
        <v>2.0739999999999998</v>
      </c>
      <c r="AB1063" s="21">
        <v>472</v>
      </c>
      <c r="AC1063" s="19">
        <v>0.3</v>
      </c>
      <c r="AD1063" s="19">
        <v>472</v>
      </c>
      <c r="AE1063" s="19">
        <v>472</v>
      </c>
      <c r="AF1063" s="19">
        <v>412</v>
      </c>
      <c r="AG1063" s="8">
        <f>AF1063/AD1063</f>
        <v>0.8728813559322034</v>
      </c>
      <c r="AH1063" s="19">
        <v>200.2</v>
      </c>
      <c r="AI1063" s="85">
        <f>(AF1063*V1063)/1000000</f>
        <v>0.38826879999999997</v>
      </c>
      <c r="AJ1063" s="18" t="s">
        <v>78</v>
      </c>
      <c r="AK1063" s="18" t="s">
        <v>809</v>
      </c>
      <c r="AL1063" s="18" t="s">
        <v>807</v>
      </c>
      <c r="AM1063" s="18" t="s">
        <v>808</v>
      </c>
      <c r="AN1063" s="18" t="s">
        <v>106</v>
      </c>
      <c r="AO1063" s="18"/>
      <c r="AP1063" s="18" t="s">
        <v>81</v>
      </c>
      <c r="AQ1063" s="18"/>
      <c r="AR1063" s="28">
        <v>0</v>
      </c>
      <c r="AS1063" s="18"/>
      <c r="AT1063" s="72">
        <v>60</v>
      </c>
      <c r="AU1063" s="19">
        <v>178</v>
      </c>
      <c r="AV1063" s="19">
        <v>178</v>
      </c>
      <c r="AW1063" s="18" t="s">
        <v>78</v>
      </c>
      <c r="AX1063" s="18" t="s">
        <v>109</v>
      </c>
      <c r="AY1063" s="18"/>
      <c r="AZ1063" s="18"/>
      <c r="BA1063" s="19">
        <v>0</v>
      </c>
      <c r="BB1063" s="20" t="s">
        <v>106</v>
      </c>
      <c r="BC1063" s="18" t="s">
        <v>96</v>
      </c>
      <c r="BD1063" s="18" t="s">
        <v>106</v>
      </c>
      <c r="BE1063" s="18" t="s">
        <v>84</v>
      </c>
      <c r="BF1063" s="18"/>
      <c r="BG1063" s="19">
        <v>1</v>
      </c>
      <c r="BH1063" s="21">
        <v>0</v>
      </c>
      <c r="BI1063" s="19">
        <v>0.21</v>
      </c>
      <c r="BJ1063" s="19">
        <v>0.21</v>
      </c>
      <c r="BK1063" s="19">
        <v>0.21</v>
      </c>
      <c r="BL1063" s="18"/>
      <c r="BM1063" s="18"/>
      <c r="BN1063" s="19">
        <v>69.69</v>
      </c>
      <c r="BO1063" s="21">
        <v>0.97</v>
      </c>
      <c r="BP1063" s="20"/>
      <c r="BQ1063" s="21">
        <v>0.26</v>
      </c>
      <c r="BR1063" s="21">
        <v>0.26</v>
      </c>
      <c r="BS1063" s="21">
        <v>0.26</v>
      </c>
      <c r="BT1063" s="20"/>
      <c r="BU1063" s="20"/>
      <c r="BV1063" s="21">
        <v>68.2</v>
      </c>
      <c r="BW1063" s="9">
        <f>IF(BA1063=1,BN1063-(Monitors!$B$17*Data!BZ1063),Data!BN1063)</f>
        <v>69.69</v>
      </c>
      <c r="BX1063" s="32">
        <f>IF($AR1063=1,$BW1063-(Monitors!$C$17*BZ1063),Data!$BW1063)</f>
        <v>69.69</v>
      </c>
      <c r="BY1063" s="32">
        <f>BX1063-(AA1063*Monitors!$C$13)</f>
        <v>65.542000000000002</v>
      </c>
      <c r="BZ1063" s="86">
        <f>(Monitors!$C$13*Data!AA1063)+(Monitors!$C$6*TANH(Monitors!$C$7*(Data!V1063+Monitors!$C$8)+Monitors!$C$9)+Monitors!$C$10)</f>
        <v>21.528620532847821</v>
      </c>
      <c r="CA1063" s="9">
        <f>BN1063-(Signage!$C$13*AI1063)</f>
        <v>40.569839999999999</v>
      </c>
      <c r="CB1063" s="86">
        <f>(Signage!$C$13*Data!AI1063)+(Signage!$C$6*TANH(Signage!$C$7*(Data!V1063+Signage!$C$8)+Signage!$C$9)+Signage!$C$10)</f>
        <v>91.460569870196807</v>
      </c>
    </row>
    <row r="1064" spans="1:80" s="4" customFormat="1" ht="12" customHeight="1">
      <c r="A1064" s="82">
        <v>1063</v>
      </c>
      <c r="B1064" s="15" t="s">
        <v>2058</v>
      </c>
      <c r="C1064" s="82" t="s">
        <v>1994</v>
      </c>
      <c r="D1064" s="16">
        <v>41760</v>
      </c>
      <c r="E1064" s="18" t="s">
        <v>77</v>
      </c>
      <c r="F1064" s="15" t="s">
        <v>322</v>
      </c>
      <c r="G1064" s="17">
        <v>6</v>
      </c>
      <c r="H1064" s="15" t="s">
        <v>914</v>
      </c>
      <c r="I1064" s="15" t="s">
        <v>113</v>
      </c>
      <c r="J1064" s="18"/>
      <c r="K1064" s="18" t="s">
        <v>74</v>
      </c>
      <c r="L1064" s="18"/>
      <c r="M1064" s="18" t="s">
        <v>78</v>
      </c>
      <c r="N1064" s="18" t="s">
        <v>78</v>
      </c>
      <c r="O1064" s="18" t="s">
        <v>82</v>
      </c>
      <c r="P1064" s="18"/>
      <c r="Q1064" s="18" t="s">
        <v>78</v>
      </c>
      <c r="R1064" s="19">
        <v>1.78</v>
      </c>
      <c r="S1064" s="19">
        <v>24.2</v>
      </c>
      <c r="T1064" s="19">
        <v>43.1</v>
      </c>
      <c r="U1064" s="19">
        <v>49.5</v>
      </c>
      <c r="V1064" s="19">
        <v>1047.01</v>
      </c>
      <c r="W1064" s="19">
        <v>1080</v>
      </c>
      <c r="X1064" s="19">
        <v>1920</v>
      </c>
      <c r="Y1064" s="18" t="s">
        <v>147</v>
      </c>
      <c r="Z1064" s="69">
        <v>6755</v>
      </c>
      <c r="AA1064" s="19">
        <v>2.0739999999999998</v>
      </c>
      <c r="AB1064" s="21">
        <v>400</v>
      </c>
      <c r="AC1064" s="19">
        <v>11.7</v>
      </c>
      <c r="AD1064" s="19">
        <v>444.8</v>
      </c>
      <c r="AE1064" s="19">
        <v>400</v>
      </c>
      <c r="AF1064" s="19">
        <v>443.1</v>
      </c>
      <c r="AG1064" s="8">
        <f>AF1064/AD1064</f>
        <v>0.99617805755395683</v>
      </c>
      <c r="AH1064" s="19">
        <v>260.5</v>
      </c>
      <c r="AI1064" s="85">
        <f>(AF1064*V1064)/1000000</f>
        <v>0.46393013099999997</v>
      </c>
      <c r="AJ1064" s="18" t="s">
        <v>78</v>
      </c>
      <c r="AK1064" s="18" t="s">
        <v>347</v>
      </c>
      <c r="AL1064" s="18" t="s">
        <v>159</v>
      </c>
      <c r="AM1064" s="18"/>
      <c r="AN1064" s="18" t="s">
        <v>81</v>
      </c>
      <c r="AO1064" s="18"/>
      <c r="AP1064" s="18" t="s">
        <v>94</v>
      </c>
      <c r="AQ1064" s="18"/>
      <c r="AR1064" s="28">
        <v>0</v>
      </c>
      <c r="AS1064" s="18"/>
      <c r="AT1064" s="72">
        <v>60</v>
      </c>
      <c r="AU1064" s="19">
        <v>178</v>
      </c>
      <c r="AV1064" s="19">
        <v>178</v>
      </c>
      <c r="AW1064" s="18" t="s">
        <v>78</v>
      </c>
      <c r="AX1064" s="18" t="s">
        <v>516</v>
      </c>
      <c r="AY1064" s="18"/>
      <c r="AZ1064" s="18"/>
      <c r="BA1064" s="19">
        <v>0</v>
      </c>
      <c r="BB1064" s="20" t="s">
        <v>81</v>
      </c>
      <c r="BC1064" s="18" t="s">
        <v>81</v>
      </c>
      <c r="BD1064" s="18"/>
      <c r="BE1064" s="18" t="s">
        <v>84</v>
      </c>
      <c r="BF1064" s="18"/>
      <c r="BG1064" s="19">
        <v>1</v>
      </c>
      <c r="BH1064" s="21">
        <v>1</v>
      </c>
      <c r="BI1064" s="19">
        <v>0.27</v>
      </c>
      <c r="BJ1064" s="18"/>
      <c r="BK1064" s="19">
        <v>0</v>
      </c>
      <c r="BL1064" s="18"/>
      <c r="BM1064" s="18"/>
      <c r="BN1064" s="19">
        <v>61.91</v>
      </c>
      <c r="BO1064" s="21">
        <v>0.85</v>
      </c>
      <c r="BP1064" s="20"/>
      <c r="BQ1064" s="21">
        <v>0.36</v>
      </c>
      <c r="BR1064" s="20"/>
      <c r="BS1064" s="21">
        <v>0</v>
      </c>
      <c r="BT1064" s="20"/>
      <c r="BU1064" s="20"/>
      <c r="BV1064" s="21">
        <v>62.27</v>
      </c>
      <c r="BW1064" s="9">
        <f>IF(BA1064=1,BN1064-(Monitors!$B$17*Data!BZ1064),Data!BN1064)</f>
        <v>61.91</v>
      </c>
      <c r="BX1064" s="32">
        <f>IF($AR1064=1,$BW1064-(Monitors!$C$17*BZ1064),Data!$BW1064)</f>
        <v>61.91</v>
      </c>
      <c r="BY1064" s="32">
        <f>BX1064-(AA1064*Monitors!$C$13)</f>
        <v>57.762</v>
      </c>
      <c r="BZ1064" s="86">
        <f>(Monitors!$C$13*Data!AA1064)+(Monitors!$C$6*TANH(Monitors!$C$7*(Data!V1064+Monitors!$C$8)+Monitors!$C$9)+Monitors!$C$10)</f>
        <v>21.539604839403324</v>
      </c>
      <c r="CA1064" s="9">
        <f>BN1064-(Signage!$C$13*AI1064)</f>
        <v>27.115240174999997</v>
      </c>
      <c r="CB1064" s="86">
        <f>(Signage!$C$13*Data!AI1064)+(Signage!$C$6*TANH(Signage!$C$7*(Data!V1064+Signage!$C$8)+Signage!$C$9)+Signage!$C$10)</f>
        <v>101.34572615107123</v>
      </c>
    </row>
    <row r="1065" spans="1:80" s="4" customFormat="1" ht="12" customHeight="1">
      <c r="A1065" s="83">
        <v>1064</v>
      </c>
      <c r="B1065" s="15" t="s">
        <v>2097</v>
      </c>
      <c r="C1065" s="83" t="s">
        <v>1995</v>
      </c>
      <c r="D1065" s="25">
        <v>41744</v>
      </c>
      <c r="E1065" s="27" t="s">
        <v>78</v>
      </c>
      <c r="F1065" s="24" t="s">
        <v>704</v>
      </c>
      <c r="G1065" s="24" t="s">
        <v>885</v>
      </c>
      <c r="H1065" s="15" t="s">
        <v>914</v>
      </c>
      <c r="I1065" s="24" t="s">
        <v>90</v>
      </c>
      <c r="J1065" s="27"/>
      <c r="K1065" s="27" t="s">
        <v>74</v>
      </c>
      <c r="L1065" s="27"/>
      <c r="M1065" s="27" t="s">
        <v>78</v>
      </c>
      <c r="N1065" s="27" t="s">
        <v>78</v>
      </c>
      <c r="O1065" s="27" t="s">
        <v>82</v>
      </c>
      <c r="P1065" s="27"/>
      <c r="Q1065" s="27" t="s">
        <v>78</v>
      </c>
      <c r="R1065" s="28">
        <v>1.78</v>
      </c>
      <c r="S1065" s="27" t="s">
        <v>903</v>
      </c>
      <c r="T1065" s="27" t="s">
        <v>904</v>
      </c>
      <c r="U1065" s="28">
        <v>55</v>
      </c>
      <c r="V1065" s="28">
        <v>1276</v>
      </c>
      <c r="W1065" s="28">
        <v>1080</v>
      </c>
      <c r="X1065" s="28">
        <v>1920</v>
      </c>
      <c r="Y1065" s="27" t="s">
        <v>147</v>
      </c>
      <c r="Z1065" s="70">
        <v>1626</v>
      </c>
      <c r="AA1065" s="28">
        <v>2.0739999999999998</v>
      </c>
      <c r="AB1065" s="29" t="s">
        <v>905</v>
      </c>
      <c r="AC1065" s="28">
        <v>2</v>
      </c>
      <c r="AD1065" s="28">
        <v>518</v>
      </c>
      <c r="AE1065" s="28">
        <v>627.70000000000005</v>
      </c>
      <c r="AF1065" s="28">
        <v>516.9</v>
      </c>
      <c r="AG1065" s="8">
        <f>AF1065/AD1065</f>
        <v>0.9978764478764478</v>
      </c>
      <c r="AH1065" s="28">
        <v>516.1</v>
      </c>
      <c r="AI1065" s="85">
        <f>(AF1065*V1065)/1000000</f>
        <v>0.65956440000000005</v>
      </c>
      <c r="AJ1065" s="27" t="s">
        <v>78</v>
      </c>
      <c r="AK1065" s="27" t="s">
        <v>580</v>
      </c>
      <c r="AL1065" s="27" t="s">
        <v>644</v>
      </c>
      <c r="AM1065" s="27"/>
      <c r="AN1065" s="27" t="s">
        <v>81</v>
      </c>
      <c r="AO1065" s="27"/>
      <c r="AP1065" s="27" t="s">
        <v>81</v>
      </c>
      <c r="AQ1065" s="27"/>
      <c r="AR1065" s="28">
        <v>0</v>
      </c>
      <c r="AS1065" s="27"/>
      <c r="AT1065" s="73" t="s">
        <v>886</v>
      </c>
      <c r="AU1065" s="27" t="s">
        <v>890</v>
      </c>
      <c r="AV1065" s="27" t="s">
        <v>890</v>
      </c>
      <c r="AW1065" s="31"/>
      <c r="AX1065" s="27" t="s">
        <v>109</v>
      </c>
      <c r="AY1065" s="27"/>
      <c r="AZ1065" s="27"/>
      <c r="BA1065" s="28">
        <v>0</v>
      </c>
      <c r="BB1065" s="29" t="s">
        <v>81</v>
      </c>
      <c r="BC1065" s="29" t="s">
        <v>81</v>
      </c>
      <c r="BD1065" s="27"/>
      <c r="BE1065" s="27" t="s">
        <v>84</v>
      </c>
      <c r="BF1065" s="27"/>
      <c r="BG1065" s="27" t="s">
        <v>895</v>
      </c>
      <c r="BH1065" s="29" t="s">
        <v>188</v>
      </c>
      <c r="BI1065" s="27" t="s">
        <v>893</v>
      </c>
      <c r="BJ1065" s="27"/>
      <c r="BK1065" s="28">
        <v>0.18</v>
      </c>
      <c r="BL1065" s="27"/>
      <c r="BM1065" s="27"/>
      <c r="BN1065" s="28">
        <v>160.51</v>
      </c>
      <c r="BO1065" s="29" t="s">
        <v>891</v>
      </c>
      <c r="BP1065" s="29"/>
      <c r="BQ1065" s="30">
        <v>0.34</v>
      </c>
      <c r="BR1065" s="29"/>
      <c r="BS1065" s="30">
        <v>0.34</v>
      </c>
      <c r="BT1065" s="29"/>
      <c r="BU1065" s="29"/>
      <c r="BV1065" s="30">
        <v>159.36000000000001</v>
      </c>
      <c r="BW1065" s="9">
        <f>IF(BA1065=1,BN1065-(Monitors!$B$17*Data!BZ1065),Data!BN1065)</f>
        <v>160.51</v>
      </c>
      <c r="BX1065" s="32">
        <f>IF($AR1065=1,$BW1065-(Monitors!$C$17*BZ1065),Data!$BW1065)</f>
        <v>160.51</v>
      </c>
      <c r="BY1065" s="32">
        <f>BX1065-(AA1065*Monitors!$C$13)</f>
        <v>156.36199999999999</v>
      </c>
      <c r="BZ1065" s="86">
        <f>(Monitors!$C$13*Data!AA1065)+(Monitors!$C$6*TANH(Monitors!$C$7*(Data!V1065+Monitors!$C$8)+Monitors!$C$9)+Monitors!$C$10)</f>
        <v>21.546655608341023</v>
      </c>
      <c r="CA1065" s="9">
        <f>BN1065-(Signage!$C$13*AI1065)</f>
        <v>111.04266999999999</v>
      </c>
      <c r="CB1065" s="86">
        <f>(Signage!$C$13*Data!AI1065)+(Signage!$C$6*TANH(Signage!$C$7*(Data!V1065+Signage!$C$8)+Signage!$C$9)+Signage!$C$10)</f>
        <v>123.21459298369339</v>
      </c>
    </row>
    <row r="1066" spans="1:80" s="4" customFormat="1" ht="12" customHeight="1">
      <c r="A1066" s="82">
        <v>1065</v>
      </c>
      <c r="B1066" s="15" t="s">
        <v>2076</v>
      </c>
      <c r="C1066" s="82" t="s">
        <v>1996</v>
      </c>
      <c r="D1066" s="16">
        <v>41430</v>
      </c>
      <c r="E1066" s="18" t="s">
        <v>77</v>
      </c>
      <c r="F1066" s="15" t="s">
        <v>70</v>
      </c>
      <c r="G1066" s="17">
        <v>6</v>
      </c>
      <c r="H1066" s="15" t="s">
        <v>914</v>
      </c>
      <c r="I1066" s="15" t="s">
        <v>90</v>
      </c>
      <c r="J1066" s="18" t="s">
        <v>90</v>
      </c>
      <c r="K1066" s="18" t="s">
        <v>74</v>
      </c>
      <c r="L1066" s="18"/>
      <c r="M1066" s="18" t="s">
        <v>78</v>
      </c>
      <c r="N1066" s="18" t="s">
        <v>78</v>
      </c>
      <c r="O1066" s="18" t="s">
        <v>82</v>
      </c>
      <c r="P1066" s="18"/>
      <c r="Q1066" s="18" t="s">
        <v>78</v>
      </c>
      <c r="R1066" s="19">
        <v>1.78</v>
      </c>
      <c r="S1066" s="19">
        <v>15.5</v>
      </c>
      <c r="T1066" s="19">
        <v>27.5</v>
      </c>
      <c r="U1066" s="19">
        <v>31.5</v>
      </c>
      <c r="V1066" s="19">
        <v>425.32</v>
      </c>
      <c r="W1066" s="19">
        <v>1080</v>
      </c>
      <c r="X1066" s="19">
        <v>1920</v>
      </c>
      <c r="Y1066" s="18" t="s">
        <v>147</v>
      </c>
      <c r="Z1066" s="69">
        <v>4875</v>
      </c>
      <c r="AA1066" s="19">
        <v>2.0739999999999998</v>
      </c>
      <c r="AB1066" s="21">
        <v>350</v>
      </c>
      <c r="AC1066" s="19">
        <v>0.1</v>
      </c>
      <c r="AD1066" s="19">
        <v>539.5</v>
      </c>
      <c r="AE1066" s="19">
        <v>350</v>
      </c>
      <c r="AF1066" s="19">
        <v>309</v>
      </c>
      <c r="AG1066" s="8">
        <f>AF1066/AD1066</f>
        <v>0.5727525486561631</v>
      </c>
      <c r="AH1066" s="19">
        <v>309</v>
      </c>
      <c r="AI1066" s="85">
        <f>(AF1066*V1066)/1000000</f>
        <v>0.13142387999999999</v>
      </c>
      <c r="AJ1066" s="18" t="s">
        <v>78</v>
      </c>
      <c r="AK1066" s="18" t="s">
        <v>622</v>
      </c>
      <c r="AL1066" s="18" t="s">
        <v>88</v>
      </c>
      <c r="AM1066" s="18"/>
      <c r="AN1066" s="18" t="s">
        <v>106</v>
      </c>
      <c r="AO1066" s="18"/>
      <c r="AP1066" s="18" t="s">
        <v>81</v>
      </c>
      <c r="AQ1066" s="18"/>
      <c r="AR1066" s="28">
        <v>0</v>
      </c>
      <c r="AS1066" s="18"/>
      <c r="AT1066" s="72">
        <v>60</v>
      </c>
      <c r="AU1066" s="19">
        <v>178</v>
      </c>
      <c r="AV1066" s="19">
        <v>178</v>
      </c>
      <c r="AW1066" s="18" t="s">
        <v>78</v>
      </c>
      <c r="AX1066" s="19">
        <v>0.68</v>
      </c>
      <c r="AY1066" s="18"/>
      <c r="AZ1066" s="18"/>
      <c r="BA1066" s="19">
        <v>0</v>
      </c>
      <c r="BB1066" s="20" t="s">
        <v>106</v>
      </c>
      <c r="BC1066" s="18" t="s">
        <v>107</v>
      </c>
      <c r="BD1066" s="18"/>
      <c r="BE1066" s="18" t="s">
        <v>84</v>
      </c>
      <c r="BF1066" s="18"/>
      <c r="BG1066" s="18"/>
      <c r="BH1066" s="21">
        <v>0</v>
      </c>
      <c r="BI1066" s="19">
        <v>0.51</v>
      </c>
      <c r="BJ1066" s="19">
        <v>0.36</v>
      </c>
      <c r="BK1066" s="18"/>
      <c r="BL1066" s="18"/>
      <c r="BM1066" s="18"/>
      <c r="BN1066" s="19">
        <v>46.67</v>
      </c>
      <c r="BO1066" s="21">
        <v>0.86</v>
      </c>
      <c r="BP1066" s="20"/>
      <c r="BQ1066" s="21">
        <v>0.65</v>
      </c>
      <c r="BR1066" s="21">
        <v>0.48</v>
      </c>
      <c r="BS1066" s="20"/>
      <c r="BT1066" s="20"/>
      <c r="BU1066" s="20"/>
      <c r="BV1066" s="21">
        <v>46.01</v>
      </c>
      <c r="BW1066" s="9">
        <f>IF(BA1066=1,BN1066-(Monitors!$B$17*Data!BZ1066),Data!BN1066)</f>
        <v>46.67</v>
      </c>
      <c r="BX1066" s="32">
        <f>IF($AR1066=1,$BW1066-(Monitors!$C$17*BZ1066),Data!$BW1066)</f>
        <v>46.67</v>
      </c>
      <c r="BY1066" s="32">
        <f>BX1066-(AA1066*Monitors!$C$13)</f>
        <v>42.522000000000006</v>
      </c>
      <c r="BZ1066" s="86">
        <f>(Monitors!$C$13*Data!AA1066)+(Monitors!$C$6*TANH(Monitors!$C$7*(Data!V1066+Monitors!$C$8)+Monitors!$C$9)+Monitors!$C$10)</f>
        <v>20.375904927202008</v>
      </c>
      <c r="CA1066" s="9">
        <f>BN1066-(Signage!$C$13*AI1066)</f>
        <v>36.813209000000001</v>
      </c>
      <c r="CB1066" s="86">
        <f>(Signage!$C$13*Data!AI1066)+(Signage!$C$6*TANH(Signage!$C$7*(Data!V1066+Signage!$C$8)+Signage!$C$9)+Signage!$C$10)</f>
        <v>41.63015699724982</v>
      </c>
    </row>
    <row r="1067" spans="1:80" s="4" customFormat="1" ht="12" customHeight="1">
      <c r="A1067" s="83">
        <v>1066</v>
      </c>
      <c r="B1067" s="15" t="s">
        <v>2079</v>
      </c>
      <c r="C1067" s="83" t="s">
        <v>1997</v>
      </c>
      <c r="D1067" s="16">
        <v>41345</v>
      </c>
      <c r="E1067" s="18" t="s">
        <v>77</v>
      </c>
      <c r="F1067" s="15" t="s">
        <v>70</v>
      </c>
      <c r="G1067" s="17">
        <v>6</v>
      </c>
      <c r="H1067" s="15" t="s">
        <v>914</v>
      </c>
      <c r="I1067" s="15" t="s">
        <v>73</v>
      </c>
      <c r="J1067" s="18" t="s">
        <v>73</v>
      </c>
      <c r="K1067" s="18" t="s">
        <v>74</v>
      </c>
      <c r="L1067" s="18" t="s">
        <v>71</v>
      </c>
      <c r="M1067" s="18" t="s">
        <v>78</v>
      </c>
      <c r="N1067" s="18" t="s">
        <v>78</v>
      </c>
      <c r="O1067" s="18" t="s">
        <v>82</v>
      </c>
      <c r="P1067" s="18" t="s">
        <v>71</v>
      </c>
      <c r="Q1067" s="18" t="s">
        <v>78</v>
      </c>
      <c r="R1067" s="19">
        <v>1.78</v>
      </c>
      <c r="S1067" s="19">
        <v>15.4</v>
      </c>
      <c r="T1067" s="19">
        <v>27.5</v>
      </c>
      <c r="U1067" s="19">
        <v>31.5</v>
      </c>
      <c r="V1067" s="19">
        <v>423.5</v>
      </c>
      <c r="W1067" s="19">
        <v>1080</v>
      </c>
      <c r="X1067" s="19">
        <v>1920</v>
      </c>
      <c r="Y1067" s="18" t="s">
        <v>147</v>
      </c>
      <c r="Z1067" s="69">
        <v>4897</v>
      </c>
      <c r="AA1067" s="19">
        <v>2.0739999999999998</v>
      </c>
      <c r="AB1067" s="21">
        <v>400</v>
      </c>
      <c r="AC1067" s="19">
        <v>31</v>
      </c>
      <c r="AD1067" s="19">
        <v>521</v>
      </c>
      <c r="AE1067" s="19">
        <v>400</v>
      </c>
      <c r="AF1067" s="19">
        <v>326</v>
      </c>
      <c r="AG1067" s="8">
        <f>AF1067/AD1067</f>
        <v>0.62571976967370446</v>
      </c>
      <c r="AH1067" s="19">
        <v>260</v>
      </c>
      <c r="AI1067" s="85">
        <f>(AF1067*V1067)/1000000</f>
        <v>0.13806099999999999</v>
      </c>
      <c r="AJ1067" s="18" t="s">
        <v>78</v>
      </c>
      <c r="AK1067" s="18" t="s">
        <v>614</v>
      </c>
      <c r="AL1067" s="18" t="s">
        <v>105</v>
      </c>
      <c r="AM1067" s="18" t="s">
        <v>616</v>
      </c>
      <c r="AN1067" s="18" t="s">
        <v>81</v>
      </c>
      <c r="AO1067" s="18" t="s">
        <v>507</v>
      </c>
      <c r="AP1067" s="18" t="s">
        <v>94</v>
      </c>
      <c r="AQ1067" s="18" t="s">
        <v>71</v>
      </c>
      <c r="AR1067" s="19">
        <v>0</v>
      </c>
      <c r="AS1067" s="18"/>
      <c r="AT1067" s="72">
        <v>60</v>
      </c>
      <c r="AU1067" s="19">
        <v>178</v>
      </c>
      <c r="AV1067" s="19">
        <v>178</v>
      </c>
      <c r="AW1067" s="18" t="s">
        <v>77</v>
      </c>
      <c r="AX1067" s="18" t="s">
        <v>615</v>
      </c>
      <c r="AY1067" s="18" t="s">
        <v>71</v>
      </c>
      <c r="AZ1067" s="18" t="s">
        <v>71</v>
      </c>
      <c r="BA1067" s="19">
        <v>0</v>
      </c>
      <c r="BB1067" s="20" t="s">
        <v>81</v>
      </c>
      <c r="BC1067" s="18" t="s">
        <v>96</v>
      </c>
      <c r="BD1067" s="18" t="s">
        <v>71</v>
      </c>
      <c r="BE1067" s="18" t="s">
        <v>84</v>
      </c>
      <c r="BF1067" s="18" t="s">
        <v>71</v>
      </c>
      <c r="BG1067" s="18"/>
      <c r="BH1067" s="21">
        <v>0</v>
      </c>
      <c r="BI1067" s="19">
        <v>0.31</v>
      </c>
      <c r="BJ1067" s="18"/>
      <c r="BK1067" s="19">
        <v>0.31</v>
      </c>
      <c r="BL1067" s="18"/>
      <c r="BM1067" s="18"/>
      <c r="BN1067" s="19">
        <v>53.76</v>
      </c>
      <c r="BO1067" s="21">
        <v>0.5</v>
      </c>
      <c r="BP1067" s="20"/>
      <c r="BQ1067" s="21">
        <v>0.38</v>
      </c>
      <c r="BR1067" s="20"/>
      <c r="BS1067" s="21">
        <v>0.38</v>
      </c>
      <c r="BT1067" s="20"/>
      <c r="BU1067" s="20"/>
      <c r="BV1067" s="21">
        <v>52.87</v>
      </c>
      <c r="BW1067" s="9">
        <f>IF(BA1067=1,BN1067-(Monitors!$B$17*Data!BZ1067),Data!BN1067)</f>
        <v>53.76</v>
      </c>
      <c r="BX1067" s="32">
        <f>IF($AR1067=1,$BW1067-(Monitors!$C$17*BZ1067),Data!$BW1067)</f>
        <v>53.76</v>
      </c>
      <c r="BY1067" s="32">
        <f>BX1067-(AA1067*Monitors!$C$13)</f>
        <v>49.611999999999995</v>
      </c>
      <c r="BZ1067" s="86">
        <f>(Monitors!$C$13*Data!AA1067)+(Monitors!$C$6*TANH(Monitors!$C$7*(Data!V1067+Monitors!$C$8)+Monitors!$C$9)+Monitors!$C$10)</f>
        <v>20.359311870673551</v>
      </c>
      <c r="CA1067" s="9">
        <f>BN1067-(Signage!$C$13*AI1067)</f>
        <v>43.405425000000001</v>
      </c>
      <c r="CB1067" s="86">
        <f>(Signage!$C$13*Data!AI1067)+(Signage!$C$6*TANH(Signage!$C$7*(Data!V1067+Signage!$C$8)+Signage!$C$9)+Signage!$C$10)</f>
        <v>41.993367637729534</v>
      </c>
    </row>
    <row r="1068" spans="1:80" s="4" customFormat="1" ht="12" customHeight="1">
      <c r="A1068" s="82">
        <v>1067</v>
      </c>
      <c r="B1068" s="15" t="s">
        <v>2100</v>
      </c>
      <c r="C1068" s="82" t="s">
        <v>1998</v>
      </c>
      <c r="D1068" s="16">
        <v>41604</v>
      </c>
      <c r="E1068" s="18" t="s">
        <v>77</v>
      </c>
      <c r="F1068" s="15" t="s">
        <v>70</v>
      </c>
      <c r="G1068" s="17">
        <v>6</v>
      </c>
      <c r="H1068" s="15" t="s">
        <v>914</v>
      </c>
      <c r="I1068" s="15" t="s">
        <v>73</v>
      </c>
      <c r="J1068" s="18" t="s">
        <v>73</v>
      </c>
      <c r="K1068" s="18" t="s">
        <v>74</v>
      </c>
      <c r="L1068" s="18" t="s">
        <v>71</v>
      </c>
      <c r="M1068" s="18" t="s">
        <v>78</v>
      </c>
      <c r="N1068" s="18" t="s">
        <v>78</v>
      </c>
      <c r="O1068" s="18" t="s">
        <v>82</v>
      </c>
      <c r="P1068" s="18" t="s">
        <v>71</v>
      </c>
      <c r="Q1068" s="18" t="s">
        <v>78</v>
      </c>
      <c r="R1068" s="19">
        <v>1.78</v>
      </c>
      <c r="S1068" s="19">
        <v>20.6</v>
      </c>
      <c r="T1068" s="19">
        <v>36.6</v>
      </c>
      <c r="U1068" s="19">
        <v>42</v>
      </c>
      <c r="V1068" s="19">
        <v>753.96</v>
      </c>
      <c r="W1068" s="19">
        <v>1080</v>
      </c>
      <c r="X1068" s="19">
        <v>1920</v>
      </c>
      <c r="Y1068" s="18" t="s">
        <v>147</v>
      </c>
      <c r="Z1068" s="69">
        <v>2708</v>
      </c>
      <c r="AA1068" s="19">
        <v>2.0739999999999998</v>
      </c>
      <c r="AB1068" s="21">
        <v>450</v>
      </c>
      <c r="AC1068" s="19">
        <v>23.4</v>
      </c>
      <c r="AD1068" s="19">
        <v>536.9</v>
      </c>
      <c r="AE1068" s="19">
        <v>450</v>
      </c>
      <c r="AF1068" s="19">
        <v>376.3</v>
      </c>
      <c r="AG1068" s="8">
        <f>AF1068/AD1068</f>
        <v>0.70087539579065006</v>
      </c>
      <c r="AH1068" s="19">
        <v>292.5</v>
      </c>
      <c r="AI1068" s="85">
        <f>(AF1068*V1068)/1000000</f>
        <v>0.28371514800000003</v>
      </c>
      <c r="AJ1068" s="18" t="s">
        <v>78</v>
      </c>
      <c r="AK1068" s="18" t="s">
        <v>508</v>
      </c>
      <c r="AL1068" s="18" t="s">
        <v>438</v>
      </c>
      <c r="AM1068" s="18" t="s">
        <v>635</v>
      </c>
      <c r="AN1068" s="18" t="s">
        <v>96</v>
      </c>
      <c r="AO1068" s="18" t="s">
        <v>636</v>
      </c>
      <c r="AP1068" s="18" t="s">
        <v>94</v>
      </c>
      <c r="AQ1068" s="18" t="s">
        <v>71</v>
      </c>
      <c r="AR1068" s="19">
        <v>0</v>
      </c>
      <c r="AS1068" s="18"/>
      <c r="AT1068" s="72">
        <v>60</v>
      </c>
      <c r="AU1068" s="19">
        <v>178</v>
      </c>
      <c r="AV1068" s="19">
        <v>178</v>
      </c>
      <c r="AW1068" s="18" t="s">
        <v>77</v>
      </c>
      <c r="AX1068" s="18" t="s">
        <v>98</v>
      </c>
      <c r="AY1068" s="18" t="s">
        <v>71</v>
      </c>
      <c r="AZ1068" s="18" t="s">
        <v>71</v>
      </c>
      <c r="BA1068" s="19">
        <v>0</v>
      </c>
      <c r="BB1068" s="20" t="s">
        <v>96</v>
      </c>
      <c r="BC1068" s="18" t="s">
        <v>96</v>
      </c>
      <c r="BD1068" s="18" t="s">
        <v>71</v>
      </c>
      <c r="BE1068" s="18" t="s">
        <v>84</v>
      </c>
      <c r="BF1068" s="18" t="s">
        <v>71</v>
      </c>
      <c r="BG1068" s="18"/>
      <c r="BH1068" s="21">
        <v>0</v>
      </c>
      <c r="BI1068" s="19">
        <v>0.28999999999999998</v>
      </c>
      <c r="BJ1068" s="18"/>
      <c r="BK1068" s="19">
        <v>0.28999999999999998</v>
      </c>
      <c r="BL1068" s="18"/>
      <c r="BM1068" s="18"/>
      <c r="BN1068" s="19">
        <v>76.819999999999993</v>
      </c>
      <c r="BO1068" s="21">
        <v>0.5</v>
      </c>
      <c r="BP1068" s="20"/>
      <c r="BQ1068" s="21">
        <v>0.34</v>
      </c>
      <c r="BR1068" s="20"/>
      <c r="BS1068" s="21">
        <v>0.34</v>
      </c>
      <c r="BT1068" s="20"/>
      <c r="BU1068" s="20"/>
      <c r="BV1068" s="21">
        <v>77.760000000000005</v>
      </c>
      <c r="BW1068" s="9">
        <f>IF(BA1068=1,BN1068-(Monitors!$B$17*Data!BZ1068),Data!BN1068)</f>
        <v>76.819999999999993</v>
      </c>
      <c r="BX1068" s="32">
        <f>IF($AR1068=1,$BW1068-(Monitors!$C$17*BZ1068),Data!$BW1068)</f>
        <v>76.819999999999993</v>
      </c>
      <c r="BY1068" s="32">
        <f>BX1068-(AA1068*Monitors!$C$13)</f>
        <v>72.671999999999997</v>
      </c>
      <c r="BZ1068" s="86">
        <f>(Monitors!$C$13*Data!AA1068)+(Monitors!$C$6*TANH(Monitors!$C$7*(Data!V1068+Monitors!$C$8)+Monitors!$C$9)+Monitors!$C$10)</f>
        <v>21.460665635648461</v>
      </c>
      <c r="CA1068" s="9">
        <f>BN1068-(Signage!$C$13*AI1068)</f>
        <v>55.541363899999993</v>
      </c>
      <c r="CB1068" s="86">
        <f>(Signage!$C$13*Data!AI1068)+(Signage!$C$6*TANH(Signage!$C$7*(Data!V1068+Signage!$C$8)+Signage!$C$9)+Signage!$C$10)</f>
        <v>74.373677808156543</v>
      </c>
    </row>
    <row r="1069" spans="1:80" s="4" customFormat="1" ht="12" customHeight="1">
      <c r="A1069" s="83">
        <v>1068</v>
      </c>
      <c r="B1069" s="15" t="s">
        <v>2100</v>
      </c>
      <c r="C1069" s="83" t="s">
        <v>1999</v>
      </c>
      <c r="D1069" s="16">
        <v>41604</v>
      </c>
      <c r="E1069" s="18" t="s">
        <v>77</v>
      </c>
      <c r="F1069" s="15" t="s">
        <v>70</v>
      </c>
      <c r="G1069" s="17">
        <v>6</v>
      </c>
      <c r="H1069" s="15" t="s">
        <v>914</v>
      </c>
      <c r="I1069" s="15" t="s">
        <v>73</v>
      </c>
      <c r="J1069" s="18" t="s">
        <v>73</v>
      </c>
      <c r="K1069" s="18" t="s">
        <v>74</v>
      </c>
      <c r="L1069" s="18" t="s">
        <v>71</v>
      </c>
      <c r="M1069" s="18" t="s">
        <v>78</v>
      </c>
      <c r="N1069" s="18" t="s">
        <v>78</v>
      </c>
      <c r="O1069" s="18" t="s">
        <v>82</v>
      </c>
      <c r="P1069" s="18" t="s">
        <v>71</v>
      </c>
      <c r="Q1069" s="18" t="s">
        <v>78</v>
      </c>
      <c r="R1069" s="19">
        <v>1.78</v>
      </c>
      <c r="S1069" s="19">
        <v>20.6</v>
      </c>
      <c r="T1069" s="19">
        <v>36.6</v>
      </c>
      <c r="U1069" s="19">
        <v>42</v>
      </c>
      <c r="V1069" s="19">
        <v>753.96</v>
      </c>
      <c r="W1069" s="19">
        <v>1080</v>
      </c>
      <c r="X1069" s="19">
        <v>1920</v>
      </c>
      <c r="Y1069" s="18" t="s">
        <v>147</v>
      </c>
      <c r="Z1069" s="69">
        <v>2708</v>
      </c>
      <c r="AA1069" s="19">
        <v>2.0739999999999998</v>
      </c>
      <c r="AB1069" s="21">
        <v>450</v>
      </c>
      <c r="AC1069" s="19">
        <v>23.4</v>
      </c>
      <c r="AD1069" s="19">
        <v>536.9</v>
      </c>
      <c r="AE1069" s="19">
        <v>450</v>
      </c>
      <c r="AF1069" s="19">
        <v>376.3</v>
      </c>
      <c r="AG1069" s="8">
        <f>AF1069/AD1069</f>
        <v>0.70087539579065006</v>
      </c>
      <c r="AH1069" s="19">
        <v>292.5</v>
      </c>
      <c r="AI1069" s="85">
        <f>(AF1069*V1069)/1000000</f>
        <v>0.28371514800000003</v>
      </c>
      <c r="AJ1069" s="18" t="s">
        <v>78</v>
      </c>
      <c r="AK1069" s="18" t="s">
        <v>508</v>
      </c>
      <c r="AL1069" s="18" t="s">
        <v>438</v>
      </c>
      <c r="AM1069" s="18" t="s">
        <v>635</v>
      </c>
      <c r="AN1069" s="18" t="s">
        <v>96</v>
      </c>
      <c r="AO1069" s="18" t="s">
        <v>636</v>
      </c>
      <c r="AP1069" s="18" t="s">
        <v>94</v>
      </c>
      <c r="AQ1069" s="18" t="s">
        <v>71</v>
      </c>
      <c r="AR1069" s="19">
        <v>0</v>
      </c>
      <c r="AS1069" s="18"/>
      <c r="AT1069" s="72">
        <v>60</v>
      </c>
      <c r="AU1069" s="19">
        <v>178</v>
      </c>
      <c r="AV1069" s="19">
        <v>178</v>
      </c>
      <c r="AW1069" s="18" t="s">
        <v>77</v>
      </c>
      <c r="AX1069" s="18" t="s">
        <v>98</v>
      </c>
      <c r="AY1069" s="18" t="s">
        <v>71</v>
      </c>
      <c r="AZ1069" s="18" t="s">
        <v>71</v>
      </c>
      <c r="BA1069" s="19">
        <v>0</v>
      </c>
      <c r="BB1069" s="20" t="s">
        <v>96</v>
      </c>
      <c r="BC1069" s="18" t="s">
        <v>96</v>
      </c>
      <c r="BD1069" s="18" t="s">
        <v>71</v>
      </c>
      <c r="BE1069" s="18" t="s">
        <v>84</v>
      </c>
      <c r="BF1069" s="18" t="s">
        <v>71</v>
      </c>
      <c r="BG1069" s="18"/>
      <c r="BH1069" s="21">
        <v>0</v>
      </c>
      <c r="BI1069" s="19">
        <v>0.28999999999999998</v>
      </c>
      <c r="BJ1069" s="18"/>
      <c r="BK1069" s="19">
        <v>0.28999999999999998</v>
      </c>
      <c r="BL1069" s="18"/>
      <c r="BM1069" s="18"/>
      <c r="BN1069" s="19">
        <v>76.819999999999993</v>
      </c>
      <c r="BO1069" s="21">
        <v>0.5</v>
      </c>
      <c r="BP1069" s="20"/>
      <c r="BQ1069" s="21">
        <v>0.34</v>
      </c>
      <c r="BR1069" s="20"/>
      <c r="BS1069" s="21">
        <v>0.34</v>
      </c>
      <c r="BT1069" s="20"/>
      <c r="BU1069" s="20"/>
      <c r="BV1069" s="21">
        <v>77.760000000000005</v>
      </c>
      <c r="BW1069" s="9">
        <f>IF(BA1069=1,BN1069-(Monitors!$B$17*Data!BZ1069),Data!BN1069)</f>
        <v>76.819999999999993</v>
      </c>
      <c r="BX1069" s="32">
        <f>IF($AR1069=1,$BW1069-(Monitors!$C$17*BZ1069),Data!$BW1069)</f>
        <v>76.819999999999993</v>
      </c>
      <c r="BY1069" s="32">
        <f>BX1069-(AA1069*Monitors!$C$13)</f>
        <v>72.671999999999997</v>
      </c>
      <c r="BZ1069" s="86">
        <f>(Monitors!$C$13*Data!AA1069)+(Monitors!$C$6*TANH(Monitors!$C$7*(Data!V1069+Monitors!$C$8)+Monitors!$C$9)+Monitors!$C$10)</f>
        <v>21.460665635648461</v>
      </c>
      <c r="CA1069" s="9">
        <f>BN1069-(Signage!$C$13*AI1069)</f>
        <v>55.541363899999993</v>
      </c>
      <c r="CB1069" s="86">
        <f>(Signage!$C$13*Data!AI1069)+(Signage!$C$6*TANH(Signage!$C$7*(Data!V1069+Signage!$C$8)+Signage!$C$9)+Signage!$C$10)</f>
        <v>74.373677808156543</v>
      </c>
    </row>
    <row r="1070" spans="1:80" s="4" customFormat="1" ht="12" customHeight="1">
      <c r="A1070" s="82">
        <v>1069</v>
      </c>
      <c r="B1070" s="15" t="s">
        <v>2079</v>
      </c>
      <c r="C1070" s="82" t="s">
        <v>2000</v>
      </c>
      <c r="D1070" s="16">
        <v>41266</v>
      </c>
      <c r="E1070" s="18" t="s">
        <v>77</v>
      </c>
      <c r="F1070" s="15" t="s">
        <v>70</v>
      </c>
      <c r="G1070" s="17">
        <v>6</v>
      </c>
      <c r="H1070" s="15" t="s">
        <v>914</v>
      </c>
      <c r="I1070" s="15" t="s">
        <v>73</v>
      </c>
      <c r="J1070" s="18" t="s">
        <v>73</v>
      </c>
      <c r="K1070" s="18" t="s">
        <v>74</v>
      </c>
      <c r="L1070" s="18" t="s">
        <v>71</v>
      </c>
      <c r="M1070" s="18" t="s">
        <v>78</v>
      </c>
      <c r="N1070" s="18" t="s">
        <v>78</v>
      </c>
      <c r="O1070" s="18" t="s">
        <v>82</v>
      </c>
      <c r="P1070" s="18" t="s">
        <v>71</v>
      </c>
      <c r="Q1070" s="18" t="s">
        <v>78</v>
      </c>
      <c r="R1070" s="19">
        <v>1.78</v>
      </c>
      <c r="S1070" s="19">
        <v>20.6</v>
      </c>
      <c r="T1070" s="19">
        <v>36.6</v>
      </c>
      <c r="U1070" s="19">
        <v>42</v>
      </c>
      <c r="V1070" s="19">
        <v>753.96</v>
      </c>
      <c r="W1070" s="19">
        <v>1080</v>
      </c>
      <c r="X1070" s="19">
        <v>1920</v>
      </c>
      <c r="Y1070" s="18" t="s">
        <v>147</v>
      </c>
      <c r="Z1070" s="69">
        <v>2708</v>
      </c>
      <c r="AA1070" s="19">
        <v>2.0739999999999998</v>
      </c>
      <c r="AB1070" s="21">
        <v>500</v>
      </c>
      <c r="AC1070" s="19">
        <v>7</v>
      </c>
      <c r="AD1070" s="19">
        <v>565</v>
      </c>
      <c r="AE1070" s="19">
        <v>500</v>
      </c>
      <c r="AF1070" s="19">
        <v>389</v>
      </c>
      <c r="AG1070" s="8">
        <f>AF1070/AD1070</f>
        <v>0.68849557522123894</v>
      </c>
      <c r="AH1070" s="19">
        <v>325</v>
      </c>
      <c r="AI1070" s="85">
        <f>(AF1070*V1070)/1000000</f>
        <v>0.29329043999999999</v>
      </c>
      <c r="AJ1070" s="18" t="s">
        <v>78</v>
      </c>
      <c r="AK1070" s="18" t="s">
        <v>637</v>
      </c>
      <c r="AL1070" s="18" t="s">
        <v>105</v>
      </c>
      <c r="AM1070" s="18" t="s">
        <v>616</v>
      </c>
      <c r="AN1070" s="18" t="s">
        <v>81</v>
      </c>
      <c r="AO1070" s="18" t="s">
        <v>507</v>
      </c>
      <c r="AP1070" s="18" t="s">
        <v>94</v>
      </c>
      <c r="AQ1070" s="18" t="s">
        <v>71</v>
      </c>
      <c r="AR1070" s="19">
        <v>0</v>
      </c>
      <c r="AS1070" s="18"/>
      <c r="AT1070" s="72">
        <v>60</v>
      </c>
      <c r="AU1070" s="19">
        <v>178</v>
      </c>
      <c r="AV1070" s="19">
        <v>178</v>
      </c>
      <c r="AW1070" s="18" t="s">
        <v>77</v>
      </c>
      <c r="AX1070" s="18" t="s">
        <v>98</v>
      </c>
      <c r="AY1070" s="18" t="s">
        <v>71</v>
      </c>
      <c r="AZ1070" s="18" t="s">
        <v>71</v>
      </c>
      <c r="BA1070" s="19">
        <v>0</v>
      </c>
      <c r="BB1070" s="20" t="s">
        <v>81</v>
      </c>
      <c r="BC1070" s="18" t="s">
        <v>96</v>
      </c>
      <c r="BD1070" s="18" t="s">
        <v>71</v>
      </c>
      <c r="BE1070" s="18" t="s">
        <v>84</v>
      </c>
      <c r="BF1070" s="18" t="s">
        <v>71</v>
      </c>
      <c r="BG1070" s="18"/>
      <c r="BH1070" s="21">
        <v>0</v>
      </c>
      <c r="BI1070" s="19">
        <v>0.28000000000000003</v>
      </c>
      <c r="BJ1070" s="18"/>
      <c r="BK1070" s="19">
        <v>0.28000000000000003</v>
      </c>
      <c r="BL1070" s="18"/>
      <c r="BM1070" s="18"/>
      <c r="BN1070" s="19">
        <v>80.52</v>
      </c>
      <c r="BO1070" s="21">
        <v>0.5</v>
      </c>
      <c r="BP1070" s="20"/>
      <c r="BQ1070" s="21">
        <v>0.34</v>
      </c>
      <c r="BR1070" s="20"/>
      <c r="BS1070" s="21">
        <v>0.34</v>
      </c>
      <c r="BT1070" s="20"/>
      <c r="BU1070" s="20"/>
      <c r="BV1070" s="21">
        <v>80.56</v>
      </c>
      <c r="BW1070" s="9">
        <f>IF(BA1070=1,BN1070-(Monitors!$B$17*Data!BZ1070),Data!BN1070)</f>
        <v>80.52</v>
      </c>
      <c r="BX1070" s="32">
        <f>IF($AR1070=1,$BW1070-(Monitors!$C$17*BZ1070),Data!$BW1070)</f>
        <v>80.52</v>
      </c>
      <c r="BY1070" s="32">
        <f>BX1070-(AA1070*Monitors!$C$13)</f>
        <v>76.372</v>
      </c>
      <c r="BZ1070" s="86">
        <f>(Monitors!$C$13*Data!AA1070)+(Monitors!$C$6*TANH(Monitors!$C$7*(Data!V1070+Monitors!$C$8)+Monitors!$C$9)+Monitors!$C$10)</f>
        <v>21.460665635648461</v>
      </c>
      <c r="CA1070" s="9">
        <f>BN1070-(Signage!$C$13*AI1070)</f>
        <v>58.523216999999995</v>
      </c>
      <c r="CB1070" s="86">
        <f>(Signage!$C$13*Data!AI1070)+(Signage!$C$6*TANH(Signage!$C$7*(Data!V1070+Signage!$C$8)+Signage!$C$9)+Signage!$C$10)</f>
        <v>75.091824708156537</v>
      </c>
    </row>
    <row r="1071" spans="1:80" s="4" customFormat="1" ht="12" customHeight="1">
      <c r="A1071" s="83">
        <v>1070</v>
      </c>
      <c r="B1071" s="15" t="s">
        <v>2079</v>
      </c>
      <c r="C1071" s="83" t="s">
        <v>2001</v>
      </c>
      <c r="D1071" s="16">
        <v>41394</v>
      </c>
      <c r="E1071" s="18" t="s">
        <v>78</v>
      </c>
      <c r="F1071" s="15" t="s">
        <v>70</v>
      </c>
      <c r="G1071" s="17">
        <v>6</v>
      </c>
      <c r="H1071" s="15" t="s">
        <v>914</v>
      </c>
      <c r="I1071" s="15" t="s">
        <v>90</v>
      </c>
      <c r="J1071" s="18"/>
      <c r="K1071" s="18" t="s">
        <v>74</v>
      </c>
      <c r="L1071" s="18"/>
      <c r="M1071" s="18" t="s">
        <v>78</v>
      </c>
      <c r="N1071" s="18" t="s">
        <v>78</v>
      </c>
      <c r="O1071" s="18" t="s">
        <v>82</v>
      </c>
      <c r="P1071" s="18"/>
      <c r="Q1071" s="18" t="s">
        <v>78</v>
      </c>
      <c r="R1071" s="19">
        <v>1.78</v>
      </c>
      <c r="S1071" s="19">
        <v>225</v>
      </c>
      <c r="T1071" s="19">
        <v>401</v>
      </c>
      <c r="U1071" s="19">
        <v>46</v>
      </c>
      <c r="V1071" s="19">
        <v>904</v>
      </c>
      <c r="W1071" s="19">
        <v>1080</v>
      </c>
      <c r="X1071" s="19">
        <v>1920</v>
      </c>
      <c r="Y1071" s="18" t="s">
        <v>147</v>
      </c>
      <c r="Z1071" s="69">
        <v>2294</v>
      </c>
      <c r="AA1071" s="19">
        <v>2.0739999999999998</v>
      </c>
      <c r="AB1071" s="21">
        <v>585.6</v>
      </c>
      <c r="AC1071" s="19">
        <v>6.5</v>
      </c>
      <c r="AD1071" s="19">
        <v>585.6</v>
      </c>
      <c r="AE1071" s="19">
        <v>585.6</v>
      </c>
      <c r="AF1071" s="19">
        <v>412</v>
      </c>
      <c r="AG1071" s="8">
        <f>AF1071/AD1071</f>
        <v>0.70355191256830596</v>
      </c>
      <c r="AH1071" s="19">
        <v>412</v>
      </c>
      <c r="AI1071" s="85">
        <f>(AF1071*V1071)/1000000</f>
        <v>0.372448</v>
      </c>
      <c r="AJ1071" s="18" t="s">
        <v>78</v>
      </c>
      <c r="AK1071" s="18" t="s">
        <v>663</v>
      </c>
      <c r="AL1071" s="18" t="s">
        <v>410</v>
      </c>
      <c r="AM1071" s="18"/>
      <c r="AN1071" s="18" t="s">
        <v>81</v>
      </c>
      <c r="AO1071" s="18"/>
      <c r="AP1071" s="18" t="s">
        <v>94</v>
      </c>
      <c r="AQ1071" s="18"/>
      <c r="AR1071" s="28">
        <v>0</v>
      </c>
      <c r="AS1071" s="18"/>
      <c r="AT1071" s="72">
        <v>60</v>
      </c>
      <c r="AU1071" s="19">
        <v>178</v>
      </c>
      <c r="AV1071" s="19">
        <v>178</v>
      </c>
      <c r="AW1071" s="18" t="s">
        <v>78</v>
      </c>
      <c r="AX1071" s="18" t="s">
        <v>109</v>
      </c>
      <c r="AY1071" s="18"/>
      <c r="AZ1071" s="18"/>
      <c r="BA1071" s="19">
        <v>0</v>
      </c>
      <c r="BB1071" s="20" t="s">
        <v>81</v>
      </c>
      <c r="BC1071" s="18" t="s">
        <v>81</v>
      </c>
      <c r="BD1071" s="18"/>
      <c r="BE1071" s="18" t="s">
        <v>84</v>
      </c>
      <c r="BF1071" s="18"/>
      <c r="BG1071" s="19">
        <v>0</v>
      </c>
      <c r="BH1071" s="21">
        <v>0</v>
      </c>
      <c r="BI1071" s="19">
        <v>0.31</v>
      </c>
      <c r="BJ1071" s="18"/>
      <c r="BK1071" s="19">
        <v>0</v>
      </c>
      <c r="BL1071" s="18"/>
      <c r="BM1071" s="18"/>
      <c r="BN1071" s="19">
        <v>134.6</v>
      </c>
      <c r="BO1071" s="21">
        <v>0.91</v>
      </c>
      <c r="BP1071" s="20"/>
      <c r="BQ1071" s="21">
        <v>0.4</v>
      </c>
      <c r="BR1071" s="20"/>
      <c r="BS1071" s="21">
        <v>0</v>
      </c>
      <c r="BT1071" s="20"/>
      <c r="BU1071" s="20"/>
      <c r="BV1071" s="21">
        <v>131.6</v>
      </c>
      <c r="BW1071" s="9">
        <f>IF(BA1071=1,BN1071-(Monitors!$B$17*Data!BZ1071),Data!BN1071)</f>
        <v>134.6</v>
      </c>
      <c r="BX1071" s="32">
        <f>IF($AR1071=1,$BW1071-(Monitors!$C$17*BZ1071),Data!$BW1071)</f>
        <v>134.6</v>
      </c>
      <c r="BY1071" s="32">
        <f>BX1071-(AA1071*Monitors!$C$13)</f>
        <v>130.452</v>
      </c>
      <c r="BZ1071" s="86">
        <f>(Monitors!$C$13*Data!AA1071)+(Monitors!$C$6*TANH(Monitors!$C$7*(Data!V1071+Monitors!$C$8)+Monitors!$C$9)+Monitors!$C$10)</f>
        <v>21.521656795260078</v>
      </c>
      <c r="CA1071" s="9">
        <f>BN1071-(Signage!$C$13*AI1071)</f>
        <v>106.6664</v>
      </c>
      <c r="CB1071" s="86">
        <f>(Signage!$C$13*Data!AI1071)+(Signage!$C$6*TANH(Signage!$C$7*(Data!V1071+Signage!$C$8)+Signage!$C$9)+Signage!$C$10)</f>
        <v>88.567498516514576</v>
      </c>
    </row>
    <row r="1072" spans="1:80" s="4" customFormat="1" ht="12" customHeight="1">
      <c r="A1072" s="82">
        <v>1071</v>
      </c>
      <c r="B1072" s="15" t="s">
        <v>2079</v>
      </c>
      <c r="C1072" s="82" t="s">
        <v>2002</v>
      </c>
      <c r="D1072" s="25">
        <v>41776</v>
      </c>
      <c r="E1072" s="27" t="s">
        <v>77</v>
      </c>
      <c r="F1072" s="24" t="s">
        <v>70</v>
      </c>
      <c r="G1072" s="26">
        <v>6</v>
      </c>
      <c r="H1072" s="15" t="s">
        <v>914</v>
      </c>
      <c r="I1072" s="24" t="s">
        <v>73</v>
      </c>
      <c r="J1072" s="27" t="s">
        <v>73</v>
      </c>
      <c r="K1072" s="27" t="s">
        <v>74</v>
      </c>
      <c r="L1072" s="27" t="s">
        <v>71</v>
      </c>
      <c r="M1072" s="27" t="s">
        <v>78</v>
      </c>
      <c r="N1072" s="27" t="s">
        <v>78</v>
      </c>
      <c r="O1072" s="27" t="s">
        <v>82</v>
      </c>
      <c r="P1072" s="27" t="s">
        <v>71</v>
      </c>
      <c r="Q1072" s="27" t="s">
        <v>78</v>
      </c>
      <c r="R1072" s="28">
        <v>1.78</v>
      </c>
      <c r="S1072" s="28">
        <v>26.8</v>
      </c>
      <c r="T1072" s="28">
        <v>47.6</v>
      </c>
      <c r="U1072" s="28">
        <v>54.6</v>
      </c>
      <c r="V1072" s="28">
        <v>1275.67</v>
      </c>
      <c r="W1072" s="28">
        <v>1080</v>
      </c>
      <c r="X1072" s="28">
        <v>1920</v>
      </c>
      <c r="Y1072" s="27" t="s">
        <v>147</v>
      </c>
      <c r="Z1072" s="70">
        <v>1625</v>
      </c>
      <c r="AA1072" s="28">
        <v>2.0739999999999998</v>
      </c>
      <c r="AB1072" s="30">
        <v>500</v>
      </c>
      <c r="AC1072" s="28">
        <v>0.7</v>
      </c>
      <c r="AD1072" s="28">
        <v>537.29999999999995</v>
      </c>
      <c r="AE1072" s="28">
        <v>500</v>
      </c>
      <c r="AF1072" s="28">
        <v>415.3</v>
      </c>
      <c r="AG1072" s="8">
        <f>AF1072/AD1072</f>
        <v>0.77293876791364236</v>
      </c>
      <c r="AH1072" s="28">
        <v>455</v>
      </c>
      <c r="AI1072" s="85">
        <f>(AF1072*V1072)/1000000</f>
        <v>0.52978575100000003</v>
      </c>
      <c r="AJ1072" s="27" t="s">
        <v>78</v>
      </c>
      <c r="AK1072" s="27" t="s">
        <v>851</v>
      </c>
      <c r="AL1072" s="27" t="s">
        <v>618</v>
      </c>
      <c r="AM1072" s="27" t="s">
        <v>71</v>
      </c>
      <c r="AN1072" s="27" t="s">
        <v>818</v>
      </c>
      <c r="AO1072" s="27" t="s">
        <v>850</v>
      </c>
      <c r="AP1072" s="27" t="s">
        <v>94</v>
      </c>
      <c r="AQ1072" s="27" t="s">
        <v>71</v>
      </c>
      <c r="AR1072" s="28">
        <v>0</v>
      </c>
      <c r="AS1072" s="27"/>
      <c r="AT1072" s="74">
        <v>60</v>
      </c>
      <c r="AU1072" s="28">
        <v>178</v>
      </c>
      <c r="AV1072" s="28">
        <v>178</v>
      </c>
      <c r="AW1072" s="31"/>
      <c r="AX1072" s="27" t="s">
        <v>431</v>
      </c>
      <c r="AY1072" s="27" t="s">
        <v>71</v>
      </c>
      <c r="AZ1072" s="27" t="s">
        <v>71</v>
      </c>
      <c r="BA1072" s="28">
        <v>0</v>
      </c>
      <c r="BB1072" s="29" t="s">
        <v>818</v>
      </c>
      <c r="BC1072" s="29" t="s">
        <v>107</v>
      </c>
      <c r="BD1072" s="27" t="s">
        <v>71</v>
      </c>
      <c r="BE1072" s="27" t="s">
        <v>84</v>
      </c>
      <c r="BF1072" s="27" t="s">
        <v>71</v>
      </c>
      <c r="BG1072" s="27"/>
      <c r="BH1072" s="30">
        <v>0</v>
      </c>
      <c r="BI1072" s="28">
        <v>0.23</v>
      </c>
      <c r="BJ1072" s="27"/>
      <c r="BK1072" s="28">
        <v>0.23</v>
      </c>
      <c r="BL1072" s="27"/>
      <c r="BM1072" s="27"/>
      <c r="BN1072" s="28">
        <v>170.65</v>
      </c>
      <c r="BO1072" s="30">
        <v>0.5</v>
      </c>
      <c r="BP1072" s="29"/>
      <c r="BQ1072" s="30">
        <v>0.26</v>
      </c>
      <c r="BR1072" s="29"/>
      <c r="BS1072" s="30">
        <v>0.26</v>
      </c>
      <c r="BT1072" s="29"/>
      <c r="BU1072" s="29"/>
      <c r="BV1072" s="30">
        <v>170.98</v>
      </c>
      <c r="BW1072" s="9">
        <f>IF(BA1072=1,BN1072-(Monitors!$B$17*Data!BZ1072),Data!BN1072)</f>
        <v>170.65</v>
      </c>
      <c r="BX1072" s="32">
        <f>IF($AR1072=1,$BW1072-(Monitors!$C$17*BZ1072),Data!$BW1072)</f>
        <v>170.65</v>
      </c>
      <c r="BY1072" s="32">
        <f>BX1072-(AA1072*Monitors!$C$13)</f>
        <v>166.50200000000001</v>
      </c>
      <c r="BZ1072" s="86">
        <f>(Monitors!$C$13*Data!AA1072)+(Monitors!$C$6*TANH(Monitors!$C$7*(Data!V1072+Monitors!$C$8)+Monitors!$C$9)+Monitors!$C$10)</f>
        <v>21.546652054598049</v>
      </c>
      <c r="CA1072" s="9">
        <f>BN1072-(Signage!$C$13*AI1072)</f>
        <v>130.91606867500002</v>
      </c>
      <c r="CB1072" s="86">
        <f>(Signage!$C$13*Data!AI1072)+(Signage!$C$6*TANH(Signage!$C$7*(Data!V1072+Signage!$C$8)+Signage!$C$9)+Signage!$C$10)</f>
        <v>113.47260267683622</v>
      </c>
    </row>
    <row r="1073" spans="1:80" s="4" customFormat="1" ht="12" customHeight="1">
      <c r="A1073" s="83">
        <v>1072</v>
      </c>
      <c r="B1073" s="15" t="s">
        <v>2088</v>
      </c>
      <c r="C1073" s="83" t="s">
        <v>2003</v>
      </c>
      <c r="D1073" s="16">
        <v>41779</v>
      </c>
      <c r="E1073" s="18" t="s">
        <v>77</v>
      </c>
      <c r="F1073" s="15" t="s">
        <v>225</v>
      </c>
      <c r="G1073" s="17">
        <v>6</v>
      </c>
      <c r="H1073" s="15" t="s">
        <v>914</v>
      </c>
      <c r="I1073" s="15" t="s">
        <v>113</v>
      </c>
      <c r="J1073" s="18"/>
      <c r="K1073" s="18" t="s">
        <v>74</v>
      </c>
      <c r="L1073" s="18"/>
      <c r="M1073" s="18" t="s">
        <v>78</v>
      </c>
      <c r="N1073" s="18" t="s">
        <v>78</v>
      </c>
      <c r="O1073" s="18" t="s">
        <v>82</v>
      </c>
      <c r="P1073" s="18"/>
      <c r="Q1073" s="18" t="s">
        <v>78</v>
      </c>
      <c r="R1073" s="19">
        <v>1.78</v>
      </c>
      <c r="S1073" s="19">
        <v>19.600000000000001</v>
      </c>
      <c r="T1073" s="19">
        <v>34.9</v>
      </c>
      <c r="U1073" s="19">
        <v>40</v>
      </c>
      <c r="V1073" s="19">
        <v>683.8</v>
      </c>
      <c r="W1073" s="19">
        <v>1080</v>
      </c>
      <c r="X1073" s="19">
        <v>1920</v>
      </c>
      <c r="Y1073" s="18" t="s">
        <v>147</v>
      </c>
      <c r="Z1073" s="69">
        <v>3032</v>
      </c>
      <c r="AA1073" s="19">
        <v>2.0739999999999998</v>
      </c>
      <c r="AB1073" s="21">
        <v>560</v>
      </c>
      <c r="AC1073" s="19">
        <v>0</v>
      </c>
      <c r="AD1073" s="19">
        <v>560</v>
      </c>
      <c r="AE1073" s="19">
        <v>560</v>
      </c>
      <c r="AF1073" s="19">
        <v>465</v>
      </c>
      <c r="AG1073" s="8">
        <f>AF1073/AD1073</f>
        <v>0.8303571428571429</v>
      </c>
      <c r="AH1073" s="19">
        <v>465</v>
      </c>
      <c r="AI1073" s="85">
        <f>(AF1073*V1073)/1000000</f>
        <v>0.317967</v>
      </c>
      <c r="AJ1073" s="18" t="s">
        <v>78</v>
      </c>
      <c r="AK1073" s="18" t="s">
        <v>228</v>
      </c>
      <c r="AL1073" s="18" t="s">
        <v>105</v>
      </c>
      <c r="AM1073" s="18"/>
      <c r="AN1073" s="18" t="s">
        <v>81</v>
      </c>
      <c r="AO1073" s="18"/>
      <c r="AP1073" s="18" t="s">
        <v>81</v>
      </c>
      <c r="AQ1073" s="18"/>
      <c r="AR1073" s="19">
        <v>0</v>
      </c>
      <c r="AS1073" s="18"/>
      <c r="AT1073" s="72">
        <v>60</v>
      </c>
      <c r="AU1073" s="19">
        <v>178</v>
      </c>
      <c r="AV1073" s="19">
        <v>178</v>
      </c>
      <c r="AW1073" s="18" t="s">
        <v>77</v>
      </c>
      <c r="AX1073" s="18" t="s">
        <v>264</v>
      </c>
      <c r="AY1073" s="18"/>
      <c r="AZ1073" s="18"/>
      <c r="BA1073" s="19">
        <v>0</v>
      </c>
      <c r="BB1073" s="20" t="s">
        <v>81</v>
      </c>
      <c r="BC1073" s="18" t="s">
        <v>81</v>
      </c>
      <c r="BD1073" s="18"/>
      <c r="BE1073" s="18" t="s">
        <v>84</v>
      </c>
      <c r="BF1073" s="18"/>
      <c r="BG1073" s="18"/>
      <c r="BH1073" s="21">
        <v>0</v>
      </c>
      <c r="BI1073" s="19">
        <v>0.33</v>
      </c>
      <c r="BJ1073" s="18"/>
      <c r="BK1073" s="19">
        <v>0.32</v>
      </c>
      <c r="BL1073" s="18"/>
      <c r="BM1073" s="18"/>
      <c r="BN1073" s="19">
        <v>84.9</v>
      </c>
      <c r="BO1073" s="21">
        <v>0.91</v>
      </c>
      <c r="BP1073" s="20"/>
      <c r="BQ1073" s="21">
        <v>0.37</v>
      </c>
      <c r="BR1073" s="20"/>
      <c r="BS1073" s="21">
        <v>0.36</v>
      </c>
      <c r="BT1073" s="20"/>
      <c r="BU1073" s="20"/>
      <c r="BV1073" s="21">
        <v>85.2</v>
      </c>
      <c r="BW1073" s="9">
        <f>IF(BA1073=1,BN1073-(Monitors!$B$17*Data!BZ1073),Data!BN1073)</f>
        <v>84.9</v>
      </c>
      <c r="BX1073" s="32">
        <f>IF($AR1073=1,$BW1073-(Monitors!$C$17*BZ1073),Data!$BW1073)</f>
        <v>84.9</v>
      </c>
      <c r="BY1073" s="32">
        <f>BX1073-(AA1073*Monitors!$C$13)</f>
        <v>80.75200000000001</v>
      </c>
      <c r="BZ1073" s="86">
        <f>(Monitors!$C$13*Data!AA1073)+(Monitors!$C$6*TANH(Monitors!$C$7*(Data!V1073+Monitors!$C$8)+Monitors!$C$9)+Monitors!$C$10)</f>
        <v>21.395204076773211</v>
      </c>
      <c r="CA1073" s="9">
        <f>BN1073-(Signage!$C$13*AI1073)</f>
        <v>61.052475000000001</v>
      </c>
      <c r="CB1073" s="86">
        <f>(Signage!$C$13*Data!AI1073)+(Signage!$C$6*TANH(Signage!$C$7*(Data!V1073+Signage!$C$8)+Signage!$C$9)+Signage!$C$10)</f>
        <v>72.93211760329109</v>
      </c>
    </row>
    <row r="1074" spans="1:80" s="4" customFormat="1" ht="12" customHeight="1">
      <c r="A1074" s="82">
        <v>1073</v>
      </c>
      <c r="B1074" s="15" t="s">
        <v>2076</v>
      </c>
      <c r="C1074" s="82" t="s">
        <v>2004</v>
      </c>
      <c r="D1074" s="16">
        <v>41768</v>
      </c>
      <c r="E1074" s="18" t="s">
        <v>77</v>
      </c>
      <c r="F1074" s="15" t="s">
        <v>70</v>
      </c>
      <c r="G1074" s="17">
        <v>6</v>
      </c>
      <c r="H1074" s="15" t="s">
        <v>914</v>
      </c>
      <c r="I1074" s="15" t="s">
        <v>90</v>
      </c>
      <c r="J1074" s="18"/>
      <c r="K1074" s="18" t="s">
        <v>74</v>
      </c>
      <c r="L1074" s="18"/>
      <c r="M1074" s="18" t="s">
        <v>78</v>
      </c>
      <c r="N1074" s="18" t="s">
        <v>78</v>
      </c>
      <c r="O1074" s="18" t="s">
        <v>82</v>
      </c>
      <c r="P1074" s="18"/>
      <c r="Q1074" s="18" t="s">
        <v>78</v>
      </c>
      <c r="R1074" s="19">
        <v>1.78</v>
      </c>
      <c r="S1074" s="19">
        <v>26.8</v>
      </c>
      <c r="T1074" s="19">
        <v>47.6</v>
      </c>
      <c r="U1074" s="19">
        <v>54.6</v>
      </c>
      <c r="V1074" s="19">
        <v>1275.67</v>
      </c>
      <c r="W1074" s="19">
        <v>1080</v>
      </c>
      <c r="X1074" s="19">
        <v>1920</v>
      </c>
      <c r="Y1074" s="18" t="s">
        <v>147</v>
      </c>
      <c r="Z1074" s="69">
        <v>1625</v>
      </c>
      <c r="AA1074" s="19">
        <v>2.0739999999999998</v>
      </c>
      <c r="AB1074" s="21">
        <v>650</v>
      </c>
      <c r="AC1074" s="19">
        <v>0.1</v>
      </c>
      <c r="AD1074" s="19">
        <v>534.5</v>
      </c>
      <c r="AE1074" s="19">
        <v>650</v>
      </c>
      <c r="AF1074" s="19">
        <v>466.7</v>
      </c>
      <c r="AG1074" s="8">
        <f>AF1074/AD1074</f>
        <v>0.87315247895229187</v>
      </c>
      <c r="AH1074" s="19">
        <v>466.7</v>
      </c>
      <c r="AI1074" s="85">
        <f>(AF1074*V1074)/1000000</f>
        <v>0.59535518900000006</v>
      </c>
      <c r="AJ1074" s="18" t="s">
        <v>78</v>
      </c>
      <c r="AK1074" s="18" t="s">
        <v>676</v>
      </c>
      <c r="AL1074" s="18" t="s">
        <v>105</v>
      </c>
      <c r="AM1074" s="18"/>
      <c r="AN1074" s="18" t="s">
        <v>106</v>
      </c>
      <c r="AO1074" s="18"/>
      <c r="AP1074" s="18" t="s">
        <v>81</v>
      </c>
      <c r="AQ1074" s="18"/>
      <c r="AR1074" s="28">
        <v>0</v>
      </c>
      <c r="AS1074" s="18"/>
      <c r="AT1074" s="72">
        <v>60</v>
      </c>
      <c r="AU1074" s="19">
        <v>178</v>
      </c>
      <c r="AV1074" s="19">
        <v>178</v>
      </c>
      <c r="AW1074" s="18" t="s">
        <v>78</v>
      </c>
      <c r="AX1074" s="19">
        <v>0.72</v>
      </c>
      <c r="AY1074" s="18"/>
      <c r="AZ1074" s="18"/>
      <c r="BA1074" s="19">
        <v>0</v>
      </c>
      <c r="BB1074" s="20" t="s">
        <v>106</v>
      </c>
      <c r="BC1074" s="18" t="s">
        <v>107</v>
      </c>
      <c r="BD1074" s="18"/>
      <c r="BE1074" s="18" t="s">
        <v>84</v>
      </c>
      <c r="BF1074" s="18"/>
      <c r="BG1074" s="18"/>
      <c r="BH1074" s="21">
        <v>0</v>
      </c>
      <c r="BI1074" s="19">
        <v>0.47</v>
      </c>
      <c r="BJ1074" s="19">
        <v>0.32</v>
      </c>
      <c r="BK1074" s="18"/>
      <c r="BL1074" s="18"/>
      <c r="BM1074" s="18"/>
      <c r="BN1074" s="19">
        <v>165.2</v>
      </c>
      <c r="BO1074" s="21">
        <v>0.99</v>
      </c>
      <c r="BP1074" s="20"/>
      <c r="BQ1074" s="21">
        <v>0.43</v>
      </c>
      <c r="BR1074" s="21">
        <v>0.41</v>
      </c>
      <c r="BS1074" s="20"/>
      <c r="BT1074" s="20"/>
      <c r="BU1074" s="20"/>
      <c r="BV1074" s="21">
        <v>164.06</v>
      </c>
      <c r="BW1074" s="9">
        <f>IF(BA1074=1,BN1074-(Monitors!$B$17*Data!BZ1074),Data!BN1074)</f>
        <v>165.2</v>
      </c>
      <c r="BX1074" s="32">
        <f>IF($AR1074=1,$BW1074-(Monitors!$C$17*BZ1074),Data!$BW1074)</f>
        <v>165.2</v>
      </c>
      <c r="BY1074" s="32">
        <f>BX1074-(AA1074*Monitors!$C$13)</f>
        <v>161.05199999999999</v>
      </c>
      <c r="BZ1074" s="86">
        <f>(Monitors!$C$13*Data!AA1074)+(Monitors!$C$6*TANH(Monitors!$C$7*(Data!V1074+Monitors!$C$8)+Monitors!$C$9)+Monitors!$C$10)</f>
        <v>21.546652054598049</v>
      </c>
      <c r="CA1074" s="9">
        <f>BN1074-(Signage!$C$13*AI1074)</f>
        <v>120.54836082499997</v>
      </c>
      <c r="CB1074" s="86">
        <f>(Signage!$C$13*Data!AI1074)+(Signage!$C$6*TANH(Signage!$C$7*(Data!V1074+Signage!$C$8)+Signage!$C$9)+Signage!$C$10)</f>
        <v>118.39031052683623</v>
      </c>
    </row>
    <row r="1075" spans="1:80" s="4" customFormat="1" ht="12" customHeight="1">
      <c r="A1075" s="83">
        <v>1074</v>
      </c>
      <c r="B1075" s="15" t="s">
        <v>2088</v>
      </c>
      <c r="C1075" s="83" t="s">
        <v>2005</v>
      </c>
      <c r="D1075" s="16">
        <v>41465</v>
      </c>
      <c r="E1075" s="18" t="s">
        <v>77</v>
      </c>
      <c r="F1075" s="15" t="s">
        <v>225</v>
      </c>
      <c r="G1075" s="17">
        <v>6</v>
      </c>
      <c r="H1075" s="15" t="s">
        <v>914</v>
      </c>
      <c r="I1075" s="15" t="s">
        <v>113</v>
      </c>
      <c r="J1075" s="18"/>
      <c r="K1075" s="18" t="s">
        <v>74</v>
      </c>
      <c r="L1075" s="18"/>
      <c r="M1075" s="18" t="s">
        <v>78</v>
      </c>
      <c r="N1075" s="18" t="s">
        <v>78</v>
      </c>
      <c r="O1075" s="18" t="s">
        <v>82</v>
      </c>
      <c r="P1075" s="18"/>
      <c r="Q1075" s="18" t="s">
        <v>78</v>
      </c>
      <c r="R1075" s="19">
        <v>1.78</v>
      </c>
      <c r="S1075" s="19">
        <v>19.600000000000001</v>
      </c>
      <c r="T1075" s="19">
        <v>34.9</v>
      </c>
      <c r="U1075" s="19">
        <v>40</v>
      </c>
      <c r="V1075" s="19">
        <v>683.8</v>
      </c>
      <c r="W1075" s="19">
        <v>1080</v>
      </c>
      <c r="X1075" s="19">
        <v>1920</v>
      </c>
      <c r="Y1075" s="18" t="s">
        <v>147</v>
      </c>
      <c r="Z1075" s="69">
        <v>3049</v>
      </c>
      <c r="AA1075" s="19">
        <v>2.0739999999999998</v>
      </c>
      <c r="AB1075" s="21">
        <v>500</v>
      </c>
      <c r="AC1075" s="19">
        <v>0</v>
      </c>
      <c r="AD1075" s="19">
        <v>500</v>
      </c>
      <c r="AE1075" s="19">
        <v>500</v>
      </c>
      <c r="AF1075" s="19">
        <v>500</v>
      </c>
      <c r="AG1075" s="8">
        <f>AF1075/AD1075</f>
        <v>1</v>
      </c>
      <c r="AH1075" s="19">
        <v>500</v>
      </c>
      <c r="AI1075" s="85">
        <f>(AF1075*V1075)/1000000</f>
        <v>0.34189999999999998</v>
      </c>
      <c r="AJ1075" s="18" t="s">
        <v>78</v>
      </c>
      <c r="AK1075" s="18" t="s">
        <v>228</v>
      </c>
      <c r="AL1075" s="18" t="s">
        <v>629</v>
      </c>
      <c r="AM1075" s="18"/>
      <c r="AN1075" s="18" t="s">
        <v>81</v>
      </c>
      <c r="AO1075" s="18"/>
      <c r="AP1075" s="18" t="s">
        <v>81</v>
      </c>
      <c r="AQ1075" s="18"/>
      <c r="AR1075" s="19">
        <v>0</v>
      </c>
      <c r="AS1075" s="18"/>
      <c r="AT1075" s="72">
        <v>60</v>
      </c>
      <c r="AU1075" s="19">
        <v>178</v>
      </c>
      <c r="AV1075" s="19">
        <v>178</v>
      </c>
      <c r="AW1075" s="18" t="s">
        <v>77</v>
      </c>
      <c r="AX1075" s="18" t="s">
        <v>226</v>
      </c>
      <c r="AY1075" s="18"/>
      <c r="AZ1075" s="18"/>
      <c r="BA1075" s="19">
        <v>0</v>
      </c>
      <c r="BB1075" s="20" t="s">
        <v>81</v>
      </c>
      <c r="BC1075" s="18" t="s">
        <v>81</v>
      </c>
      <c r="BD1075" s="18"/>
      <c r="BE1075" s="18" t="s">
        <v>84</v>
      </c>
      <c r="BF1075" s="18"/>
      <c r="BG1075" s="18"/>
      <c r="BH1075" s="21">
        <v>0</v>
      </c>
      <c r="BI1075" s="19">
        <v>0.48</v>
      </c>
      <c r="BJ1075" s="18"/>
      <c r="BK1075" s="19">
        <v>0.48</v>
      </c>
      <c r="BL1075" s="18"/>
      <c r="BM1075" s="18"/>
      <c r="BN1075" s="19">
        <v>116.5</v>
      </c>
      <c r="BO1075" s="21">
        <v>0.95</v>
      </c>
      <c r="BP1075" s="20"/>
      <c r="BQ1075" s="21">
        <v>0.48</v>
      </c>
      <c r="BR1075" s="20"/>
      <c r="BS1075" s="21">
        <v>0.48</v>
      </c>
      <c r="BT1075" s="20"/>
      <c r="BU1075" s="20"/>
      <c r="BV1075" s="21">
        <v>118</v>
      </c>
      <c r="BW1075" s="9">
        <f>IF(BA1075=1,BN1075-(Monitors!$B$17*Data!BZ1075),Data!BN1075)</f>
        <v>116.5</v>
      </c>
      <c r="BX1075" s="32">
        <f>IF($AR1075=1,$BW1075-(Monitors!$C$17*BZ1075),Data!$BW1075)</f>
        <v>116.5</v>
      </c>
      <c r="BY1075" s="32">
        <f>BX1075-(AA1075*Monitors!$C$13)</f>
        <v>112.352</v>
      </c>
      <c r="BZ1075" s="86">
        <f>(Monitors!$C$13*Data!AA1075)+(Monitors!$C$6*TANH(Monitors!$C$7*(Data!V1075+Monitors!$C$8)+Monitors!$C$9)+Monitors!$C$10)</f>
        <v>21.395204076773211</v>
      </c>
      <c r="CA1075" s="9">
        <f>BN1075-(Signage!$C$13*AI1075)</f>
        <v>90.857500000000002</v>
      </c>
      <c r="CB1075" s="86">
        <f>(Signage!$C$13*Data!AI1075)+(Signage!$C$6*TANH(Signage!$C$7*(Data!V1075+Signage!$C$8)+Signage!$C$9)+Signage!$C$10)</f>
        <v>74.727092603291084</v>
      </c>
    </row>
    <row r="1076" spans="1:80" s="4" customFormat="1" ht="12" customHeight="1">
      <c r="A1076" s="82">
        <v>1075</v>
      </c>
      <c r="B1076" s="15" t="s">
        <v>2088</v>
      </c>
      <c r="C1076" s="82" t="s">
        <v>2006</v>
      </c>
      <c r="D1076" s="16">
        <v>41363</v>
      </c>
      <c r="E1076" s="18" t="s">
        <v>77</v>
      </c>
      <c r="F1076" s="15"/>
      <c r="G1076" s="17">
        <v>6</v>
      </c>
      <c r="H1076" s="15" t="s">
        <v>914</v>
      </c>
      <c r="I1076" s="15" t="s">
        <v>113</v>
      </c>
      <c r="J1076" s="18"/>
      <c r="K1076" s="18" t="s">
        <v>74</v>
      </c>
      <c r="L1076" s="18"/>
      <c r="M1076" s="18" t="s">
        <v>78</v>
      </c>
      <c r="N1076" s="18" t="s">
        <v>78</v>
      </c>
      <c r="O1076" s="18" t="s">
        <v>82</v>
      </c>
      <c r="P1076" s="18"/>
      <c r="Q1076" s="18" t="s">
        <v>78</v>
      </c>
      <c r="R1076" s="19">
        <v>1.78</v>
      </c>
      <c r="S1076" s="19">
        <v>22.6</v>
      </c>
      <c r="T1076" s="19">
        <v>40.1</v>
      </c>
      <c r="U1076" s="19">
        <v>46</v>
      </c>
      <c r="V1076" s="19">
        <v>903.69</v>
      </c>
      <c r="W1076" s="19">
        <v>1080</v>
      </c>
      <c r="X1076" s="19">
        <v>1920</v>
      </c>
      <c r="Y1076" s="18" t="s">
        <v>147</v>
      </c>
      <c r="Z1076" s="69">
        <v>2295</v>
      </c>
      <c r="AA1076" s="19">
        <v>2.0739999999999998</v>
      </c>
      <c r="AB1076" s="21">
        <v>560</v>
      </c>
      <c r="AC1076" s="19">
        <v>0</v>
      </c>
      <c r="AD1076" s="19">
        <v>560</v>
      </c>
      <c r="AE1076" s="19">
        <v>560</v>
      </c>
      <c r="AF1076" s="19">
        <v>560</v>
      </c>
      <c r="AG1076" s="8">
        <f>AF1076/AD1076</f>
        <v>1</v>
      </c>
      <c r="AH1076" s="19">
        <v>560</v>
      </c>
      <c r="AI1076" s="85">
        <f>(AF1076*V1076)/1000000</f>
        <v>0.50606640000000003</v>
      </c>
      <c r="AJ1076" s="18" t="s">
        <v>78</v>
      </c>
      <c r="AK1076" s="18" t="s">
        <v>511</v>
      </c>
      <c r="AL1076" s="18" t="s">
        <v>629</v>
      </c>
      <c r="AM1076" s="18"/>
      <c r="AN1076" s="18" t="s">
        <v>106</v>
      </c>
      <c r="AO1076" s="18"/>
      <c r="AP1076" s="18" t="s">
        <v>81</v>
      </c>
      <c r="AQ1076" s="18"/>
      <c r="AR1076" s="19">
        <v>0</v>
      </c>
      <c r="AS1076" s="18"/>
      <c r="AT1076" s="72">
        <v>60</v>
      </c>
      <c r="AU1076" s="19">
        <v>178</v>
      </c>
      <c r="AV1076" s="19">
        <v>178</v>
      </c>
      <c r="AW1076" s="18" t="s">
        <v>77</v>
      </c>
      <c r="AX1076" s="18" t="s">
        <v>658</v>
      </c>
      <c r="AY1076" s="18"/>
      <c r="AZ1076" s="18"/>
      <c r="BA1076" s="19">
        <v>0</v>
      </c>
      <c r="BB1076" s="20" t="s">
        <v>106</v>
      </c>
      <c r="BC1076" s="18" t="s">
        <v>81</v>
      </c>
      <c r="BD1076" s="18"/>
      <c r="BE1076" s="18" t="s">
        <v>84</v>
      </c>
      <c r="BF1076" s="18"/>
      <c r="BG1076" s="18"/>
      <c r="BH1076" s="21">
        <v>0</v>
      </c>
      <c r="BI1076" s="19">
        <v>0.3</v>
      </c>
      <c r="BJ1076" s="19">
        <v>0.62</v>
      </c>
      <c r="BK1076" s="19">
        <v>0.3</v>
      </c>
      <c r="BL1076" s="18"/>
      <c r="BM1076" s="18"/>
      <c r="BN1076" s="19">
        <v>149.69999999999999</v>
      </c>
      <c r="BO1076" s="21">
        <v>0.96</v>
      </c>
      <c r="BP1076" s="20"/>
      <c r="BQ1076" s="21">
        <v>0.41</v>
      </c>
      <c r="BR1076" s="21">
        <v>0.66</v>
      </c>
      <c r="BS1076" s="21">
        <v>0.41</v>
      </c>
      <c r="BT1076" s="20"/>
      <c r="BU1076" s="20"/>
      <c r="BV1076" s="21">
        <v>100.1</v>
      </c>
      <c r="BW1076" s="9">
        <f>IF(BA1076=1,BN1076-(Monitors!$B$17*Data!BZ1076),Data!BN1076)</f>
        <v>149.69999999999999</v>
      </c>
      <c r="BX1076" s="32">
        <f>IF($AR1076=1,$BW1076-(Monitors!$C$17*BZ1076),Data!$BW1076)</f>
        <v>149.69999999999999</v>
      </c>
      <c r="BY1076" s="32">
        <f>BX1076-(AA1076*Monitors!$C$13)</f>
        <v>145.55199999999999</v>
      </c>
      <c r="BZ1076" s="86">
        <f>(Monitors!$C$13*Data!AA1076)+(Monitors!$C$6*TANH(Monitors!$C$7*(Data!V1076+Monitors!$C$8)+Monitors!$C$9)+Monitors!$C$10)</f>
        <v>21.521591433544717</v>
      </c>
      <c r="CA1076" s="9">
        <f>BN1076-(Signage!$C$13*AI1076)</f>
        <v>111.74501999999998</v>
      </c>
      <c r="CB1076" s="86">
        <f>(Signage!$C$13*Data!AI1076)+(Signage!$C$6*TANH(Signage!$C$7*(Data!V1076+Signage!$C$8)+Signage!$C$9)+Signage!$C$10)</f>
        <v>98.574739834393029</v>
      </c>
    </row>
    <row r="1077" spans="1:80" s="4" customFormat="1" ht="12" customHeight="1">
      <c r="A1077" s="83">
        <v>1076</v>
      </c>
      <c r="B1077" s="15" t="s">
        <v>2087</v>
      </c>
      <c r="C1077" s="83" t="s">
        <v>2007</v>
      </c>
      <c r="D1077" s="25">
        <v>41728</v>
      </c>
      <c r="E1077" s="27" t="s">
        <v>78</v>
      </c>
      <c r="F1077" s="24" t="s">
        <v>70</v>
      </c>
      <c r="G1077" s="24" t="s">
        <v>885</v>
      </c>
      <c r="H1077" s="15" t="s">
        <v>914</v>
      </c>
      <c r="I1077" s="24" t="s">
        <v>90</v>
      </c>
      <c r="J1077" s="27"/>
      <c r="K1077" s="27" t="s">
        <v>74</v>
      </c>
      <c r="L1077" s="27"/>
      <c r="M1077" s="27" t="s">
        <v>78</v>
      </c>
      <c r="N1077" s="27" t="s">
        <v>78</v>
      </c>
      <c r="O1077" s="27" t="s">
        <v>82</v>
      </c>
      <c r="P1077" s="27"/>
      <c r="Q1077" s="27" t="s">
        <v>78</v>
      </c>
      <c r="R1077" s="28">
        <v>1.78</v>
      </c>
      <c r="S1077" s="27" t="s">
        <v>887</v>
      </c>
      <c r="T1077" s="27" t="s">
        <v>907</v>
      </c>
      <c r="U1077" s="28">
        <v>55</v>
      </c>
      <c r="V1077" s="28">
        <v>1276</v>
      </c>
      <c r="W1077" s="28">
        <v>1080</v>
      </c>
      <c r="X1077" s="28">
        <v>1920</v>
      </c>
      <c r="Y1077" s="27" t="s">
        <v>147</v>
      </c>
      <c r="Z1077" s="70">
        <v>81</v>
      </c>
      <c r="AA1077" s="28">
        <v>2.0739999999999998</v>
      </c>
      <c r="AB1077" s="29" t="s">
        <v>908</v>
      </c>
      <c r="AC1077" s="28">
        <v>0.7</v>
      </c>
      <c r="AD1077" s="28">
        <v>533.5</v>
      </c>
      <c r="AE1077" s="28">
        <v>533.5</v>
      </c>
      <c r="AF1077" s="28">
        <v>501.2</v>
      </c>
      <c r="AG1077" s="8">
        <f>AF1077/AD1077</f>
        <v>0.93945641986879103</v>
      </c>
      <c r="AH1077" s="28">
        <v>325.3</v>
      </c>
      <c r="AI1077" s="85">
        <f>(AF1077*V1077)/1000000</f>
        <v>0.63953119999999997</v>
      </c>
      <c r="AJ1077" s="27" t="s">
        <v>78</v>
      </c>
      <c r="AK1077" s="27" t="s">
        <v>580</v>
      </c>
      <c r="AL1077" s="27" t="s">
        <v>702</v>
      </c>
      <c r="AM1077" s="27" t="s">
        <v>703</v>
      </c>
      <c r="AN1077" s="27" t="s">
        <v>81</v>
      </c>
      <c r="AO1077" s="27"/>
      <c r="AP1077" s="27" t="s">
        <v>81</v>
      </c>
      <c r="AQ1077" s="27"/>
      <c r="AR1077" s="28">
        <v>0</v>
      </c>
      <c r="AS1077" s="27"/>
      <c r="AT1077" s="73" t="s">
        <v>886</v>
      </c>
      <c r="AU1077" s="27" t="s">
        <v>898</v>
      </c>
      <c r="AV1077" s="27" t="s">
        <v>898</v>
      </c>
      <c r="AW1077" s="31"/>
      <c r="AX1077" s="27" t="s">
        <v>114</v>
      </c>
      <c r="AY1077" s="27"/>
      <c r="AZ1077" s="27"/>
      <c r="BA1077" s="28">
        <v>0</v>
      </c>
      <c r="BB1077" s="29" t="s">
        <v>81</v>
      </c>
      <c r="BC1077" s="29" t="s">
        <v>107</v>
      </c>
      <c r="BD1077" s="27"/>
      <c r="BE1077" s="27" t="s">
        <v>84</v>
      </c>
      <c r="BF1077" s="27"/>
      <c r="BG1077" s="27" t="s">
        <v>119</v>
      </c>
      <c r="BH1077" s="29" t="s">
        <v>888</v>
      </c>
      <c r="BI1077" s="27" t="s">
        <v>889</v>
      </c>
      <c r="BJ1077" s="27" t="s">
        <v>188</v>
      </c>
      <c r="BK1077" s="28">
        <v>0</v>
      </c>
      <c r="BL1077" s="27"/>
      <c r="BM1077" s="27"/>
      <c r="BN1077" s="28">
        <v>113.65</v>
      </c>
      <c r="BO1077" s="29" t="s">
        <v>902</v>
      </c>
      <c r="BP1077" s="29"/>
      <c r="BQ1077" s="30">
        <v>0.52</v>
      </c>
      <c r="BR1077" s="30">
        <v>0</v>
      </c>
      <c r="BS1077" s="30">
        <v>0</v>
      </c>
      <c r="BT1077" s="29"/>
      <c r="BU1077" s="29"/>
      <c r="BV1077" s="30">
        <v>112.9</v>
      </c>
      <c r="BW1077" s="9">
        <f>IF(BA1077=1,BN1077-(Monitors!$B$17*Data!BZ1077),Data!BN1077)</f>
        <v>113.65</v>
      </c>
      <c r="BX1077" s="32">
        <f>IF($AR1077=1,$BW1077-(Monitors!$C$17*BZ1077),Data!$BW1077)</f>
        <v>113.65</v>
      </c>
      <c r="BY1077" s="32">
        <f>BX1077-(AA1077*Monitors!$C$13)</f>
        <v>109.50200000000001</v>
      </c>
      <c r="BZ1077" s="86">
        <f>(Monitors!$C$13*Data!AA1077)+(Monitors!$C$6*TANH(Monitors!$C$7*(Data!V1077+Monitors!$C$8)+Monitors!$C$9)+Monitors!$C$10)</f>
        <v>21.546655608341023</v>
      </c>
      <c r="CA1077" s="9">
        <f>BN1077-(Signage!$C$13*AI1077)</f>
        <v>65.68516000000001</v>
      </c>
      <c r="CB1077" s="86">
        <f>(Signage!$C$13*Data!AI1077)+(Signage!$C$6*TANH(Signage!$C$7*(Data!V1077+Signage!$C$8)+Signage!$C$9)+Signage!$C$10)</f>
        <v>121.71210298369338</v>
      </c>
    </row>
    <row r="1078" spans="1:80" s="4" customFormat="1" ht="12" customHeight="1">
      <c r="A1078" s="82">
        <v>1077</v>
      </c>
      <c r="B1078" s="15" t="s">
        <v>2056</v>
      </c>
      <c r="C1078" s="82" t="s">
        <v>2008</v>
      </c>
      <c r="D1078" s="16">
        <v>41628</v>
      </c>
      <c r="E1078" s="18" t="s">
        <v>77</v>
      </c>
      <c r="F1078" s="15" t="s">
        <v>70</v>
      </c>
      <c r="G1078" s="17">
        <v>6</v>
      </c>
      <c r="H1078" s="15" t="s">
        <v>914</v>
      </c>
      <c r="I1078" s="15" t="s">
        <v>73</v>
      </c>
      <c r="J1078" s="18" t="s">
        <v>73</v>
      </c>
      <c r="K1078" s="18" t="s">
        <v>74</v>
      </c>
      <c r="L1078" s="18" t="s">
        <v>71</v>
      </c>
      <c r="M1078" s="18" t="s">
        <v>78</v>
      </c>
      <c r="N1078" s="18" t="s">
        <v>78</v>
      </c>
      <c r="O1078" s="18" t="s">
        <v>82</v>
      </c>
      <c r="P1078" s="18" t="s">
        <v>71</v>
      </c>
      <c r="Q1078" s="18" t="s">
        <v>78</v>
      </c>
      <c r="R1078" s="19">
        <v>1.78</v>
      </c>
      <c r="S1078" s="19">
        <v>26.8</v>
      </c>
      <c r="T1078" s="19">
        <v>47.6</v>
      </c>
      <c r="U1078" s="19">
        <v>55</v>
      </c>
      <c r="V1078" s="19">
        <v>1275.08</v>
      </c>
      <c r="W1078" s="19">
        <v>1080</v>
      </c>
      <c r="X1078" s="19">
        <v>1920</v>
      </c>
      <c r="Y1078" s="18" t="s">
        <v>147</v>
      </c>
      <c r="Z1078" s="69">
        <v>1625</v>
      </c>
      <c r="AA1078" s="19">
        <v>2.0739999999999998</v>
      </c>
      <c r="AB1078" s="21">
        <v>404</v>
      </c>
      <c r="AC1078" s="19">
        <v>38</v>
      </c>
      <c r="AD1078" s="19">
        <v>591</v>
      </c>
      <c r="AE1078" s="19">
        <v>404</v>
      </c>
      <c r="AF1078" s="19">
        <v>363</v>
      </c>
      <c r="AG1078" s="8">
        <f>AF1078/AD1078</f>
        <v>0.6142131979695431</v>
      </c>
      <c r="AH1078" s="19">
        <v>263</v>
      </c>
      <c r="AI1078" s="85">
        <f>(AF1078*V1078)/1000000</f>
        <v>0.46285403999999997</v>
      </c>
      <c r="AJ1078" s="18" t="s">
        <v>78</v>
      </c>
      <c r="AK1078" s="18" t="s">
        <v>679</v>
      </c>
      <c r="AL1078" s="18" t="s">
        <v>629</v>
      </c>
      <c r="AM1078" s="18" t="s">
        <v>81</v>
      </c>
      <c r="AN1078" s="18" t="s">
        <v>106</v>
      </c>
      <c r="AO1078" s="18" t="s">
        <v>678</v>
      </c>
      <c r="AP1078" s="18" t="s">
        <v>94</v>
      </c>
      <c r="AQ1078" s="18" t="s">
        <v>81</v>
      </c>
      <c r="AR1078" s="19">
        <v>0</v>
      </c>
      <c r="AS1078" s="18"/>
      <c r="AT1078" s="72">
        <v>60</v>
      </c>
      <c r="AU1078" s="19">
        <v>178</v>
      </c>
      <c r="AV1078" s="19">
        <v>178</v>
      </c>
      <c r="AW1078" s="18" t="s">
        <v>77</v>
      </c>
      <c r="AX1078" s="18" t="s">
        <v>87</v>
      </c>
      <c r="AY1078" s="18" t="s">
        <v>71</v>
      </c>
      <c r="AZ1078" s="18" t="s">
        <v>71</v>
      </c>
      <c r="BA1078" s="19">
        <v>0</v>
      </c>
      <c r="BB1078" s="20" t="s">
        <v>106</v>
      </c>
      <c r="BC1078" s="18" t="s">
        <v>81</v>
      </c>
      <c r="BD1078" s="18" t="s">
        <v>81</v>
      </c>
      <c r="BE1078" s="18" t="s">
        <v>84</v>
      </c>
      <c r="BF1078" s="18" t="s">
        <v>71</v>
      </c>
      <c r="BG1078" s="18"/>
      <c r="BH1078" s="21">
        <v>0</v>
      </c>
      <c r="BI1078" s="19">
        <v>0.27</v>
      </c>
      <c r="BJ1078" s="18"/>
      <c r="BK1078" s="19">
        <v>0.27</v>
      </c>
      <c r="BL1078" s="18"/>
      <c r="BM1078" s="18"/>
      <c r="BN1078" s="19">
        <v>99.13</v>
      </c>
      <c r="BO1078" s="21">
        <v>0.5</v>
      </c>
      <c r="BP1078" s="20"/>
      <c r="BQ1078" s="21">
        <v>0.3</v>
      </c>
      <c r="BR1078" s="20"/>
      <c r="BS1078" s="21">
        <v>0.3</v>
      </c>
      <c r="BT1078" s="20"/>
      <c r="BU1078" s="20"/>
      <c r="BV1078" s="21">
        <v>99.56</v>
      </c>
      <c r="BW1078" s="9">
        <f>IF(BA1078=1,BN1078-(Monitors!$B$17*Data!BZ1078),Data!BN1078)</f>
        <v>99.13</v>
      </c>
      <c r="BX1078" s="32">
        <f>IF($AR1078=1,$BW1078-(Monitors!$C$17*BZ1078),Data!$BW1078)</f>
        <v>99.13</v>
      </c>
      <c r="BY1078" s="32">
        <f>BX1078-(AA1078*Monitors!$C$13)</f>
        <v>94.981999999999999</v>
      </c>
      <c r="BZ1078" s="86">
        <f>(Monitors!$C$13*Data!AA1078)+(Monitors!$C$6*TANH(Monitors!$C$7*(Data!V1078+Monitors!$C$8)+Monitors!$C$9)+Monitors!$C$10)</f>
        <v>21.546645677509613</v>
      </c>
      <c r="CA1078" s="9">
        <f>BN1078-(Signage!$C$13*AI1078)</f>
        <v>64.415946999999989</v>
      </c>
      <c r="CB1078" s="86">
        <f>(Signage!$C$13*Data!AI1078)+(Signage!$C$6*TANH(Signage!$C$7*(Data!V1078+Signage!$C$8)+Signage!$C$9)+Signage!$C$10)</f>
        <v>108.43735187689356</v>
      </c>
    </row>
    <row r="1079" spans="1:80" s="4" customFormat="1" ht="12" customHeight="1">
      <c r="A1079" s="83">
        <v>1078</v>
      </c>
      <c r="B1079" s="15" t="s">
        <v>2079</v>
      </c>
      <c r="C1079" s="83" t="s">
        <v>2009</v>
      </c>
      <c r="D1079" s="16">
        <v>41284</v>
      </c>
      <c r="E1079" s="18" t="s">
        <v>77</v>
      </c>
      <c r="F1079" s="15" t="s">
        <v>70</v>
      </c>
      <c r="G1079" s="17">
        <v>6</v>
      </c>
      <c r="H1079" s="15" t="s">
        <v>914</v>
      </c>
      <c r="I1079" s="15" t="s">
        <v>73</v>
      </c>
      <c r="J1079" s="18" t="s">
        <v>73</v>
      </c>
      <c r="K1079" s="18" t="s">
        <v>74</v>
      </c>
      <c r="L1079" s="18" t="s">
        <v>71</v>
      </c>
      <c r="M1079" s="18" t="s">
        <v>78</v>
      </c>
      <c r="N1079" s="18" t="s">
        <v>78</v>
      </c>
      <c r="O1079" s="18" t="s">
        <v>82</v>
      </c>
      <c r="P1079" s="18" t="s">
        <v>71</v>
      </c>
      <c r="Q1079" s="18" t="s">
        <v>78</v>
      </c>
      <c r="R1079" s="19">
        <v>1.78</v>
      </c>
      <c r="S1079" s="19">
        <v>26.8</v>
      </c>
      <c r="T1079" s="19">
        <v>47.6</v>
      </c>
      <c r="U1079" s="19">
        <v>55</v>
      </c>
      <c r="V1079" s="19">
        <v>1275.08</v>
      </c>
      <c r="W1079" s="19">
        <v>1080</v>
      </c>
      <c r="X1079" s="19">
        <v>1920</v>
      </c>
      <c r="Y1079" s="18" t="s">
        <v>147</v>
      </c>
      <c r="Z1079" s="69">
        <v>1625</v>
      </c>
      <c r="AA1079" s="19">
        <v>2.0739999999999998</v>
      </c>
      <c r="AB1079" s="21">
        <v>404</v>
      </c>
      <c r="AC1079" s="19">
        <v>38</v>
      </c>
      <c r="AD1079" s="19">
        <v>591</v>
      </c>
      <c r="AE1079" s="19">
        <v>404</v>
      </c>
      <c r="AF1079" s="19">
        <v>363</v>
      </c>
      <c r="AG1079" s="8">
        <f>AF1079/AD1079</f>
        <v>0.6142131979695431</v>
      </c>
      <c r="AH1079" s="19">
        <v>263</v>
      </c>
      <c r="AI1079" s="85">
        <f>(AF1079*V1079)/1000000</f>
        <v>0.46285403999999997</v>
      </c>
      <c r="AJ1079" s="18" t="s">
        <v>78</v>
      </c>
      <c r="AK1079" s="18" t="s">
        <v>679</v>
      </c>
      <c r="AL1079" s="18" t="s">
        <v>590</v>
      </c>
      <c r="AM1079" s="18" t="s">
        <v>81</v>
      </c>
      <c r="AN1079" s="18" t="s">
        <v>106</v>
      </c>
      <c r="AO1079" s="18" t="s">
        <v>626</v>
      </c>
      <c r="AP1079" s="18" t="s">
        <v>94</v>
      </c>
      <c r="AQ1079" s="18" t="s">
        <v>81</v>
      </c>
      <c r="AR1079" s="19">
        <v>0</v>
      </c>
      <c r="AS1079" s="18"/>
      <c r="AT1079" s="72">
        <v>60</v>
      </c>
      <c r="AU1079" s="19">
        <v>178</v>
      </c>
      <c r="AV1079" s="19">
        <v>178</v>
      </c>
      <c r="AW1079" s="18" t="s">
        <v>77</v>
      </c>
      <c r="AX1079" s="18" t="s">
        <v>87</v>
      </c>
      <c r="AY1079" s="18" t="s">
        <v>71</v>
      </c>
      <c r="AZ1079" s="18" t="s">
        <v>71</v>
      </c>
      <c r="BA1079" s="19">
        <v>0</v>
      </c>
      <c r="BB1079" s="20" t="s">
        <v>106</v>
      </c>
      <c r="BC1079" s="18" t="s">
        <v>144</v>
      </c>
      <c r="BD1079" s="18" t="s">
        <v>81</v>
      </c>
      <c r="BE1079" s="18" t="s">
        <v>84</v>
      </c>
      <c r="BF1079" s="18" t="s">
        <v>71</v>
      </c>
      <c r="BG1079" s="18"/>
      <c r="BH1079" s="21">
        <v>0</v>
      </c>
      <c r="BI1079" s="19">
        <v>0.27</v>
      </c>
      <c r="BJ1079" s="18"/>
      <c r="BK1079" s="19">
        <v>0.27</v>
      </c>
      <c r="BL1079" s="18"/>
      <c r="BM1079" s="18"/>
      <c r="BN1079" s="19">
        <v>99.13</v>
      </c>
      <c r="BO1079" s="21">
        <v>0.5</v>
      </c>
      <c r="BP1079" s="20"/>
      <c r="BQ1079" s="21">
        <v>0.3</v>
      </c>
      <c r="BR1079" s="20"/>
      <c r="BS1079" s="21">
        <v>0.3</v>
      </c>
      <c r="BT1079" s="20"/>
      <c r="BU1079" s="20"/>
      <c r="BV1079" s="21">
        <v>99.56</v>
      </c>
      <c r="BW1079" s="9">
        <f>IF(BA1079=1,BN1079-(Monitors!$B$17*Data!BZ1079),Data!BN1079)</f>
        <v>99.13</v>
      </c>
      <c r="BX1079" s="32">
        <f>IF($AR1079=1,$BW1079-(Monitors!$C$17*BZ1079),Data!$BW1079)</f>
        <v>99.13</v>
      </c>
      <c r="BY1079" s="32">
        <f>BX1079-(AA1079*Monitors!$C$13)</f>
        <v>94.981999999999999</v>
      </c>
      <c r="BZ1079" s="86">
        <f>(Monitors!$C$13*Data!AA1079)+(Monitors!$C$6*TANH(Monitors!$C$7*(Data!V1079+Monitors!$C$8)+Monitors!$C$9)+Monitors!$C$10)</f>
        <v>21.546645677509613</v>
      </c>
      <c r="CA1079" s="9">
        <f>BN1079-(Signage!$C$13*AI1079)</f>
        <v>64.415946999999989</v>
      </c>
      <c r="CB1079" s="86">
        <f>(Signage!$C$13*Data!AI1079)+(Signage!$C$6*TANH(Signage!$C$7*(Data!V1079+Signage!$C$8)+Signage!$C$9)+Signage!$C$10)</f>
        <v>108.43735187689356</v>
      </c>
    </row>
    <row r="1080" spans="1:80" s="4" customFormat="1" ht="12" customHeight="1">
      <c r="A1080" s="82">
        <v>1079</v>
      </c>
      <c r="B1080" s="15" t="s">
        <v>2079</v>
      </c>
      <c r="C1080" s="82" t="s">
        <v>2010</v>
      </c>
      <c r="D1080" s="16">
        <v>41606</v>
      </c>
      <c r="E1080" s="18" t="s">
        <v>77</v>
      </c>
      <c r="F1080" s="15" t="s">
        <v>70</v>
      </c>
      <c r="G1080" s="17">
        <v>6</v>
      </c>
      <c r="H1080" s="15" t="s">
        <v>914</v>
      </c>
      <c r="I1080" s="15" t="s">
        <v>73</v>
      </c>
      <c r="J1080" s="18" t="s">
        <v>73</v>
      </c>
      <c r="K1080" s="18" t="s">
        <v>74</v>
      </c>
      <c r="L1080" s="18" t="s">
        <v>71</v>
      </c>
      <c r="M1080" s="18" t="s">
        <v>78</v>
      </c>
      <c r="N1080" s="18" t="s">
        <v>78</v>
      </c>
      <c r="O1080" s="18" t="s">
        <v>82</v>
      </c>
      <c r="P1080" s="18" t="s">
        <v>71</v>
      </c>
      <c r="Q1080" s="18" t="s">
        <v>78</v>
      </c>
      <c r="R1080" s="19">
        <v>1.78</v>
      </c>
      <c r="S1080" s="19">
        <v>26.8</v>
      </c>
      <c r="T1080" s="19">
        <v>47.6</v>
      </c>
      <c r="U1080" s="19">
        <v>55</v>
      </c>
      <c r="V1080" s="19">
        <v>1275.08</v>
      </c>
      <c r="W1080" s="19">
        <v>1080</v>
      </c>
      <c r="X1080" s="19">
        <v>1920</v>
      </c>
      <c r="Y1080" s="18" t="s">
        <v>147</v>
      </c>
      <c r="Z1080" s="69">
        <v>1625</v>
      </c>
      <c r="AA1080" s="19">
        <v>2.0739999999999998</v>
      </c>
      <c r="AB1080" s="21">
        <v>404</v>
      </c>
      <c r="AC1080" s="19">
        <v>38</v>
      </c>
      <c r="AD1080" s="19">
        <v>591</v>
      </c>
      <c r="AE1080" s="19">
        <v>404</v>
      </c>
      <c r="AF1080" s="19">
        <v>363</v>
      </c>
      <c r="AG1080" s="8">
        <f>AF1080/AD1080</f>
        <v>0.6142131979695431</v>
      </c>
      <c r="AH1080" s="19">
        <v>263</v>
      </c>
      <c r="AI1080" s="85">
        <f>(AF1080*V1080)/1000000</f>
        <v>0.46285403999999997</v>
      </c>
      <c r="AJ1080" s="18" t="s">
        <v>78</v>
      </c>
      <c r="AK1080" s="18" t="s">
        <v>679</v>
      </c>
      <c r="AL1080" s="18" t="s">
        <v>227</v>
      </c>
      <c r="AM1080" s="18" t="s">
        <v>81</v>
      </c>
      <c r="AN1080" s="18" t="s">
        <v>106</v>
      </c>
      <c r="AO1080" s="18" t="s">
        <v>626</v>
      </c>
      <c r="AP1080" s="18" t="s">
        <v>94</v>
      </c>
      <c r="AQ1080" s="18" t="s">
        <v>81</v>
      </c>
      <c r="AR1080" s="19">
        <v>0</v>
      </c>
      <c r="AS1080" s="18"/>
      <c r="AT1080" s="72">
        <v>60</v>
      </c>
      <c r="AU1080" s="19">
        <v>178</v>
      </c>
      <c r="AV1080" s="19">
        <v>178</v>
      </c>
      <c r="AW1080" s="18" t="s">
        <v>77</v>
      </c>
      <c r="AX1080" s="18" t="s">
        <v>87</v>
      </c>
      <c r="AY1080" s="18" t="s">
        <v>71</v>
      </c>
      <c r="AZ1080" s="18" t="s">
        <v>71</v>
      </c>
      <c r="BA1080" s="19">
        <v>0</v>
      </c>
      <c r="BB1080" s="20" t="s">
        <v>106</v>
      </c>
      <c r="BC1080" s="18" t="s">
        <v>144</v>
      </c>
      <c r="BD1080" s="18" t="s">
        <v>81</v>
      </c>
      <c r="BE1080" s="18" t="s">
        <v>84</v>
      </c>
      <c r="BF1080" s="18" t="s">
        <v>71</v>
      </c>
      <c r="BG1080" s="18"/>
      <c r="BH1080" s="21">
        <v>0</v>
      </c>
      <c r="BI1080" s="19">
        <v>0.27</v>
      </c>
      <c r="BJ1080" s="18"/>
      <c r="BK1080" s="19">
        <v>0.27</v>
      </c>
      <c r="BL1080" s="18"/>
      <c r="BM1080" s="18"/>
      <c r="BN1080" s="19">
        <v>99.13</v>
      </c>
      <c r="BO1080" s="21">
        <v>0.5</v>
      </c>
      <c r="BP1080" s="20"/>
      <c r="BQ1080" s="21">
        <v>0.3</v>
      </c>
      <c r="BR1080" s="20"/>
      <c r="BS1080" s="21">
        <v>0.3</v>
      </c>
      <c r="BT1080" s="20"/>
      <c r="BU1080" s="20"/>
      <c r="BV1080" s="21">
        <v>99.56</v>
      </c>
      <c r="BW1080" s="9">
        <f>IF(BA1080=1,BN1080-(Monitors!$B$17*Data!BZ1080),Data!BN1080)</f>
        <v>99.13</v>
      </c>
      <c r="BX1080" s="32">
        <f>IF($AR1080=1,$BW1080-(Monitors!$C$17*BZ1080),Data!$BW1080)</f>
        <v>99.13</v>
      </c>
      <c r="BY1080" s="32">
        <f>BX1080-(AA1080*Monitors!$C$13)</f>
        <v>94.981999999999999</v>
      </c>
      <c r="BZ1080" s="86">
        <f>(Monitors!$C$13*Data!AA1080)+(Monitors!$C$6*TANH(Monitors!$C$7*(Data!V1080+Monitors!$C$8)+Monitors!$C$9)+Monitors!$C$10)</f>
        <v>21.546645677509613</v>
      </c>
      <c r="CA1080" s="9">
        <f>BN1080-(Signage!$C$13*AI1080)</f>
        <v>64.415946999999989</v>
      </c>
      <c r="CB1080" s="86">
        <f>(Signage!$C$13*Data!AI1080)+(Signage!$C$6*TANH(Signage!$C$7*(Data!V1080+Signage!$C$8)+Signage!$C$9)+Signage!$C$10)</f>
        <v>108.43735187689356</v>
      </c>
    </row>
    <row r="1081" spans="1:80" s="4" customFormat="1" ht="12" customHeight="1">
      <c r="A1081" s="83">
        <v>1080</v>
      </c>
      <c r="B1081" s="15" t="s">
        <v>2100</v>
      </c>
      <c r="C1081" s="83" t="s">
        <v>2011</v>
      </c>
      <c r="D1081" s="16">
        <v>41606</v>
      </c>
      <c r="E1081" s="18" t="s">
        <v>77</v>
      </c>
      <c r="F1081" s="15" t="s">
        <v>70</v>
      </c>
      <c r="G1081" s="17">
        <v>6</v>
      </c>
      <c r="H1081" s="15" t="s">
        <v>914</v>
      </c>
      <c r="I1081" s="15" t="s">
        <v>73</v>
      </c>
      <c r="J1081" s="18" t="s">
        <v>73</v>
      </c>
      <c r="K1081" s="18" t="s">
        <v>74</v>
      </c>
      <c r="L1081" s="18" t="s">
        <v>71</v>
      </c>
      <c r="M1081" s="18" t="s">
        <v>78</v>
      </c>
      <c r="N1081" s="18" t="s">
        <v>78</v>
      </c>
      <c r="O1081" s="18" t="s">
        <v>82</v>
      </c>
      <c r="P1081" s="18" t="s">
        <v>71</v>
      </c>
      <c r="Q1081" s="18" t="s">
        <v>78</v>
      </c>
      <c r="R1081" s="19">
        <v>1.78</v>
      </c>
      <c r="S1081" s="19">
        <v>26.8</v>
      </c>
      <c r="T1081" s="19">
        <v>47.6</v>
      </c>
      <c r="U1081" s="19">
        <v>55</v>
      </c>
      <c r="V1081" s="19">
        <v>1275.08</v>
      </c>
      <c r="W1081" s="19">
        <v>1080</v>
      </c>
      <c r="X1081" s="19">
        <v>1920</v>
      </c>
      <c r="Y1081" s="18" t="s">
        <v>147</v>
      </c>
      <c r="Z1081" s="69">
        <v>1625</v>
      </c>
      <c r="AA1081" s="19">
        <v>2.0739999999999998</v>
      </c>
      <c r="AB1081" s="21">
        <v>404</v>
      </c>
      <c r="AC1081" s="19">
        <v>38</v>
      </c>
      <c r="AD1081" s="19">
        <v>591</v>
      </c>
      <c r="AE1081" s="19">
        <v>404</v>
      </c>
      <c r="AF1081" s="19">
        <v>363</v>
      </c>
      <c r="AG1081" s="8">
        <f>AF1081/AD1081</f>
        <v>0.6142131979695431</v>
      </c>
      <c r="AH1081" s="19">
        <v>263</v>
      </c>
      <c r="AI1081" s="85">
        <f>(AF1081*V1081)/1000000</f>
        <v>0.46285403999999997</v>
      </c>
      <c r="AJ1081" s="18" t="s">
        <v>78</v>
      </c>
      <c r="AK1081" s="18" t="s">
        <v>679</v>
      </c>
      <c r="AL1081" s="18" t="s">
        <v>227</v>
      </c>
      <c r="AM1081" s="18" t="s">
        <v>81</v>
      </c>
      <c r="AN1081" s="18" t="s">
        <v>106</v>
      </c>
      <c r="AO1081" s="18" t="s">
        <v>626</v>
      </c>
      <c r="AP1081" s="18" t="s">
        <v>94</v>
      </c>
      <c r="AQ1081" s="18" t="s">
        <v>81</v>
      </c>
      <c r="AR1081" s="19">
        <v>0</v>
      </c>
      <c r="AS1081" s="18"/>
      <c r="AT1081" s="72">
        <v>60</v>
      </c>
      <c r="AU1081" s="19">
        <v>178</v>
      </c>
      <c r="AV1081" s="19">
        <v>178</v>
      </c>
      <c r="AW1081" s="18" t="s">
        <v>77</v>
      </c>
      <c r="AX1081" s="18" t="s">
        <v>87</v>
      </c>
      <c r="AY1081" s="18" t="s">
        <v>71</v>
      </c>
      <c r="AZ1081" s="18" t="s">
        <v>71</v>
      </c>
      <c r="BA1081" s="19">
        <v>0</v>
      </c>
      <c r="BB1081" s="20" t="s">
        <v>106</v>
      </c>
      <c r="BC1081" s="18" t="s">
        <v>144</v>
      </c>
      <c r="BD1081" s="18" t="s">
        <v>81</v>
      </c>
      <c r="BE1081" s="18" t="s">
        <v>84</v>
      </c>
      <c r="BF1081" s="18" t="s">
        <v>71</v>
      </c>
      <c r="BG1081" s="18"/>
      <c r="BH1081" s="21">
        <v>0</v>
      </c>
      <c r="BI1081" s="19">
        <v>0.27</v>
      </c>
      <c r="BJ1081" s="18"/>
      <c r="BK1081" s="19">
        <v>0.27</v>
      </c>
      <c r="BL1081" s="18"/>
      <c r="BM1081" s="18"/>
      <c r="BN1081" s="19">
        <v>99.13</v>
      </c>
      <c r="BO1081" s="21">
        <v>0.5</v>
      </c>
      <c r="BP1081" s="20"/>
      <c r="BQ1081" s="21">
        <v>0.3</v>
      </c>
      <c r="BR1081" s="20"/>
      <c r="BS1081" s="21">
        <v>0.3</v>
      </c>
      <c r="BT1081" s="20"/>
      <c r="BU1081" s="20"/>
      <c r="BV1081" s="21">
        <v>99.56</v>
      </c>
      <c r="BW1081" s="9">
        <f>IF(BA1081=1,BN1081-(Monitors!$B$17*Data!BZ1081),Data!BN1081)</f>
        <v>99.13</v>
      </c>
      <c r="BX1081" s="32">
        <f>IF($AR1081=1,$BW1081-(Monitors!$C$17*BZ1081),Data!$BW1081)</f>
        <v>99.13</v>
      </c>
      <c r="BY1081" s="32">
        <f>BX1081-(AA1081*Monitors!$C$13)</f>
        <v>94.981999999999999</v>
      </c>
      <c r="BZ1081" s="86">
        <f>(Monitors!$C$13*Data!AA1081)+(Monitors!$C$6*TANH(Monitors!$C$7*(Data!V1081+Monitors!$C$8)+Monitors!$C$9)+Monitors!$C$10)</f>
        <v>21.546645677509613</v>
      </c>
      <c r="CA1081" s="9">
        <f>BN1081-(Signage!$C$13*AI1081)</f>
        <v>64.415946999999989</v>
      </c>
      <c r="CB1081" s="86">
        <f>(Signage!$C$13*Data!AI1081)+(Signage!$C$6*TANH(Signage!$C$7*(Data!V1081+Signage!$C$8)+Signage!$C$9)+Signage!$C$10)</f>
        <v>108.43735187689356</v>
      </c>
    </row>
    <row r="1082" spans="1:80" s="4" customFormat="1" ht="12" customHeight="1">
      <c r="A1082" s="82">
        <v>1081</v>
      </c>
      <c r="B1082" s="15" t="s">
        <v>2079</v>
      </c>
      <c r="C1082" s="82" t="s">
        <v>2012</v>
      </c>
      <c r="D1082" s="16">
        <v>41266</v>
      </c>
      <c r="E1082" s="18" t="s">
        <v>77</v>
      </c>
      <c r="F1082" s="15" t="s">
        <v>70</v>
      </c>
      <c r="G1082" s="17">
        <v>6</v>
      </c>
      <c r="H1082" s="15" t="s">
        <v>914</v>
      </c>
      <c r="I1082" s="15" t="s">
        <v>73</v>
      </c>
      <c r="J1082" s="18" t="s">
        <v>73</v>
      </c>
      <c r="K1082" s="18" t="s">
        <v>74</v>
      </c>
      <c r="L1082" s="18" t="s">
        <v>71</v>
      </c>
      <c r="M1082" s="18" t="s">
        <v>78</v>
      </c>
      <c r="N1082" s="18" t="s">
        <v>78</v>
      </c>
      <c r="O1082" s="18" t="s">
        <v>82</v>
      </c>
      <c r="P1082" s="18" t="s">
        <v>71</v>
      </c>
      <c r="Q1082" s="18" t="s">
        <v>78</v>
      </c>
      <c r="R1082" s="19">
        <v>1.78</v>
      </c>
      <c r="S1082" s="19">
        <v>22.5</v>
      </c>
      <c r="T1082" s="19">
        <v>40.1</v>
      </c>
      <c r="U1082" s="19">
        <v>46</v>
      </c>
      <c r="V1082" s="19">
        <v>902.25</v>
      </c>
      <c r="W1082" s="19">
        <v>1080</v>
      </c>
      <c r="X1082" s="19">
        <v>1920</v>
      </c>
      <c r="Y1082" s="18" t="s">
        <v>147</v>
      </c>
      <c r="Z1082" s="69">
        <v>2298</v>
      </c>
      <c r="AA1082" s="19">
        <v>2.0739999999999998</v>
      </c>
      <c r="AB1082" s="21">
        <v>390</v>
      </c>
      <c r="AC1082" s="19">
        <v>38</v>
      </c>
      <c r="AD1082" s="19">
        <v>597</v>
      </c>
      <c r="AE1082" s="19">
        <v>390</v>
      </c>
      <c r="AF1082" s="19">
        <v>390.1</v>
      </c>
      <c r="AG1082" s="8">
        <f>AF1082/AD1082</f>
        <v>0.6534338358458962</v>
      </c>
      <c r="AH1082" s="19">
        <v>254</v>
      </c>
      <c r="AI1082" s="85">
        <f>(AF1082*V1082)/1000000</f>
        <v>0.35196772500000001</v>
      </c>
      <c r="AJ1082" s="18" t="s">
        <v>78</v>
      </c>
      <c r="AK1082" s="18" t="s">
        <v>591</v>
      </c>
      <c r="AL1082" s="18" t="s">
        <v>590</v>
      </c>
      <c r="AM1082" s="18" t="s">
        <v>71</v>
      </c>
      <c r="AN1082" s="18" t="s">
        <v>81</v>
      </c>
      <c r="AO1082" s="18" t="s">
        <v>71</v>
      </c>
      <c r="AP1082" s="18" t="s">
        <v>94</v>
      </c>
      <c r="AQ1082" s="18" t="s">
        <v>71</v>
      </c>
      <c r="AR1082" s="19">
        <v>0</v>
      </c>
      <c r="AS1082" s="18"/>
      <c r="AT1082" s="72">
        <v>60</v>
      </c>
      <c r="AU1082" s="19">
        <v>178</v>
      </c>
      <c r="AV1082" s="19">
        <v>178</v>
      </c>
      <c r="AW1082" s="18" t="s">
        <v>77</v>
      </c>
      <c r="AX1082" s="18" t="s">
        <v>87</v>
      </c>
      <c r="AY1082" s="18" t="s">
        <v>71</v>
      </c>
      <c r="AZ1082" s="18" t="s">
        <v>71</v>
      </c>
      <c r="BA1082" s="19">
        <v>0</v>
      </c>
      <c r="BB1082" s="20" t="s">
        <v>81</v>
      </c>
      <c r="BC1082" s="18" t="s">
        <v>81</v>
      </c>
      <c r="BD1082" s="18" t="s">
        <v>81</v>
      </c>
      <c r="BE1082" s="18" t="s">
        <v>84</v>
      </c>
      <c r="BF1082" s="18" t="s">
        <v>71</v>
      </c>
      <c r="BG1082" s="18"/>
      <c r="BH1082" s="21">
        <v>0</v>
      </c>
      <c r="BI1082" s="19">
        <v>0.28000000000000003</v>
      </c>
      <c r="BJ1082" s="18"/>
      <c r="BK1082" s="19">
        <v>0.28000000000000003</v>
      </c>
      <c r="BL1082" s="18"/>
      <c r="BM1082" s="18"/>
      <c r="BN1082" s="19">
        <v>66.87</v>
      </c>
      <c r="BO1082" s="21">
        <v>0.5</v>
      </c>
      <c r="BP1082" s="20"/>
      <c r="BQ1082" s="21">
        <v>0.32</v>
      </c>
      <c r="BR1082" s="20"/>
      <c r="BS1082" s="21">
        <v>0.32</v>
      </c>
      <c r="BT1082" s="20"/>
      <c r="BU1082" s="20"/>
      <c r="BV1082" s="21">
        <v>66.349999999999994</v>
      </c>
      <c r="BW1082" s="9">
        <f>IF(BA1082=1,BN1082-(Monitors!$B$17*Data!BZ1082),Data!BN1082)</f>
        <v>66.87</v>
      </c>
      <c r="BX1082" s="32">
        <f>IF($AR1082=1,$BW1082-(Monitors!$C$17*BZ1082),Data!$BW1082)</f>
        <v>66.87</v>
      </c>
      <c r="BY1082" s="32">
        <f>BX1082-(AA1082*Monitors!$C$13)</f>
        <v>62.722000000000008</v>
      </c>
      <c r="BZ1082" s="86">
        <f>(Monitors!$C$13*Data!AA1082)+(Monitors!$C$6*TANH(Monitors!$C$7*(Data!V1082+Monitors!$C$8)+Monitors!$C$9)+Monitors!$C$10)</f>
        <v>21.521285686776707</v>
      </c>
      <c r="CA1082" s="9">
        <f>BN1082-(Signage!$C$13*AI1082)</f>
        <v>40.472420625000005</v>
      </c>
      <c r="CB1082" s="86">
        <f>(Signage!$C$13*Data!AI1082)+(Signage!$C$6*TANH(Signage!$C$7*(Data!V1082+Signage!$C$8)+Signage!$C$9)+Signage!$C$10)</f>
        <v>86.951586163600894</v>
      </c>
    </row>
    <row r="1083" spans="1:80" s="4" customFormat="1" ht="12" customHeight="1">
      <c r="A1083" s="83">
        <v>1082</v>
      </c>
      <c r="B1083" s="15" t="s">
        <v>2057</v>
      </c>
      <c r="C1083" s="83" t="s">
        <v>2013</v>
      </c>
      <c r="D1083" s="16">
        <v>41430</v>
      </c>
      <c r="E1083" s="18" t="s">
        <v>77</v>
      </c>
      <c r="F1083" s="15" t="s">
        <v>70</v>
      </c>
      <c r="G1083" s="17">
        <v>6</v>
      </c>
      <c r="H1083" s="15" t="s">
        <v>914</v>
      </c>
      <c r="I1083" s="15" t="s">
        <v>90</v>
      </c>
      <c r="J1083" s="18" t="s">
        <v>90</v>
      </c>
      <c r="K1083" s="18" t="s">
        <v>74</v>
      </c>
      <c r="L1083" s="18"/>
      <c r="M1083" s="18" t="s">
        <v>78</v>
      </c>
      <c r="N1083" s="18" t="s">
        <v>78</v>
      </c>
      <c r="O1083" s="18" t="s">
        <v>82</v>
      </c>
      <c r="P1083" s="18"/>
      <c r="Q1083" s="18" t="s">
        <v>78</v>
      </c>
      <c r="R1083" s="19">
        <v>1.78</v>
      </c>
      <c r="S1083" s="19">
        <v>26.8</v>
      </c>
      <c r="T1083" s="19">
        <v>47.6</v>
      </c>
      <c r="U1083" s="19">
        <v>54.6</v>
      </c>
      <c r="V1083" s="19">
        <v>1275.67</v>
      </c>
      <c r="W1083" s="19">
        <v>1080</v>
      </c>
      <c r="X1083" s="19">
        <v>1920</v>
      </c>
      <c r="Y1083" s="18" t="s">
        <v>147</v>
      </c>
      <c r="Z1083" s="69">
        <v>1625</v>
      </c>
      <c r="AA1083" s="19">
        <v>2.0739999999999998</v>
      </c>
      <c r="AB1083" s="21">
        <v>425</v>
      </c>
      <c r="AC1083" s="19">
        <v>0.1</v>
      </c>
      <c r="AD1083" s="19">
        <v>574.20000000000005</v>
      </c>
      <c r="AE1083" s="19">
        <v>425</v>
      </c>
      <c r="AF1083" s="19">
        <v>393</v>
      </c>
      <c r="AG1083" s="8">
        <f>AF1083/AD1083</f>
        <v>0.68443051201671889</v>
      </c>
      <c r="AH1083" s="19">
        <v>393</v>
      </c>
      <c r="AI1083" s="85">
        <f>(AF1083*V1083)/1000000</f>
        <v>0.50133831000000006</v>
      </c>
      <c r="AJ1083" s="18" t="s">
        <v>78</v>
      </c>
      <c r="AK1083" s="18" t="s">
        <v>676</v>
      </c>
      <c r="AL1083" s="18" t="s">
        <v>105</v>
      </c>
      <c r="AM1083" s="18"/>
      <c r="AN1083" s="18" t="s">
        <v>106</v>
      </c>
      <c r="AO1083" s="18"/>
      <c r="AP1083" s="18" t="s">
        <v>81</v>
      </c>
      <c r="AQ1083" s="18"/>
      <c r="AR1083" s="28">
        <v>0</v>
      </c>
      <c r="AS1083" s="18"/>
      <c r="AT1083" s="72">
        <v>60</v>
      </c>
      <c r="AU1083" s="19">
        <v>178</v>
      </c>
      <c r="AV1083" s="19">
        <v>178</v>
      </c>
      <c r="AW1083" s="18" t="s">
        <v>78</v>
      </c>
      <c r="AX1083" s="19">
        <v>0.68</v>
      </c>
      <c r="AY1083" s="18"/>
      <c r="AZ1083" s="18"/>
      <c r="BA1083" s="19">
        <v>0</v>
      </c>
      <c r="BB1083" s="20" t="s">
        <v>106</v>
      </c>
      <c r="BC1083" s="18" t="s">
        <v>107</v>
      </c>
      <c r="BD1083" s="18"/>
      <c r="BE1083" s="18" t="s">
        <v>84</v>
      </c>
      <c r="BF1083" s="18"/>
      <c r="BG1083" s="18"/>
      <c r="BH1083" s="21">
        <v>0</v>
      </c>
      <c r="BI1083" s="19">
        <v>0.49</v>
      </c>
      <c r="BJ1083" s="19">
        <v>0.47</v>
      </c>
      <c r="BK1083" s="18"/>
      <c r="BL1083" s="18"/>
      <c r="BM1083" s="18"/>
      <c r="BN1083" s="19">
        <v>120.58</v>
      </c>
      <c r="BO1083" s="21">
        <v>0.99</v>
      </c>
      <c r="BP1083" s="20"/>
      <c r="BQ1083" s="21">
        <v>0.65</v>
      </c>
      <c r="BR1083" s="21">
        <v>0.63</v>
      </c>
      <c r="BS1083" s="20"/>
      <c r="BT1083" s="20"/>
      <c r="BU1083" s="20"/>
      <c r="BV1083" s="21">
        <v>117.22</v>
      </c>
      <c r="BW1083" s="9">
        <f>IF(BA1083=1,BN1083-(Monitors!$B$17*Data!BZ1083),Data!BN1083)</f>
        <v>120.58</v>
      </c>
      <c r="BX1083" s="32">
        <f>IF($AR1083=1,$BW1083-(Monitors!$C$17*BZ1083),Data!$BW1083)</f>
        <v>120.58</v>
      </c>
      <c r="BY1083" s="32">
        <f>BX1083-(AA1083*Monitors!$C$13)</f>
        <v>116.432</v>
      </c>
      <c r="BZ1083" s="86">
        <f>(Monitors!$C$13*Data!AA1083)+(Monitors!$C$6*TANH(Monitors!$C$7*(Data!V1083+Monitors!$C$8)+Monitors!$C$9)+Monitors!$C$10)</f>
        <v>21.546652054598049</v>
      </c>
      <c r="CA1083" s="9">
        <f>BN1083-(Signage!$C$13*AI1083)</f>
        <v>82.979626749999994</v>
      </c>
      <c r="CB1083" s="86">
        <f>(Signage!$C$13*Data!AI1083)+(Signage!$C$6*TANH(Signage!$C$7*(Data!V1083+Signage!$C$8)+Signage!$C$9)+Signage!$C$10)</f>
        <v>111.33904460183622</v>
      </c>
    </row>
    <row r="1084" spans="1:80" s="4" customFormat="1" ht="12" customHeight="1">
      <c r="A1084" s="82">
        <v>1083</v>
      </c>
      <c r="B1084" s="15" t="s">
        <v>2079</v>
      </c>
      <c r="C1084" s="82" t="s">
        <v>2014</v>
      </c>
      <c r="D1084" s="16">
        <v>41294</v>
      </c>
      <c r="E1084" s="18" t="s">
        <v>77</v>
      </c>
      <c r="F1084" s="15" t="s">
        <v>70</v>
      </c>
      <c r="G1084" s="17">
        <v>6</v>
      </c>
      <c r="H1084" s="15" t="s">
        <v>914</v>
      </c>
      <c r="I1084" s="15" t="s">
        <v>73</v>
      </c>
      <c r="J1084" s="18" t="s">
        <v>73</v>
      </c>
      <c r="K1084" s="18" t="s">
        <v>74</v>
      </c>
      <c r="L1084" s="18" t="s">
        <v>71</v>
      </c>
      <c r="M1084" s="18" t="s">
        <v>78</v>
      </c>
      <c r="N1084" s="18" t="s">
        <v>78</v>
      </c>
      <c r="O1084" s="18" t="s">
        <v>82</v>
      </c>
      <c r="P1084" s="18" t="s">
        <v>71</v>
      </c>
      <c r="Q1084" s="18" t="s">
        <v>78</v>
      </c>
      <c r="R1084" s="19">
        <v>1.78</v>
      </c>
      <c r="S1084" s="19">
        <v>26.8</v>
      </c>
      <c r="T1084" s="19">
        <v>47.6</v>
      </c>
      <c r="U1084" s="19">
        <v>55</v>
      </c>
      <c r="V1084" s="19">
        <v>1275.68</v>
      </c>
      <c r="W1084" s="19">
        <v>1080</v>
      </c>
      <c r="X1084" s="19">
        <v>1920</v>
      </c>
      <c r="Y1084" s="18" t="s">
        <v>147</v>
      </c>
      <c r="Z1084" s="69">
        <v>1626</v>
      </c>
      <c r="AA1084" s="19">
        <v>2.0739999999999998</v>
      </c>
      <c r="AB1084" s="21">
        <v>500</v>
      </c>
      <c r="AC1084" s="19">
        <v>33</v>
      </c>
      <c r="AD1084" s="19">
        <v>583</v>
      </c>
      <c r="AE1084" s="19">
        <v>500</v>
      </c>
      <c r="AF1084" s="19">
        <v>394</v>
      </c>
      <c r="AG1084" s="8">
        <f>AF1084/AD1084</f>
        <v>0.67581475128644941</v>
      </c>
      <c r="AH1084" s="19">
        <v>325</v>
      </c>
      <c r="AI1084" s="85">
        <f>(AF1084*V1084)/1000000</f>
        <v>0.50261792000000005</v>
      </c>
      <c r="AJ1084" s="18" t="s">
        <v>78</v>
      </c>
      <c r="AK1084" s="18" t="s">
        <v>680</v>
      </c>
      <c r="AL1084" s="18" t="s">
        <v>105</v>
      </c>
      <c r="AM1084" s="18" t="s">
        <v>616</v>
      </c>
      <c r="AN1084" s="18" t="s">
        <v>81</v>
      </c>
      <c r="AO1084" s="18" t="s">
        <v>507</v>
      </c>
      <c r="AP1084" s="18" t="s">
        <v>94</v>
      </c>
      <c r="AQ1084" s="18" t="s">
        <v>71</v>
      </c>
      <c r="AR1084" s="19">
        <v>0</v>
      </c>
      <c r="AS1084" s="18"/>
      <c r="AT1084" s="72">
        <v>60</v>
      </c>
      <c r="AU1084" s="19">
        <v>178</v>
      </c>
      <c r="AV1084" s="19">
        <v>178</v>
      </c>
      <c r="AW1084" s="18" t="s">
        <v>77</v>
      </c>
      <c r="AX1084" s="18" t="s">
        <v>98</v>
      </c>
      <c r="AY1084" s="18" t="s">
        <v>71</v>
      </c>
      <c r="AZ1084" s="18" t="s">
        <v>71</v>
      </c>
      <c r="BA1084" s="19">
        <v>0</v>
      </c>
      <c r="BB1084" s="20" t="s">
        <v>81</v>
      </c>
      <c r="BC1084" s="18" t="s">
        <v>96</v>
      </c>
      <c r="BD1084" s="18" t="s">
        <v>71</v>
      </c>
      <c r="BE1084" s="18" t="s">
        <v>84</v>
      </c>
      <c r="BF1084" s="18" t="s">
        <v>71</v>
      </c>
      <c r="BG1084" s="18"/>
      <c r="BH1084" s="21">
        <v>0</v>
      </c>
      <c r="BI1084" s="19">
        <v>0.28000000000000003</v>
      </c>
      <c r="BJ1084" s="18"/>
      <c r="BK1084" s="19">
        <v>0.28000000000000003</v>
      </c>
      <c r="BL1084" s="18"/>
      <c r="BM1084" s="18"/>
      <c r="BN1084" s="19">
        <v>106.66</v>
      </c>
      <c r="BO1084" s="21">
        <v>0.5</v>
      </c>
      <c r="BP1084" s="20"/>
      <c r="BQ1084" s="21">
        <v>0.35</v>
      </c>
      <c r="BR1084" s="20"/>
      <c r="BS1084" s="21">
        <v>0.35</v>
      </c>
      <c r="BT1084" s="20"/>
      <c r="BU1084" s="20"/>
      <c r="BV1084" s="21">
        <v>106.29</v>
      </c>
      <c r="BW1084" s="9">
        <f>IF(BA1084=1,BN1084-(Monitors!$B$17*Data!BZ1084),Data!BN1084)</f>
        <v>106.66</v>
      </c>
      <c r="BX1084" s="32">
        <f>IF($AR1084=1,$BW1084-(Monitors!$C$17*BZ1084),Data!$BW1084)</f>
        <v>106.66</v>
      </c>
      <c r="BY1084" s="32">
        <f>BX1084-(AA1084*Monitors!$C$13)</f>
        <v>102.512</v>
      </c>
      <c r="BZ1084" s="86">
        <f>(Monitors!$C$13*Data!AA1084)+(Monitors!$C$6*TANH(Monitors!$C$7*(Data!V1084+Monitors!$C$8)+Monitors!$C$9)+Monitors!$C$10)</f>
        <v>21.546652162425122</v>
      </c>
      <c r="CA1084" s="9">
        <f>BN1084-(Signage!$C$13*AI1084)</f>
        <v>68.963655999999986</v>
      </c>
      <c r="CB1084" s="86">
        <f>(Signage!$C$13*Data!AI1084)+(Signage!$C$6*TANH(Signage!$C$7*(Data!V1084+Signage!$C$8)+Signage!$C$9)+Signage!$C$10)</f>
        <v>111.43527577314876</v>
      </c>
    </row>
    <row r="1085" spans="1:80" s="4" customFormat="1" ht="12" customHeight="1">
      <c r="A1085" s="83">
        <v>1084</v>
      </c>
      <c r="B1085" s="15" t="s">
        <v>2100</v>
      </c>
      <c r="C1085" s="83" t="s">
        <v>2015</v>
      </c>
      <c r="D1085" s="16">
        <v>41604</v>
      </c>
      <c r="E1085" s="18" t="s">
        <v>77</v>
      </c>
      <c r="F1085" s="15" t="s">
        <v>70</v>
      </c>
      <c r="G1085" s="17">
        <v>6</v>
      </c>
      <c r="H1085" s="15" t="s">
        <v>914</v>
      </c>
      <c r="I1085" s="15" t="s">
        <v>73</v>
      </c>
      <c r="J1085" s="18" t="s">
        <v>73</v>
      </c>
      <c r="K1085" s="18" t="s">
        <v>74</v>
      </c>
      <c r="L1085" s="18" t="s">
        <v>71</v>
      </c>
      <c r="M1085" s="18" t="s">
        <v>78</v>
      </c>
      <c r="N1085" s="18" t="s">
        <v>78</v>
      </c>
      <c r="O1085" s="18" t="s">
        <v>82</v>
      </c>
      <c r="P1085" s="18" t="s">
        <v>71</v>
      </c>
      <c r="Q1085" s="18" t="s">
        <v>78</v>
      </c>
      <c r="R1085" s="19">
        <v>1.78</v>
      </c>
      <c r="S1085" s="19">
        <v>22.6</v>
      </c>
      <c r="T1085" s="19">
        <v>40.1</v>
      </c>
      <c r="U1085" s="19">
        <v>46</v>
      </c>
      <c r="V1085" s="19">
        <v>903.8</v>
      </c>
      <c r="W1085" s="19">
        <v>1080</v>
      </c>
      <c r="X1085" s="19">
        <v>1920</v>
      </c>
      <c r="Y1085" s="18" t="s">
        <v>147</v>
      </c>
      <c r="Z1085" s="69">
        <v>2294</v>
      </c>
      <c r="AA1085" s="19">
        <v>2.0739999999999998</v>
      </c>
      <c r="AB1085" s="21">
        <v>500</v>
      </c>
      <c r="AC1085" s="19">
        <v>36.799999999999997</v>
      </c>
      <c r="AD1085" s="19">
        <v>572.1</v>
      </c>
      <c r="AE1085" s="19">
        <v>500</v>
      </c>
      <c r="AF1085" s="19">
        <v>404.9</v>
      </c>
      <c r="AG1085" s="8">
        <f>AF1085/AD1085</f>
        <v>0.70774340150323367</v>
      </c>
      <c r="AH1085" s="19">
        <v>325</v>
      </c>
      <c r="AI1085" s="85">
        <f>(AF1085*V1085)/1000000</f>
        <v>0.36594861999999995</v>
      </c>
      <c r="AJ1085" s="18" t="s">
        <v>78</v>
      </c>
      <c r="AK1085" s="18" t="s">
        <v>514</v>
      </c>
      <c r="AL1085" s="18" t="s">
        <v>629</v>
      </c>
      <c r="AM1085" s="18" t="s">
        <v>659</v>
      </c>
      <c r="AN1085" s="18" t="s">
        <v>106</v>
      </c>
      <c r="AO1085" s="18" t="s">
        <v>620</v>
      </c>
      <c r="AP1085" s="18" t="s">
        <v>94</v>
      </c>
      <c r="AQ1085" s="18" t="s">
        <v>71</v>
      </c>
      <c r="AR1085" s="19">
        <v>0</v>
      </c>
      <c r="AS1085" s="18"/>
      <c r="AT1085" s="72">
        <v>60</v>
      </c>
      <c r="AU1085" s="19">
        <v>178</v>
      </c>
      <c r="AV1085" s="19">
        <v>178</v>
      </c>
      <c r="AW1085" s="18" t="s">
        <v>77</v>
      </c>
      <c r="AX1085" s="18" t="s">
        <v>98</v>
      </c>
      <c r="AY1085" s="18" t="s">
        <v>71</v>
      </c>
      <c r="AZ1085" s="18" t="s">
        <v>71</v>
      </c>
      <c r="BA1085" s="19">
        <v>0</v>
      </c>
      <c r="BB1085" s="20" t="s">
        <v>106</v>
      </c>
      <c r="BC1085" s="18" t="s">
        <v>107</v>
      </c>
      <c r="BD1085" s="18" t="s">
        <v>71</v>
      </c>
      <c r="BE1085" s="18" t="s">
        <v>84</v>
      </c>
      <c r="BF1085" s="18" t="s">
        <v>71</v>
      </c>
      <c r="BG1085" s="18"/>
      <c r="BH1085" s="21">
        <v>0</v>
      </c>
      <c r="BI1085" s="19">
        <v>0.27</v>
      </c>
      <c r="BJ1085" s="18"/>
      <c r="BK1085" s="19">
        <v>0.26</v>
      </c>
      <c r="BL1085" s="18"/>
      <c r="BM1085" s="18"/>
      <c r="BN1085" s="19">
        <v>74.22</v>
      </c>
      <c r="BO1085" s="21">
        <v>0.95</v>
      </c>
      <c r="BP1085" s="20"/>
      <c r="BQ1085" s="21">
        <v>0.32</v>
      </c>
      <c r="BR1085" s="20"/>
      <c r="BS1085" s="21">
        <v>0.3</v>
      </c>
      <c r="BT1085" s="20"/>
      <c r="BU1085" s="20"/>
      <c r="BV1085" s="21">
        <v>79.209999999999994</v>
      </c>
      <c r="BW1085" s="9">
        <f>IF(BA1085=1,BN1085-(Monitors!$B$17*Data!BZ1085),Data!BN1085)</f>
        <v>74.22</v>
      </c>
      <c r="BX1085" s="32">
        <f>IF($AR1085=1,$BW1085-(Monitors!$C$17*BZ1085),Data!$BW1085)</f>
        <v>74.22</v>
      </c>
      <c r="BY1085" s="32">
        <f>BX1085-(AA1085*Monitors!$C$13)</f>
        <v>70.072000000000003</v>
      </c>
      <c r="BZ1085" s="86">
        <f>(Monitors!$C$13*Data!AA1085)+(Monitors!$C$6*TANH(Monitors!$C$7*(Data!V1085+Monitors!$C$8)+Monitors!$C$9)+Monitors!$C$10)</f>
        <v>21.521614644939348</v>
      </c>
      <c r="CA1085" s="9">
        <f>BN1085-(Signage!$C$13*AI1085)</f>
        <v>46.773853500000001</v>
      </c>
      <c r="CB1085" s="86">
        <f>(Signage!$C$13*Data!AI1085)+(Signage!$C$6*TANH(Signage!$C$7*(Data!V1085+Signage!$C$8)+Signage!$C$9)+Signage!$C$10)</f>
        <v>88.070923954557998</v>
      </c>
    </row>
    <row r="1086" spans="1:80" s="4" customFormat="1" ht="12" customHeight="1">
      <c r="A1086" s="82">
        <v>1085</v>
      </c>
      <c r="B1086" s="15" t="s">
        <v>2076</v>
      </c>
      <c r="C1086" s="82" t="s">
        <v>2016</v>
      </c>
      <c r="D1086" s="16">
        <v>41822</v>
      </c>
      <c r="E1086" s="18" t="s">
        <v>77</v>
      </c>
      <c r="F1086" s="15" t="s">
        <v>70</v>
      </c>
      <c r="G1086" s="17">
        <v>6</v>
      </c>
      <c r="H1086" s="15" t="s">
        <v>914</v>
      </c>
      <c r="I1086" s="15" t="s">
        <v>90</v>
      </c>
      <c r="J1086" s="18"/>
      <c r="K1086" s="18" t="s">
        <v>74</v>
      </c>
      <c r="L1086" s="18"/>
      <c r="M1086" s="18" t="s">
        <v>78</v>
      </c>
      <c r="N1086" s="18" t="s">
        <v>78</v>
      </c>
      <c r="O1086" s="18" t="s">
        <v>82</v>
      </c>
      <c r="P1086" s="18"/>
      <c r="Q1086" s="18" t="s">
        <v>78</v>
      </c>
      <c r="R1086" s="19">
        <v>1.78</v>
      </c>
      <c r="S1086" s="19">
        <v>26.8</v>
      </c>
      <c r="T1086" s="19">
        <v>47.6</v>
      </c>
      <c r="U1086" s="19">
        <v>54.6</v>
      </c>
      <c r="V1086" s="19">
        <v>1275.67</v>
      </c>
      <c r="W1086" s="19">
        <v>1080</v>
      </c>
      <c r="X1086" s="19">
        <v>1920</v>
      </c>
      <c r="Y1086" s="18" t="s">
        <v>147</v>
      </c>
      <c r="Z1086" s="69">
        <v>1625</v>
      </c>
      <c r="AA1086" s="19">
        <v>2.0739999999999998</v>
      </c>
      <c r="AB1086" s="21">
        <v>500</v>
      </c>
      <c r="AC1086" s="19">
        <v>0.1</v>
      </c>
      <c r="AD1086" s="19">
        <v>534.9</v>
      </c>
      <c r="AE1086" s="19">
        <v>500</v>
      </c>
      <c r="AF1086" s="19">
        <v>404.9</v>
      </c>
      <c r="AG1086" s="8">
        <f>AF1086/AD1086</f>
        <v>0.75696391848943723</v>
      </c>
      <c r="AH1086" s="19">
        <v>404.9</v>
      </c>
      <c r="AI1086" s="85">
        <f>(AF1086*V1086)/1000000</f>
        <v>0.51651878299999998</v>
      </c>
      <c r="AJ1086" s="18" t="s">
        <v>78</v>
      </c>
      <c r="AK1086" s="18" t="s">
        <v>676</v>
      </c>
      <c r="AL1086" s="18" t="s">
        <v>88</v>
      </c>
      <c r="AM1086" s="18"/>
      <c r="AN1086" s="18" t="s">
        <v>106</v>
      </c>
      <c r="AO1086" s="18"/>
      <c r="AP1086" s="18" t="s">
        <v>81</v>
      </c>
      <c r="AQ1086" s="18"/>
      <c r="AR1086" s="28">
        <v>0</v>
      </c>
      <c r="AS1086" s="18"/>
      <c r="AT1086" s="72">
        <v>60</v>
      </c>
      <c r="AU1086" s="19">
        <v>178</v>
      </c>
      <c r="AV1086" s="19">
        <v>178</v>
      </c>
      <c r="AW1086" s="18" t="s">
        <v>78</v>
      </c>
      <c r="AX1086" s="19">
        <v>0.72</v>
      </c>
      <c r="AY1086" s="18"/>
      <c r="AZ1086" s="18"/>
      <c r="BA1086" s="19">
        <v>0</v>
      </c>
      <c r="BB1086" s="20" t="s">
        <v>106</v>
      </c>
      <c r="BC1086" s="18" t="s">
        <v>107</v>
      </c>
      <c r="BD1086" s="18"/>
      <c r="BE1086" s="18" t="s">
        <v>84</v>
      </c>
      <c r="BF1086" s="18"/>
      <c r="BG1086" s="18"/>
      <c r="BH1086" s="21">
        <v>0</v>
      </c>
      <c r="BI1086" s="19">
        <v>0.42</v>
      </c>
      <c r="BJ1086" s="19">
        <v>0.27</v>
      </c>
      <c r="BK1086" s="18"/>
      <c r="BL1086" s="18"/>
      <c r="BM1086" s="18"/>
      <c r="BN1086" s="19">
        <v>120.57</v>
      </c>
      <c r="BO1086" s="21">
        <v>0.98</v>
      </c>
      <c r="BP1086" s="20"/>
      <c r="BQ1086" s="21">
        <v>0.57999999999999996</v>
      </c>
      <c r="BR1086" s="21">
        <v>0.41</v>
      </c>
      <c r="BS1086" s="20"/>
      <c r="BT1086" s="20"/>
      <c r="BU1086" s="20"/>
      <c r="BV1086" s="21">
        <v>118.35</v>
      </c>
      <c r="BW1086" s="9">
        <f>IF(BA1086=1,BN1086-(Monitors!$B$17*Data!BZ1086),Data!BN1086)</f>
        <v>120.57</v>
      </c>
      <c r="BX1086" s="32">
        <f>IF($AR1086=1,$BW1086-(Monitors!$C$17*BZ1086),Data!$BW1086)</f>
        <v>120.57</v>
      </c>
      <c r="BY1086" s="32">
        <f>BX1086-(AA1086*Monitors!$C$13)</f>
        <v>116.422</v>
      </c>
      <c r="BZ1086" s="86">
        <f>(Monitors!$C$13*Data!AA1086)+(Monitors!$C$6*TANH(Monitors!$C$7*(Data!V1086+Monitors!$C$8)+Monitors!$C$9)+Monitors!$C$10)</f>
        <v>21.546652054598049</v>
      </c>
      <c r="CA1086" s="9">
        <f>BN1086-(Signage!$C$13*AI1086)</f>
        <v>81.831091274999991</v>
      </c>
      <c r="CB1086" s="86">
        <f>(Signage!$C$13*Data!AI1086)+(Signage!$C$6*TANH(Signage!$C$7*(Data!V1086+Signage!$C$8)+Signage!$C$9)+Signage!$C$10)</f>
        <v>112.47758007683622</v>
      </c>
    </row>
    <row r="1087" spans="1:80" s="4" customFormat="1" ht="12" customHeight="1">
      <c r="A1087" s="83">
        <v>1086</v>
      </c>
      <c r="B1087" s="15" t="s">
        <v>2079</v>
      </c>
      <c r="C1087" s="83" t="s">
        <v>2017</v>
      </c>
      <c r="D1087" s="25">
        <v>41776</v>
      </c>
      <c r="E1087" s="27" t="s">
        <v>77</v>
      </c>
      <c r="F1087" s="24" t="s">
        <v>70</v>
      </c>
      <c r="G1087" s="26">
        <v>6</v>
      </c>
      <c r="H1087" s="15" t="s">
        <v>914</v>
      </c>
      <c r="I1087" s="24" t="s">
        <v>73</v>
      </c>
      <c r="J1087" s="27" t="s">
        <v>73</v>
      </c>
      <c r="K1087" s="27" t="s">
        <v>74</v>
      </c>
      <c r="L1087" s="27" t="s">
        <v>71</v>
      </c>
      <c r="M1087" s="27" t="s">
        <v>78</v>
      </c>
      <c r="N1087" s="27" t="s">
        <v>78</v>
      </c>
      <c r="O1087" s="27" t="s">
        <v>82</v>
      </c>
      <c r="P1087" s="27" t="s">
        <v>71</v>
      </c>
      <c r="Q1087" s="27" t="s">
        <v>78</v>
      </c>
      <c r="R1087" s="28">
        <v>1.78</v>
      </c>
      <c r="S1087" s="28">
        <v>26.8</v>
      </c>
      <c r="T1087" s="28">
        <v>47.6</v>
      </c>
      <c r="U1087" s="28">
        <v>54.6</v>
      </c>
      <c r="V1087" s="28">
        <v>1275.67</v>
      </c>
      <c r="W1087" s="28">
        <v>1080</v>
      </c>
      <c r="X1087" s="28">
        <v>1920</v>
      </c>
      <c r="Y1087" s="27" t="s">
        <v>147</v>
      </c>
      <c r="Z1087" s="70">
        <v>1625</v>
      </c>
      <c r="AA1087" s="28">
        <v>2.0739999999999998</v>
      </c>
      <c r="AB1087" s="30">
        <v>500</v>
      </c>
      <c r="AC1087" s="28">
        <v>0.7</v>
      </c>
      <c r="AD1087" s="28">
        <v>537.29999999999995</v>
      </c>
      <c r="AE1087" s="28">
        <v>500</v>
      </c>
      <c r="AF1087" s="28">
        <v>415.3</v>
      </c>
      <c r="AG1087" s="8">
        <f>AF1087/AD1087</f>
        <v>0.77293876791364236</v>
      </c>
      <c r="AH1087" s="28">
        <v>455</v>
      </c>
      <c r="AI1087" s="85">
        <f>(AF1087*V1087)/1000000</f>
        <v>0.52978575100000003</v>
      </c>
      <c r="AJ1087" s="27" t="s">
        <v>78</v>
      </c>
      <c r="AK1087" s="27" t="s">
        <v>851</v>
      </c>
      <c r="AL1087" s="27" t="s">
        <v>618</v>
      </c>
      <c r="AM1087" s="27" t="s">
        <v>71</v>
      </c>
      <c r="AN1087" s="27" t="s">
        <v>818</v>
      </c>
      <c r="AO1087" s="27" t="s">
        <v>850</v>
      </c>
      <c r="AP1087" s="27" t="s">
        <v>94</v>
      </c>
      <c r="AQ1087" s="27" t="s">
        <v>71</v>
      </c>
      <c r="AR1087" s="28">
        <v>0</v>
      </c>
      <c r="AS1087" s="27"/>
      <c r="AT1087" s="74">
        <v>60</v>
      </c>
      <c r="AU1087" s="28">
        <v>178</v>
      </c>
      <c r="AV1087" s="28">
        <v>178</v>
      </c>
      <c r="AW1087" s="31"/>
      <c r="AX1087" s="27" t="s">
        <v>431</v>
      </c>
      <c r="AY1087" s="27" t="s">
        <v>71</v>
      </c>
      <c r="AZ1087" s="27" t="s">
        <v>71</v>
      </c>
      <c r="BA1087" s="28">
        <v>0</v>
      </c>
      <c r="BB1087" s="29" t="s">
        <v>818</v>
      </c>
      <c r="BC1087" s="29" t="s">
        <v>107</v>
      </c>
      <c r="BD1087" s="27" t="s">
        <v>71</v>
      </c>
      <c r="BE1087" s="27" t="s">
        <v>84</v>
      </c>
      <c r="BF1087" s="27" t="s">
        <v>71</v>
      </c>
      <c r="BG1087" s="27"/>
      <c r="BH1087" s="30">
        <v>0</v>
      </c>
      <c r="BI1087" s="28">
        <v>0.23</v>
      </c>
      <c r="BJ1087" s="27"/>
      <c r="BK1087" s="28">
        <v>0.23</v>
      </c>
      <c r="BL1087" s="27"/>
      <c r="BM1087" s="27"/>
      <c r="BN1087" s="28">
        <v>108.2</v>
      </c>
      <c r="BO1087" s="30">
        <v>0.5</v>
      </c>
      <c r="BP1087" s="29"/>
      <c r="BQ1087" s="30">
        <v>0.28999999999999998</v>
      </c>
      <c r="BR1087" s="29"/>
      <c r="BS1087" s="30">
        <v>0.28999999999999998</v>
      </c>
      <c r="BT1087" s="29"/>
      <c r="BU1087" s="29"/>
      <c r="BV1087" s="30">
        <v>108.97</v>
      </c>
      <c r="BW1087" s="9">
        <f>IF(BA1087=1,BN1087-(Monitors!$B$17*Data!BZ1087),Data!BN1087)</f>
        <v>108.2</v>
      </c>
      <c r="BX1087" s="32">
        <f>IF($AR1087=1,$BW1087-(Monitors!$C$17*BZ1087),Data!$BW1087)</f>
        <v>108.2</v>
      </c>
      <c r="BY1087" s="32">
        <f>BX1087-(AA1087*Monitors!$C$13)</f>
        <v>104.05200000000001</v>
      </c>
      <c r="BZ1087" s="86">
        <f>(Monitors!$C$13*Data!AA1087)+(Monitors!$C$6*TANH(Monitors!$C$7*(Data!V1087+Monitors!$C$8)+Monitors!$C$9)+Monitors!$C$10)</f>
        <v>21.546652054598049</v>
      </c>
      <c r="CA1087" s="9">
        <f>BN1087-(Signage!$C$13*AI1087)</f>
        <v>68.466068675000002</v>
      </c>
      <c r="CB1087" s="86">
        <f>(Signage!$C$13*Data!AI1087)+(Signage!$C$6*TANH(Signage!$C$7*(Data!V1087+Signage!$C$8)+Signage!$C$9)+Signage!$C$10)</f>
        <v>113.47260267683622</v>
      </c>
    </row>
    <row r="1088" spans="1:80" s="4" customFormat="1" ht="12" customHeight="1">
      <c r="A1088" s="82">
        <v>1087</v>
      </c>
      <c r="B1088" s="15" t="s">
        <v>2058</v>
      </c>
      <c r="C1088" s="82" t="s">
        <v>2018</v>
      </c>
      <c r="D1088" s="16">
        <v>41384</v>
      </c>
      <c r="E1088" s="18" t="s">
        <v>77</v>
      </c>
      <c r="F1088" s="15" t="s">
        <v>70</v>
      </c>
      <c r="G1088" s="17">
        <v>6</v>
      </c>
      <c r="H1088" s="15" t="s">
        <v>914</v>
      </c>
      <c r="I1088" s="15" t="s">
        <v>73</v>
      </c>
      <c r="J1088" s="18" t="s">
        <v>73</v>
      </c>
      <c r="K1088" s="18" t="s">
        <v>74</v>
      </c>
      <c r="L1088" s="18" t="s">
        <v>71</v>
      </c>
      <c r="M1088" s="18" t="s">
        <v>78</v>
      </c>
      <c r="N1088" s="18" t="s">
        <v>78</v>
      </c>
      <c r="O1088" s="18" t="s">
        <v>82</v>
      </c>
      <c r="P1088" s="18" t="s">
        <v>71</v>
      </c>
      <c r="Q1088" s="18" t="s">
        <v>78</v>
      </c>
      <c r="R1088" s="19">
        <v>1.78</v>
      </c>
      <c r="S1088" s="19">
        <v>22.5</v>
      </c>
      <c r="T1088" s="19">
        <v>40.1</v>
      </c>
      <c r="U1088" s="19">
        <v>46</v>
      </c>
      <c r="V1088" s="19">
        <v>903.68</v>
      </c>
      <c r="W1088" s="19">
        <v>1080</v>
      </c>
      <c r="X1088" s="19">
        <v>1920</v>
      </c>
      <c r="Y1088" s="18" t="s">
        <v>147</v>
      </c>
      <c r="Z1088" s="69">
        <v>2295</v>
      </c>
      <c r="AA1088" s="19">
        <v>2.0739999999999998</v>
      </c>
      <c r="AB1088" s="21">
        <v>700</v>
      </c>
      <c r="AC1088" s="19">
        <v>33</v>
      </c>
      <c r="AD1088" s="19">
        <v>580</v>
      </c>
      <c r="AE1088" s="19">
        <v>700</v>
      </c>
      <c r="AF1088" s="19">
        <v>440</v>
      </c>
      <c r="AG1088" s="8">
        <f>AF1088/AD1088</f>
        <v>0.75862068965517238</v>
      </c>
      <c r="AH1088" s="19">
        <v>455</v>
      </c>
      <c r="AI1088" s="85">
        <f>(AF1088*V1088)/1000000</f>
        <v>0.39761919999999995</v>
      </c>
      <c r="AJ1088" s="18" t="s">
        <v>78</v>
      </c>
      <c r="AK1088" s="18" t="s">
        <v>650</v>
      </c>
      <c r="AL1088" s="18" t="s">
        <v>629</v>
      </c>
      <c r="AM1088" s="18" t="s">
        <v>81</v>
      </c>
      <c r="AN1088" s="18" t="s">
        <v>81</v>
      </c>
      <c r="AO1088" s="18" t="s">
        <v>81</v>
      </c>
      <c r="AP1088" s="18" t="s">
        <v>94</v>
      </c>
      <c r="AQ1088" s="18" t="s">
        <v>81</v>
      </c>
      <c r="AR1088" s="19">
        <v>0</v>
      </c>
      <c r="AS1088" s="18"/>
      <c r="AT1088" s="72">
        <v>60</v>
      </c>
      <c r="AU1088" s="19">
        <v>178</v>
      </c>
      <c r="AV1088" s="19">
        <v>178</v>
      </c>
      <c r="AW1088" s="18" t="s">
        <v>77</v>
      </c>
      <c r="AX1088" s="18" t="s">
        <v>649</v>
      </c>
      <c r="AY1088" s="18" t="s">
        <v>71</v>
      </c>
      <c r="AZ1088" s="18" t="s">
        <v>71</v>
      </c>
      <c r="BA1088" s="19">
        <v>0</v>
      </c>
      <c r="BB1088" s="20" t="s">
        <v>81</v>
      </c>
      <c r="BC1088" s="18" t="s">
        <v>81</v>
      </c>
      <c r="BD1088" s="18" t="s">
        <v>71</v>
      </c>
      <c r="BE1088" s="18" t="s">
        <v>84</v>
      </c>
      <c r="BF1088" s="18" t="s">
        <v>81</v>
      </c>
      <c r="BG1088" s="18"/>
      <c r="BH1088" s="21">
        <v>0</v>
      </c>
      <c r="BI1088" s="19">
        <v>0.35</v>
      </c>
      <c r="BJ1088" s="18"/>
      <c r="BK1088" s="19">
        <v>0.35</v>
      </c>
      <c r="BL1088" s="18"/>
      <c r="BM1088" s="18"/>
      <c r="BN1088" s="19">
        <v>73.89</v>
      </c>
      <c r="BO1088" s="21">
        <v>1</v>
      </c>
      <c r="BP1088" s="20"/>
      <c r="BQ1088" s="21">
        <v>0.39</v>
      </c>
      <c r="BR1088" s="20"/>
      <c r="BS1088" s="21">
        <v>0.39</v>
      </c>
      <c r="BT1088" s="20"/>
      <c r="BU1088" s="20"/>
      <c r="BV1088" s="21">
        <v>74.959999999999994</v>
      </c>
      <c r="BW1088" s="9">
        <f>IF(BA1088=1,BN1088-(Monitors!$B$17*Data!BZ1088),Data!BN1088)</f>
        <v>73.89</v>
      </c>
      <c r="BX1088" s="32">
        <f>IF($AR1088=1,$BW1088-(Monitors!$C$17*BZ1088),Data!$BW1088)</f>
        <v>73.89</v>
      </c>
      <c r="BY1088" s="32">
        <f>BX1088-(AA1088*Monitors!$C$13)</f>
        <v>69.742000000000004</v>
      </c>
      <c r="BZ1088" s="86">
        <f>(Monitors!$C$13*Data!AA1088)+(Monitors!$C$6*TANH(Monitors!$C$7*(Data!V1088+Monitors!$C$8)+Monitors!$C$9)+Monitors!$C$10)</f>
        <v>21.521589322406463</v>
      </c>
      <c r="CA1088" s="9">
        <f>BN1088-(Signage!$C$13*AI1088)</f>
        <v>44.068560000000005</v>
      </c>
      <c r="CB1088" s="86">
        <f>(Signage!$C$13*Data!AI1088)+(Signage!$C$6*TANH(Signage!$C$7*(Data!V1088+Signage!$C$8)+Signage!$C$9)+Signage!$C$10)</f>
        <v>90.440743650642759</v>
      </c>
    </row>
    <row r="1089" spans="1:80" s="4" customFormat="1" ht="12" customHeight="1">
      <c r="A1089" s="83">
        <v>1088</v>
      </c>
      <c r="B1089" s="15" t="s">
        <v>2058</v>
      </c>
      <c r="C1089" s="83" t="s">
        <v>2019</v>
      </c>
      <c r="D1089" s="16">
        <v>41404</v>
      </c>
      <c r="E1089" s="18" t="s">
        <v>78</v>
      </c>
      <c r="F1089" s="15" t="s">
        <v>70</v>
      </c>
      <c r="G1089" s="17">
        <v>6</v>
      </c>
      <c r="H1089" s="15" t="s">
        <v>914</v>
      </c>
      <c r="I1089" s="15" t="s">
        <v>90</v>
      </c>
      <c r="J1089" s="18"/>
      <c r="K1089" s="18" t="s">
        <v>74</v>
      </c>
      <c r="L1089" s="18"/>
      <c r="M1089" s="18" t="s">
        <v>78</v>
      </c>
      <c r="N1089" s="18" t="s">
        <v>78</v>
      </c>
      <c r="O1089" s="18" t="s">
        <v>82</v>
      </c>
      <c r="P1089" s="18"/>
      <c r="Q1089" s="18" t="s">
        <v>78</v>
      </c>
      <c r="R1089" s="19">
        <v>1.78</v>
      </c>
      <c r="S1089" s="19">
        <v>225</v>
      </c>
      <c r="T1089" s="19">
        <v>401</v>
      </c>
      <c r="U1089" s="19">
        <v>46</v>
      </c>
      <c r="V1089" s="19">
        <v>904</v>
      </c>
      <c r="W1089" s="19">
        <v>1080</v>
      </c>
      <c r="X1089" s="19">
        <v>1920</v>
      </c>
      <c r="Y1089" s="18" t="s">
        <v>147</v>
      </c>
      <c r="Z1089" s="69">
        <v>2295</v>
      </c>
      <c r="AA1089" s="19">
        <v>2.0739999999999998</v>
      </c>
      <c r="AB1089" s="21">
        <v>544.9</v>
      </c>
      <c r="AC1089" s="19">
        <v>171.9</v>
      </c>
      <c r="AD1089" s="19">
        <v>545.5</v>
      </c>
      <c r="AE1089" s="19">
        <v>544.9</v>
      </c>
      <c r="AF1089" s="19">
        <v>544.4</v>
      </c>
      <c r="AG1089" s="8">
        <f>AF1089/AD1089</f>
        <v>0.99798350137488534</v>
      </c>
      <c r="AH1089" s="19">
        <v>544.4</v>
      </c>
      <c r="AI1089" s="85">
        <f>(AF1089*V1089)/1000000</f>
        <v>0.49213759999999995</v>
      </c>
      <c r="AJ1089" s="18" t="s">
        <v>78</v>
      </c>
      <c r="AK1089" s="18" t="s">
        <v>663</v>
      </c>
      <c r="AL1089" s="18" t="s">
        <v>326</v>
      </c>
      <c r="AM1089" s="18"/>
      <c r="AN1089" s="18" t="s">
        <v>106</v>
      </c>
      <c r="AO1089" s="18"/>
      <c r="AP1089" s="18" t="s">
        <v>81</v>
      </c>
      <c r="AQ1089" s="18"/>
      <c r="AR1089" s="28">
        <v>0</v>
      </c>
      <c r="AS1089" s="18"/>
      <c r="AT1089" s="72">
        <v>60</v>
      </c>
      <c r="AU1089" s="19">
        <v>178</v>
      </c>
      <c r="AV1089" s="19">
        <v>178</v>
      </c>
      <c r="AW1089" s="18" t="s">
        <v>78</v>
      </c>
      <c r="AX1089" s="18" t="s">
        <v>109</v>
      </c>
      <c r="AY1089" s="18"/>
      <c r="AZ1089" s="18"/>
      <c r="BA1089" s="19">
        <v>0</v>
      </c>
      <c r="BB1089" s="20" t="s">
        <v>106</v>
      </c>
      <c r="BC1089" s="18" t="s">
        <v>107</v>
      </c>
      <c r="BD1089" s="18"/>
      <c r="BE1089" s="18" t="s">
        <v>84</v>
      </c>
      <c r="BF1089" s="18"/>
      <c r="BG1089" s="19">
        <v>0</v>
      </c>
      <c r="BH1089" s="21">
        <v>0</v>
      </c>
      <c r="BI1089" s="19">
        <v>0.15</v>
      </c>
      <c r="BJ1089" s="18"/>
      <c r="BK1089" s="19">
        <v>0</v>
      </c>
      <c r="BL1089" s="18"/>
      <c r="BM1089" s="18"/>
      <c r="BN1089" s="19">
        <v>94.89</v>
      </c>
      <c r="BO1089" s="21">
        <v>0.94</v>
      </c>
      <c r="BP1089" s="20"/>
      <c r="BQ1089" s="21">
        <v>0.24</v>
      </c>
      <c r="BR1089" s="20"/>
      <c r="BS1089" s="21">
        <v>0</v>
      </c>
      <c r="BT1089" s="21">
        <v>0</v>
      </c>
      <c r="BU1089" s="21">
        <v>0</v>
      </c>
      <c r="BV1089" s="21">
        <v>93.21</v>
      </c>
      <c r="BW1089" s="9">
        <f>IF(BA1089=1,BN1089-(Monitors!$B$17*Data!BZ1089),Data!BN1089)</f>
        <v>94.89</v>
      </c>
      <c r="BX1089" s="32">
        <f>IF($AR1089=1,$BW1089-(Monitors!$C$17*BZ1089),Data!$BW1089)</f>
        <v>94.89</v>
      </c>
      <c r="BY1089" s="32">
        <f>BX1089-(AA1089*Monitors!$C$13)</f>
        <v>90.742000000000004</v>
      </c>
      <c r="BZ1089" s="86">
        <f>(Monitors!$C$13*Data!AA1089)+(Monitors!$C$6*TANH(Monitors!$C$7*(Data!V1089+Monitors!$C$8)+Monitors!$C$9)+Monitors!$C$10)</f>
        <v>21.521656795260078</v>
      </c>
      <c r="CA1089" s="9">
        <f>BN1089-(Signage!$C$13*AI1089)</f>
        <v>57.979680000000002</v>
      </c>
      <c r="CB1089" s="86">
        <f>(Signage!$C$13*Data!AI1089)+(Signage!$C$6*TANH(Signage!$C$7*(Data!V1089+Signage!$C$8)+Signage!$C$9)+Signage!$C$10)</f>
        <v>97.544218516514576</v>
      </c>
    </row>
    <row r="1090" spans="1:80" s="4" customFormat="1" ht="12" customHeight="1">
      <c r="A1090" s="82">
        <v>1089</v>
      </c>
      <c r="B1090" s="15" t="s">
        <v>2076</v>
      </c>
      <c r="C1090" s="82" t="s">
        <v>2020</v>
      </c>
      <c r="D1090" s="16">
        <v>41430</v>
      </c>
      <c r="E1090" s="18" t="s">
        <v>77</v>
      </c>
      <c r="F1090" s="15" t="s">
        <v>70</v>
      </c>
      <c r="G1090" s="17">
        <v>6</v>
      </c>
      <c r="H1090" s="15" t="s">
        <v>914</v>
      </c>
      <c r="I1090" s="15" t="s">
        <v>90</v>
      </c>
      <c r="J1090" s="18" t="s">
        <v>90</v>
      </c>
      <c r="K1090" s="18" t="s">
        <v>74</v>
      </c>
      <c r="L1090" s="18"/>
      <c r="M1090" s="18" t="s">
        <v>78</v>
      </c>
      <c r="N1090" s="18" t="s">
        <v>78</v>
      </c>
      <c r="O1090" s="18" t="s">
        <v>82</v>
      </c>
      <c r="P1090" s="18"/>
      <c r="Q1090" s="18" t="s">
        <v>78</v>
      </c>
      <c r="R1090" s="19">
        <v>1.78</v>
      </c>
      <c r="S1090" s="19">
        <v>20.6</v>
      </c>
      <c r="T1090" s="19">
        <v>36.6</v>
      </c>
      <c r="U1090" s="19">
        <v>42</v>
      </c>
      <c r="V1090" s="19">
        <v>754.47</v>
      </c>
      <c r="W1090" s="19">
        <v>1080</v>
      </c>
      <c r="X1090" s="19">
        <v>1920</v>
      </c>
      <c r="Y1090" s="18" t="s">
        <v>147</v>
      </c>
      <c r="Z1090" s="69">
        <v>2748</v>
      </c>
      <c r="AA1090" s="19">
        <v>2.0739999999999998</v>
      </c>
      <c r="AB1090" s="21">
        <v>700</v>
      </c>
      <c r="AC1090" s="19">
        <v>0.1</v>
      </c>
      <c r="AD1090" s="19">
        <v>635.70000000000005</v>
      </c>
      <c r="AE1090" s="19">
        <v>700</v>
      </c>
      <c r="AF1090" s="19">
        <v>465.6</v>
      </c>
      <c r="AG1090" s="8">
        <f>AF1090/AD1090</f>
        <v>0.73242095327984902</v>
      </c>
      <c r="AH1090" s="19">
        <v>465.6</v>
      </c>
      <c r="AI1090" s="85">
        <f>(AF1090*V1090)/1000000</f>
        <v>0.351281232</v>
      </c>
      <c r="AJ1090" s="18" t="s">
        <v>78</v>
      </c>
      <c r="AK1090" s="18" t="s">
        <v>640</v>
      </c>
      <c r="AL1090" s="18" t="s">
        <v>105</v>
      </c>
      <c r="AM1090" s="18"/>
      <c r="AN1090" s="18" t="s">
        <v>106</v>
      </c>
      <c r="AO1090" s="18"/>
      <c r="AP1090" s="18" t="s">
        <v>81</v>
      </c>
      <c r="AQ1090" s="18"/>
      <c r="AR1090" s="28">
        <v>0</v>
      </c>
      <c r="AS1090" s="18"/>
      <c r="AT1090" s="72">
        <v>60</v>
      </c>
      <c r="AU1090" s="19">
        <v>178</v>
      </c>
      <c r="AV1090" s="19">
        <v>178</v>
      </c>
      <c r="AW1090" s="18" t="s">
        <v>78</v>
      </c>
      <c r="AX1090" s="19">
        <v>0.68</v>
      </c>
      <c r="AY1090" s="18"/>
      <c r="AZ1090" s="18"/>
      <c r="BA1090" s="19">
        <v>0</v>
      </c>
      <c r="BB1090" s="20" t="s">
        <v>106</v>
      </c>
      <c r="BC1090" s="18" t="s">
        <v>107</v>
      </c>
      <c r="BD1090" s="18"/>
      <c r="BE1090" s="18" t="s">
        <v>84</v>
      </c>
      <c r="BF1090" s="18"/>
      <c r="BG1090" s="18"/>
      <c r="BH1090" s="21">
        <v>0</v>
      </c>
      <c r="BI1090" s="19">
        <v>0.48</v>
      </c>
      <c r="BJ1090" s="19">
        <v>0.46</v>
      </c>
      <c r="BK1090" s="18"/>
      <c r="BL1090" s="18"/>
      <c r="BM1090" s="18"/>
      <c r="BN1090" s="19">
        <v>103.57</v>
      </c>
      <c r="BO1090" s="21">
        <v>0.99</v>
      </c>
      <c r="BP1090" s="20"/>
      <c r="BQ1090" s="21">
        <v>0.52</v>
      </c>
      <c r="BR1090" s="21">
        <v>0.5</v>
      </c>
      <c r="BS1090" s="20"/>
      <c r="BT1090" s="20"/>
      <c r="BU1090" s="20"/>
      <c r="BV1090" s="21">
        <v>103.49</v>
      </c>
      <c r="BW1090" s="9">
        <f>IF(BA1090=1,BN1090-(Monitors!$B$17*Data!BZ1090),Data!BN1090)</f>
        <v>103.57</v>
      </c>
      <c r="BX1090" s="32">
        <f>IF($AR1090=1,$BW1090-(Monitors!$C$17*BZ1090),Data!$BW1090)</f>
        <v>103.57</v>
      </c>
      <c r="BY1090" s="32">
        <f>BX1090-(AA1090*Monitors!$C$13)</f>
        <v>99.421999999999997</v>
      </c>
      <c r="BZ1090" s="86">
        <f>(Monitors!$C$13*Data!AA1090)+(Monitors!$C$6*TANH(Monitors!$C$7*(Data!V1090+Monitors!$C$8)+Monitors!$C$9)+Monitors!$C$10)</f>
        <v>21.461020329560441</v>
      </c>
      <c r="CA1090" s="9">
        <f>BN1090-(Signage!$C$13*AI1090)</f>
        <v>77.22390759999999</v>
      </c>
      <c r="CB1090" s="86">
        <f>(Signage!$C$13*Data!AI1090)+(Signage!$C$6*TANH(Signage!$C$7*(Data!V1090+Signage!$C$8)+Signage!$C$9)+Signage!$C$10)</f>
        <v>79.469151375993007</v>
      </c>
    </row>
    <row r="1091" spans="1:80" s="4" customFormat="1" ht="12" customHeight="1">
      <c r="A1091" s="83">
        <v>1090</v>
      </c>
      <c r="B1091" s="15" t="s">
        <v>2050</v>
      </c>
      <c r="C1091" s="83" t="s">
        <v>2021</v>
      </c>
      <c r="D1091" s="16">
        <v>41478</v>
      </c>
      <c r="E1091" s="18" t="s">
        <v>78</v>
      </c>
      <c r="F1091" s="15" t="s">
        <v>70</v>
      </c>
      <c r="G1091" s="17">
        <v>6</v>
      </c>
      <c r="H1091" s="15" t="s">
        <v>914</v>
      </c>
      <c r="I1091" s="15" t="s">
        <v>551</v>
      </c>
      <c r="J1091" s="18" t="s">
        <v>551</v>
      </c>
      <c r="K1091" s="18" t="s">
        <v>74</v>
      </c>
      <c r="L1091" s="18"/>
      <c r="M1091" s="18" t="s">
        <v>78</v>
      </c>
      <c r="N1091" s="18" t="s">
        <v>78</v>
      </c>
      <c r="O1091" s="18" t="s">
        <v>82</v>
      </c>
      <c r="P1091" s="18"/>
      <c r="Q1091" s="18" t="s">
        <v>78</v>
      </c>
      <c r="R1091" s="19">
        <v>1.78</v>
      </c>
      <c r="S1091" s="19">
        <v>225</v>
      </c>
      <c r="T1091" s="19">
        <v>401</v>
      </c>
      <c r="U1091" s="19">
        <v>46</v>
      </c>
      <c r="V1091" s="19">
        <v>903</v>
      </c>
      <c r="W1091" s="19">
        <v>1080</v>
      </c>
      <c r="X1091" s="19">
        <v>1920</v>
      </c>
      <c r="Y1091" s="18" t="s">
        <v>147</v>
      </c>
      <c r="Z1091" s="69">
        <v>2296</v>
      </c>
      <c r="AA1091" s="19">
        <v>2.0739999999999998</v>
      </c>
      <c r="AB1091" s="21">
        <v>0</v>
      </c>
      <c r="AC1091" s="19">
        <v>1.1000000000000001</v>
      </c>
      <c r="AD1091" s="19">
        <v>610.70000000000005</v>
      </c>
      <c r="AE1091" s="19">
        <v>0</v>
      </c>
      <c r="AF1091" s="19">
        <v>471.2</v>
      </c>
      <c r="AG1091" s="8">
        <f>AF1091/AD1091</f>
        <v>0.77157360406091358</v>
      </c>
      <c r="AH1091" s="19">
        <v>397</v>
      </c>
      <c r="AI1091" s="85">
        <f>(AF1091*V1091)/1000000</f>
        <v>0.42549359999999997</v>
      </c>
      <c r="AJ1091" s="18" t="s">
        <v>78</v>
      </c>
      <c r="AK1091" s="18" t="s">
        <v>591</v>
      </c>
      <c r="AL1091" s="18" t="s">
        <v>105</v>
      </c>
      <c r="AM1091" s="18"/>
      <c r="AN1091" s="18" t="s">
        <v>81</v>
      </c>
      <c r="AO1091" s="18"/>
      <c r="AP1091" s="18" t="s">
        <v>283</v>
      </c>
      <c r="AQ1091" s="18"/>
      <c r="AR1091" s="28">
        <v>0</v>
      </c>
      <c r="AS1091" s="18"/>
      <c r="AT1091" s="72">
        <v>60</v>
      </c>
      <c r="AU1091" s="19">
        <v>89</v>
      </c>
      <c r="AV1091" s="19">
        <v>89</v>
      </c>
      <c r="AW1091" s="18" t="s">
        <v>78</v>
      </c>
      <c r="AX1091" s="18" t="s">
        <v>109</v>
      </c>
      <c r="AY1091" s="18"/>
      <c r="AZ1091" s="18"/>
      <c r="BA1091" s="19">
        <v>0</v>
      </c>
      <c r="BB1091" s="20" t="s">
        <v>81</v>
      </c>
      <c r="BC1091" s="18" t="s">
        <v>81</v>
      </c>
      <c r="BD1091" s="18"/>
      <c r="BE1091" s="18" t="s">
        <v>647</v>
      </c>
      <c r="BF1091" s="18"/>
      <c r="BG1091" s="19">
        <v>5</v>
      </c>
      <c r="BH1091" s="21">
        <v>0</v>
      </c>
      <c r="BI1091" s="19">
        <v>0.02</v>
      </c>
      <c r="BJ1091" s="19">
        <v>0</v>
      </c>
      <c r="BK1091" s="19">
        <v>0.02</v>
      </c>
      <c r="BL1091" s="18"/>
      <c r="BM1091" s="18"/>
      <c r="BN1091" s="19">
        <v>121.7</v>
      </c>
      <c r="BO1091" s="21">
        <v>0.97</v>
      </c>
      <c r="BP1091" s="20"/>
      <c r="BQ1091" s="21">
        <v>0.12</v>
      </c>
      <c r="BR1091" s="21">
        <v>0</v>
      </c>
      <c r="BS1091" s="21">
        <v>0.12</v>
      </c>
      <c r="BT1091" s="20"/>
      <c r="BU1091" s="20"/>
      <c r="BV1091" s="21">
        <v>121.5</v>
      </c>
      <c r="BW1091" s="9">
        <f>IF(BA1091=1,BN1091-(Monitors!$B$17*Data!BZ1091),Data!BN1091)</f>
        <v>121.7</v>
      </c>
      <c r="BX1091" s="32">
        <f>IF($AR1091=1,$BW1091-(Monitors!$C$17*BZ1091),Data!$BW1091)</f>
        <v>121.7</v>
      </c>
      <c r="BY1091" s="32">
        <f>BX1091-(AA1091*Monitors!$C$13)</f>
        <v>117.55200000000001</v>
      </c>
      <c r="BZ1091" s="86">
        <f>(Monitors!$C$13*Data!AA1091)+(Monitors!$C$6*TANH(Monitors!$C$7*(Data!V1091+Monitors!$C$8)+Monitors!$C$9)+Monitors!$C$10)</f>
        <v>21.521445368677142</v>
      </c>
      <c r="CA1091" s="9">
        <f>BN1091-(Signage!$C$13*AI1091)</f>
        <v>89.787980000000005</v>
      </c>
      <c r="CB1091" s="86">
        <f>(Signage!$C$13*Data!AI1091)+(Signage!$C$6*TANH(Signage!$C$7*(Data!V1091+Signage!$C$8)+Signage!$C$9)+Signage!$C$10)</f>
        <v>92.500288896884257</v>
      </c>
    </row>
    <row r="1092" spans="1:80" s="4" customFormat="1" ht="12" customHeight="1">
      <c r="A1092" s="82">
        <v>1091</v>
      </c>
      <c r="B1092" s="15" t="s">
        <v>2076</v>
      </c>
      <c r="C1092" s="82" t="s">
        <v>2022</v>
      </c>
      <c r="D1092" s="16">
        <v>41430</v>
      </c>
      <c r="E1092" s="18" t="s">
        <v>77</v>
      </c>
      <c r="F1092" s="15" t="s">
        <v>70</v>
      </c>
      <c r="G1092" s="17">
        <v>6</v>
      </c>
      <c r="H1092" s="15" t="s">
        <v>914</v>
      </c>
      <c r="I1092" s="15" t="s">
        <v>90</v>
      </c>
      <c r="J1092" s="18" t="s">
        <v>90</v>
      </c>
      <c r="K1092" s="18" t="s">
        <v>74</v>
      </c>
      <c r="L1092" s="18"/>
      <c r="M1092" s="18" t="s">
        <v>78</v>
      </c>
      <c r="N1092" s="18" t="s">
        <v>78</v>
      </c>
      <c r="O1092" s="18" t="s">
        <v>82</v>
      </c>
      <c r="P1092" s="18"/>
      <c r="Q1092" s="18" t="s">
        <v>78</v>
      </c>
      <c r="R1092" s="19">
        <v>1.78</v>
      </c>
      <c r="S1092" s="19">
        <v>23</v>
      </c>
      <c r="T1092" s="19">
        <v>40.9</v>
      </c>
      <c r="U1092" s="19">
        <v>47</v>
      </c>
      <c r="V1092" s="19">
        <v>942.44</v>
      </c>
      <c r="W1092" s="19">
        <v>1080</v>
      </c>
      <c r="X1092" s="19">
        <v>1920</v>
      </c>
      <c r="Y1092" s="18" t="s">
        <v>147</v>
      </c>
      <c r="Z1092" s="69">
        <v>2200</v>
      </c>
      <c r="AA1092" s="19">
        <v>2.0739999999999998</v>
      </c>
      <c r="AB1092" s="21">
        <v>700</v>
      </c>
      <c r="AC1092" s="19">
        <v>0.1</v>
      </c>
      <c r="AD1092" s="19">
        <v>664.8</v>
      </c>
      <c r="AE1092" s="19">
        <v>700</v>
      </c>
      <c r="AF1092" s="19">
        <v>471.5</v>
      </c>
      <c r="AG1092" s="8">
        <f>AF1092/AD1092</f>
        <v>0.70923586040914566</v>
      </c>
      <c r="AH1092" s="19">
        <v>471.5</v>
      </c>
      <c r="AI1092" s="85">
        <f>(AF1092*V1092)/1000000</f>
        <v>0.44436046000000001</v>
      </c>
      <c r="AJ1092" s="18" t="s">
        <v>78</v>
      </c>
      <c r="AK1092" s="18" t="s">
        <v>515</v>
      </c>
      <c r="AL1092" s="18" t="s">
        <v>105</v>
      </c>
      <c r="AM1092" s="18"/>
      <c r="AN1092" s="18" t="s">
        <v>106</v>
      </c>
      <c r="AO1092" s="18"/>
      <c r="AP1092" s="18" t="s">
        <v>81</v>
      </c>
      <c r="AQ1092" s="18"/>
      <c r="AR1092" s="28">
        <v>0</v>
      </c>
      <c r="AS1092" s="18"/>
      <c r="AT1092" s="72">
        <v>60</v>
      </c>
      <c r="AU1092" s="19">
        <v>178</v>
      </c>
      <c r="AV1092" s="19">
        <v>178</v>
      </c>
      <c r="AW1092" s="18" t="s">
        <v>78</v>
      </c>
      <c r="AX1092" s="19">
        <v>0.68</v>
      </c>
      <c r="AY1092" s="18"/>
      <c r="AZ1092" s="18"/>
      <c r="BA1092" s="19">
        <v>0</v>
      </c>
      <c r="BB1092" s="20" t="s">
        <v>106</v>
      </c>
      <c r="BC1092" s="18" t="s">
        <v>107</v>
      </c>
      <c r="BD1092" s="18"/>
      <c r="BE1092" s="18" t="s">
        <v>84</v>
      </c>
      <c r="BF1092" s="18"/>
      <c r="BG1092" s="18"/>
      <c r="BH1092" s="21">
        <v>0</v>
      </c>
      <c r="BI1092" s="19">
        <v>0.48</v>
      </c>
      <c r="BJ1092" s="19">
        <v>0.46</v>
      </c>
      <c r="BK1092" s="18"/>
      <c r="BL1092" s="18"/>
      <c r="BM1092" s="18"/>
      <c r="BN1092" s="19">
        <v>115.68</v>
      </c>
      <c r="BO1092" s="21">
        <v>0.99</v>
      </c>
      <c r="BP1092" s="20"/>
      <c r="BQ1092" s="21">
        <v>0.52</v>
      </c>
      <c r="BR1092" s="21">
        <v>0.5</v>
      </c>
      <c r="BS1092" s="20"/>
      <c r="BT1092" s="20"/>
      <c r="BU1092" s="20"/>
      <c r="BV1092" s="21">
        <v>113.04</v>
      </c>
      <c r="BW1092" s="9">
        <f>IF(BA1092=1,BN1092-(Monitors!$B$17*Data!BZ1092),Data!BN1092)</f>
        <v>115.68</v>
      </c>
      <c r="BX1092" s="32">
        <f>IF($AR1092=1,$BW1092-(Monitors!$C$17*BZ1092),Data!$BW1092)</f>
        <v>115.68</v>
      </c>
      <c r="BY1092" s="32">
        <f>BX1092-(AA1092*Monitors!$C$13)</f>
        <v>111.53200000000001</v>
      </c>
      <c r="BZ1092" s="86">
        <f>(Monitors!$C$13*Data!AA1092)+(Monitors!$C$6*TANH(Monitors!$C$7*(Data!V1092+Monitors!$C$8)+Monitors!$C$9)+Monitors!$C$10)</f>
        <v>21.528626729772828</v>
      </c>
      <c r="CA1092" s="9">
        <f>BN1092-(Signage!$C$13*AI1092)</f>
        <v>82.35296550000001</v>
      </c>
      <c r="CB1092" s="86">
        <f>(Signage!$C$13*Data!AI1092)+(Signage!$C$6*TANH(Signage!$C$7*(Data!V1092+Signage!$C$8)+Signage!$C$9)+Signage!$C$10)</f>
        <v>95.669175911981199</v>
      </c>
    </row>
    <row r="1093" spans="1:80" s="4" customFormat="1" ht="12" customHeight="1">
      <c r="A1093" s="83">
        <v>1092</v>
      </c>
      <c r="B1093" s="15" t="s">
        <v>2076</v>
      </c>
      <c r="C1093" s="83" t="s">
        <v>2023</v>
      </c>
      <c r="D1093" s="25">
        <v>41908</v>
      </c>
      <c r="E1093" s="27" t="s">
        <v>77</v>
      </c>
      <c r="F1093" s="24" t="s">
        <v>70</v>
      </c>
      <c r="G1093" s="26">
        <v>6</v>
      </c>
      <c r="H1093" s="15" t="s">
        <v>914</v>
      </c>
      <c r="I1093" s="24" t="s">
        <v>142</v>
      </c>
      <c r="J1093" s="27"/>
      <c r="K1093" s="27" t="s">
        <v>74</v>
      </c>
      <c r="L1093" s="27"/>
      <c r="M1093" s="27" t="s">
        <v>78</v>
      </c>
      <c r="N1093" s="27" t="s">
        <v>78</v>
      </c>
      <c r="O1093" s="27" t="s">
        <v>82</v>
      </c>
      <c r="P1093" s="27"/>
      <c r="Q1093" s="27" t="s">
        <v>78</v>
      </c>
      <c r="R1093" s="28">
        <v>1.78</v>
      </c>
      <c r="S1093" s="28">
        <v>23.8</v>
      </c>
      <c r="T1093" s="28">
        <v>42.3</v>
      </c>
      <c r="U1093" s="28">
        <v>48.5</v>
      </c>
      <c r="V1093" s="28">
        <v>1005.29</v>
      </c>
      <c r="W1093" s="28">
        <v>1080</v>
      </c>
      <c r="X1093" s="28">
        <v>1920</v>
      </c>
      <c r="Y1093" s="27" t="s">
        <v>147</v>
      </c>
      <c r="Z1093" s="70">
        <v>2063</v>
      </c>
      <c r="AA1093" s="28">
        <v>2.0739999999999998</v>
      </c>
      <c r="AB1093" s="30">
        <v>700</v>
      </c>
      <c r="AC1093" s="28">
        <v>0.1</v>
      </c>
      <c r="AD1093" s="28">
        <v>690.2</v>
      </c>
      <c r="AE1093" s="28">
        <v>700</v>
      </c>
      <c r="AF1093" s="28">
        <v>507.5</v>
      </c>
      <c r="AG1093" s="8">
        <f>AF1093/AD1093</f>
        <v>0.73529411764705876</v>
      </c>
      <c r="AH1093" s="28">
        <v>507.5</v>
      </c>
      <c r="AI1093" s="85">
        <f>(AF1093*V1093)/1000000</f>
        <v>0.51018467499999998</v>
      </c>
      <c r="AJ1093" s="27" t="s">
        <v>78</v>
      </c>
      <c r="AK1093" s="27" t="s">
        <v>831</v>
      </c>
      <c r="AL1093" s="27" t="s">
        <v>382</v>
      </c>
      <c r="AM1093" s="27"/>
      <c r="AN1093" s="27" t="s">
        <v>106</v>
      </c>
      <c r="AO1093" s="27"/>
      <c r="AP1093" s="27" t="s">
        <v>81</v>
      </c>
      <c r="AQ1093" s="27"/>
      <c r="AR1093" s="28">
        <v>0</v>
      </c>
      <c r="AS1093" s="27"/>
      <c r="AT1093" s="74">
        <v>60</v>
      </c>
      <c r="AU1093" s="28">
        <v>178</v>
      </c>
      <c r="AV1093" s="28">
        <v>178</v>
      </c>
      <c r="AW1093" s="31"/>
      <c r="AX1093" s="27" t="s">
        <v>830</v>
      </c>
      <c r="AY1093" s="27"/>
      <c r="AZ1093" s="27"/>
      <c r="BA1093" s="28">
        <v>0</v>
      </c>
      <c r="BB1093" s="29" t="s">
        <v>106</v>
      </c>
      <c r="BC1093" s="29" t="s">
        <v>107</v>
      </c>
      <c r="BD1093" s="27"/>
      <c r="BE1093" s="27" t="s">
        <v>84</v>
      </c>
      <c r="BF1093" s="27"/>
      <c r="BG1093" s="27"/>
      <c r="BH1093" s="30">
        <v>0</v>
      </c>
      <c r="BI1093" s="28">
        <v>0.55000000000000004</v>
      </c>
      <c r="BJ1093" s="28">
        <v>0.5</v>
      </c>
      <c r="BK1093" s="27"/>
      <c r="BL1093" s="27"/>
      <c r="BM1093" s="27"/>
      <c r="BN1093" s="28">
        <v>123.16</v>
      </c>
      <c r="BO1093" s="30">
        <v>0.99</v>
      </c>
      <c r="BP1093" s="29"/>
      <c r="BQ1093" s="30">
        <v>0.59</v>
      </c>
      <c r="BR1093" s="30">
        <v>0.51</v>
      </c>
      <c r="BS1093" s="29"/>
      <c r="BT1093" s="29"/>
      <c r="BU1093" s="29"/>
      <c r="BV1093" s="30">
        <v>122.14</v>
      </c>
      <c r="BW1093" s="9">
        <f>IF(BA1093=1,BN1093-(Monitors!$B$17*Data!BZ1093),Data!BN1093)</f>
        <v>123.16</v>
      </c>
      <c r="BX1093" s="32">
        <f>IF($AR1093=1,$BW1093-(Monitors!$C$17*BZ1093),Data!$BW1093)</f>
        <v>123.16</v>
      </c>
      <c r="BY1093" s="32">
        <f>BX1093-(AA1093*Monitors!$C$13)</f>
        <v>119.012</v>
      </c>
      <c r="BZ1093" s="86">
        <f>(Monitors!$C$13*Data!AA1093)+(Monitors!$C$6*TANH(Monitors!$C$7*(Data!V1093+Monitors!$C$8)+Monitors!$C$9)+Monitors!$C$10)</f>
        <v>21.536279749391124</v>
      </c>
      <c r="CA1093" s="9">
        <f>BN1093-(Signage!$C$13*AI1093)</f>
        <v>84.896149374999993</v>
      </c>
      <c r="CB1093" s="86">
        <f>(Signage!$C$13*Data!AI1093)+(Signage!$C$6*TANH(Signage!$C$7*(Data!V1093+Signage!$C$8)+Signage!$C$9)+Signage!$C$10)</f>
        <v>103.2106917208468</v>
      </c>
    </row>
    <row r="1094" spans="1:80" s="4" customFormat="1" ht="12" customHeight="1">
      <c r="A1094" s="82">
        <v>1093</v>
      </c>
      <c r="B1094" s="15" t="s">
        <v>2076</v>
      </c>
      <c r="C1094" s="82" t="s">
        <v>2024</v>
      </c>
      <c r="D1094" s="16">
        <v>41430</v>
      </c>
      <c r="E1094" s="18" t="s">
        <v>77</v>
      </c>
      <c r="F1094" s="15" t="s">
        <v>70</v>
      </c>
      <c r="G1094" s="17">
        <v>6</v>
      </c>
      <c r="H1094" s="15" t="s">
        <v>914</v>
      </c>
      <c r="I1094" s="15" t="s">
        <v>90</v>
      </c>
      <c r="J1094" s="18" t="s">
        <v>90</v>
      </c>
      <c r="K1094" s="18" t="s">
        <v>74</v>
      </c>
      <c r="L1094" s="18"/>
      <c r="M1094" s="18" t="s">
        <v>78</v>
      </c>
      <c r="N1094" s="18" t="s">
        <v>78</v>
      </c>
      <c r="O1094" s="18" t="s">
        <v>82</v>
      </c>
      <c r="P1094" s="18"/>
      <c r="Q1094" s="18" t="s">
        <v>78</v>
      </c>
      <c r="R1094" s="19">
        <v>1.78</v>
      </c>
      <c r="S1094" s="19">
        <v>26.8</v>
      </c>
      <c r="T1094" s="19">
        <v>47.6</v>
      </c>
      <c r="U1094" s="19">
        <v>54.6</v>
      </c>
      <c r="V1094" s="19">
        <v>1275.67</v>
      </c>
      <c r="W1094" s="19">
        <v>1080</v>
      </c>
      <c r="X1094" s="19">
        <v>1920</v>
      </c>
      <c r="Y1094" s="18" t="s">
        <v>147</v>
      </c>
      <c r="Z1094" s="69">
        <v>1625</v>
      </c>
      <c r="AA1094" s="19">
        <v>2.0739999999999998</v>
      </c>
      <c r="AB1094" s="21">
        <v>680</v>
      </c>
      <c r="AC1094" s="19">
        <v>0.1</v>
      </c>
      <c r="AD1094" s="19">
        <v>641.9</v>
      </c>
      <c r="AE1094" s="19">
        <v>680</v>
      </c>
      <c r="AF1094" s="19">
        <v>508.3</v>
      </c>
      <c r="AG1094" s="8">
        <f>AF1094/AD1094</f>
        <v>0.79186789219504605</v>
      </c>
      <c r="AH1094" s="19">
        <v>508.3</v>
      </c>
      <c r="AI1094" s="85">
        <f>(AF1094*V1094)/1000000</f>
        <v>0.64842306100000013</v>
      </c>
      <c r="AJ1094" s="18" t="s">
        <v>78</v>
      </c>
      <c r="AK1094" s="18" t="s">
        <v>676</v>
      </c>
      <c r="AL1094" s="18" t="s">
        <v>105</v>
      </c>
      <c r="AM1094" s="18"/>
      <c r="AN1094" s="18" t="s">
        <v>106</v>
      </c>
      <c r="AO1094" s="18"/>
      <c r="AP1094" s="18" t="s">
        <v>81</v>
      </c>
      <c r="AQ1094" s="18"/>
      <c r="AR1094" s="28">
        <v>0</v>
      </c>
      <c r="AS1094" s="18"/>
      <c r="AT1094" s="72">
        <v>60</v>
      </c>
      <c r="AU1094" s="19">
        <v>178</v>
      </c>
      <c r="AV1094" s="19">
        <v>178</v>
      </c>
      <c r="AW1094" s="18" t="s">
        <v>78</v>
      </c>
      <c r="AX1094" s="19">
        <v>0.68</v>
      </c>
      <c r="AY1094" s="18"/>
      <c r="AZ1094" s="18"/>
      <c r="BA1094" s="19">
        <v>0</v>
      </c>
      <c r="BB1094" s="20" t="s">
        <v>106</v>
      </c>
      <c r="BC1094" s="18" t="s">
        <v>107</v>
      </c>
      <c r="BD1094" s="18"/>
      <c r="BE1094" s="18" t="s">
        <v>84</v>
      </c>
      <c r="BF1094" s="18"/>
      <c r="BG1094" s="18"/>
      <c r="BH1094" s="21">
        <v>0</v>
      </c>
      <c r="BI1094" s="19">
        <v>0.32</v>
      </c>
      <c r="BJ1094" s="19">
        <v>0.3</v>
      </c>
      <c r="BK1094" s="18"/>
      <c r="BL1094" s="18"/>
      <c r="BM1094" s="18"/>
      <c r="BN1094" s="19">
        <v>164.31</v>
      </c>
      <c r="BO1094" s="21">
        <v>1</v>
      </c>
      <c r="BP1094" s="20"/>
      <c r="BQ1094" s="21">
        <v>0.64</v>
      </c>
      <c r="BR1094" s="21">
        <v>0.62</v>
      </c>
      <c r="BS1094" s="20"/>
      <c r="BT1094" s="20"/>
      <c r="BU1094" s="20"/>
      <c r="BV1094" s="21">
        <v>160.79</v>
      </c>
      <c r="BW1094" s="9">
        <f>IF(BA1094=1,BN1094-(Monitors!$B$17*Data!BZ1094),Data!BN1094)</f>
        <v>164.31</v>
      </c>
      <c r="BX1094" s="32">
        <f>IF($AR1094=1,$BW1094-(Monitors!$C$17*BZ1094),Data!$BW1094)</f>
        <v>164.31</v>
      </c>
      <c r="BY1094" s="32">
        <f>BX1094-(AA1094*Monitors!$C$13)</f>
        <v>160.16200000000001</v>
      </c>
      <c r="BZ1094" s="86">
        <f>(Monitors!$C$13*Data!AA1094)+(Monitors!$C$6*TANH(Monitors!$C$7*(Data!V1094+Monitors!$C$8)+Monitors!$C$9)+Monitors!$C$10)</f>
        <v>21.546652054598049</v>
      </c>
      <c r="CA1094" s="9">
        <f>BN1094-(Signage!$C$13*AI1094)</f>
        <v>115.67827042499999</v>
      </c>
      <c r="CB1094" s="86">
        <f>(Signage!$C$13*Data!AI1094)+(Signage!$C$6*TANH(Signage!$C$7*(Data!V1094+Signage!$C$8)+Signage!$C$9)+Signage!$C$10)</f>
        <v>122.37040092683623</v>
      </c>
    </row>
    <row r="1095" spans="1:80" s="4" customFormat="1" ht="12" customHeight="1">
      <c r="A1095" s="83">
        <v>1094</v>
      </c>
      <c r="B1095" s="15" t="s">
        <v>2088</v>
      </c>
      <c r="C1095" s="83" t="s">
        <v>2025</v>
      </c>
      <c r="D1095" s="16">
        <v>41664</v>
      </c>
      <c r="E1095" s="18" t="s">
        <v>77</v>
      </c>
      <c r="F1095" s="15" t="s">
        <v>225</v>
      </c>
      <c r="G1095" s="17">
        <v>6</v>
      </c>
      <c r="H1095" s="15" t="s">
        <v>914</v>
      </c>
      <c r="I1095" s="15" t="s">
        <v>113</v>
      </c>
      <c r="J1095" s="18"/>
      <c r="K1095" s="18" t="s">
        <v>74</v>
      </c>
      <c r="L1095" s="18"/>
      <c r="M1095" s="18" t="s">
        <v>78</v>
      </c>
      <c r="N1095" s="18" t="s">
        <v>78</v>
      </c>
      <c r="O1095" s="18" t="s">
        <v>82</v>
      </c>
      <c r="P1095" s="18"/>
      <c r="Q1095" s="18" t="s">
        <v>78</v>
      </c>
      <c r="R1095" s="19">
        <v>1.78</v>
      </c>
      <c r="S1095" s="19">
        <v>26.8</v>
      </c>
      <c r="T1095" s="19">
        <v>47.6</v>
      </c>
      <c r="U1095" s="19">
        <v>54.6</v>
      </c>
      <c r="V1095" s="19">
        <v>1275.67</v>
      </c>
      <c r="W1095" s="19">
        <v>1080</v>
      </c>
      <c r="X1095" s="19">
        <v>1920</v>
      </c>
      <c r="Y1095" s="18" t="s">
        <v>147</v>
      </c>
      <c r="Z1095" s="69">
        <v>1626</v>
      </c>
      <c r="AA1095" s="19">
        <v>2.0739999999999998</v>
      </c>
      <c r="AB1095" s="21">
        <v>690</v>
      </c>
      <c r="AC1095" s="19">
        <v>0</v>
      </c>
      <c r="AD1095" s="19">
        <v>690</v>
      </c>
      <c r="AE1095" s="19">
        <v>690</v>
      </c>
      <c r="AF1095" s="19">
        <v>520</v>
      </c>
      <c r="AG1095" s="8">
        <f>AF1095/AD1095</f>
        <v>0.75362318840579712</v>
      </c>
      <c r="AH1095" s="19">
        <v>520</v>
      </c>
      <c r="AI1095" s="85">
        <f>(AF1095*V1095)/1000000</f>
        <v>0.66334840000000006</v>
      </c>
      <c r="AJ1095" s="18" t="s">
        <v>78</v>
      </c>
      <c r="AK1095" s="18" t="s">
        <v>517</v>
      </c>
      <c r="AL1095" s="18" t="s">
        <v>629</v>
      </c>
      <c r="AM1095" s="18"/>
      <c r="AN1095" s="18" t="s">
        <v>81</v>
      </c>
      <c r="AO1095" s="18"/>
      <c r="AP1095" s="18" t="s">
        <v>81</v>
      </c>
      <c r="AQ1095" s="18"/>
      <c r="AR1095" s="19">
        <v>0</v>
      </c>
      <c r="AS1095" s="18"/>
      <c r="AT1095" s="72">
        <v>60</v>
      </c>
      <c r="AU1095" s="19">
        <v>178</v>
      </c>
      <c r="AV1095" s="19">
        <v>178</v>
      </c>
      <c r="AW1095" s="18" t="s">
        <v>77</v>
      </c>
      <c r="AX1095" s="18" t="s">
        <v>658</v>
      </c>
      <c r="AY1095" s="18"/>
      <c r="AZ1095" s="18"/>
      <c r="BA1095" s="19">
        <v>0</v>
      </c>
      <c r="BB1095" s="20" t="s">
        <v>81</v>
      </c>
      <c r="BC1095" s="18" t="s">
        <v>81</v>
      </c>
      <c r="BD1095" s="18"/>
      <c r="BE1095" s="18" t="s">
        <v>84</v>
      </c>
      <c r="BF1095" s="18"/>
      <c r="BG1095" s="18"/>
      <c r="BH1095" s="21">
        <v>0</v>
      </c>
      <c r="BI1095" s="19">
        <v>0.31</v>
      </c>
      <c r="BJ1095" s="18"/>
      <c r="BK1095" s="19">
        <v>0.28000000000000003</v>
      </c>
      <c r="BL1095" s="18"/>
      <c r="BM1095" s="18"/>
      <c r="BN1095" s="19">
        <v>166.5</v>
      </c>
      <c r="BO1095" s="21">
        <v>0.95</v>
      </c>
      <c r="BP1095" s="20"/>
      <c r="BQ1095" s="21">
        <v>0.42</v>
      </c>
      <c r="BR1095" s="20"/>
      <c r="BS1095" s="21">
        <v>0.4</v>
      </c>
      <c r="BT1095" s="20"/>
      <c r="BU1095" s="20"/>
      <c r="BV1095" s="21">
        <v>162.30000000000001</v>
      </c>
      <c r="BW1095" s="9">
        <f>IF(BA1095=1,BN1095-(Monitors!$B$17*Data!BZ1095),Data!BN1095)</f>
        <v>166.5</v>
      </c>
      <c r="BX1095" s="32">
        <f>IF($AR1095=1,$BW1095-(Monitors!$C$17*BZ1095),Data!$BW1095)</f>
        <v>166.5</v>
      </c>
      <c r="BY1095" s="32">
        <f>BX1095-(AA1095*Monitors!$C$13)</f>
        <v>162.352</v>
      </c>
      <c r="BZ1095" s="86">
        <f>(Monitors!$C$13*Data!AA1095)+(Monitors!$C$6*TANH(Monitors!$C$7*(Data!V1095+Monitors!$C$8)+Monitors!$C$9)+Monitors!$C$10)</f>
        <v>21.546652054598049</v>
      </c>
      <c r="CA1095" s="9">
        <f>BN1095-(Signage!$C$13*AI1095)</f>
        <v>116.74887</v>
      </c>
      <c r="CB1095" s="86">
        <f>(Signage!$C$13*Data!AI1095)+(Signage!$C$6*TANH(Signage!$C$7*(Data!V1095+Signage!$C$8)+Signage!$C$9)+Signage!$C$10)</f>
        <v>123.48980135183622</v>
      </c>
    </row>
    <row r="1096" spans="1:80" s="4" customFormat="1" ht="12" customHeight="1">
      <c r="A1096" s="82">
        <v>1095</v>
      </c>
      <c r="B1096" s="15" t="s">
        <v>2076</v>
      </c>
      <c r="C1096" s="82" t="s">
        <v>2026</v>
      </c>
      <c r="D1096" s="25">
        <v>41908</v>
      </c>
      <c r="E1096" s="27" t="s">
        <v>77</v>
      </c>
      <c r="F1096" s="24" t="s">
        <v>70</v>
      </c>
      <c r="G1096" s="26">
        <v>6</v>
      </c>
      <c r="H1096" s="15" t="s">
        <v>914</v>
      </c>
      <c r="I1096" s="24" t="s">
        <v>142</v>
      </c>
      <c r="J1096" s="27"/>
      <c r="K1096" s="27" t="s">
        <v>74</v>
      </c>
      <c r="L1096" s="27"/>
      <c r="M1096" s="27" t="s">
        <v>78</v>
      </c>
      <c r="N1096" s="27" t="s">
        <v>78</v>
      </c>
      <c r="O1096" s="27" t="s">
        <v>82</v>
      </c>
      <c r="P1096" s="27"/>
      <c r="Q1096" s="27" t="s">
        <v>78</v>
      </c>
      <c r="R1096" s="28">
        <v>1.78</v>
      </c>
      <c r="S1096" s="28">
        <v>20.5</v>
      </c>
      <c r="T1096" s="28">
        <v>36.5</v>
      </c>
      <c r="U1096" s="28">
        <v>41.9</v>
      </c>
      <c r="V1096" s="28">
        <v>750.74</v>
      </c>
      <c r="W1096" s="28">
        <v>1080</v>
      </c>
      <c r="X1096" s="28">
        <v>1920</v>
      </c>
      <c r="Y1096" s="27" t="s">
        <v>147</v>
      </c>
      <c r="Z1096" s="70">
        <v>2762</v>
      </c>
      <c r="AA1096" s="28">
        <v>2.0739999999999998</v>
      </c>
      <c r="AB1096" s="30">
        <v>700</v>
      </c>
      <c r="AC1096" s="28">
        <v>0.1</v>
      </c>
      <c r="AD1096" s="28">
        <v>697</v>
      </c>
      <c r="AE1096" s="28">
        <v>700</v>
      </c>
      <c r="AF1096" s="28">
        <v>549.1</v>
      </c>
      <c r="AG1096" s="8">
        <f>AF1096/AD1096</f>
        <v>0.78780487804878052</v>
      </c>
      <c r="AH1096" s="28">
        <v>549.1</v>
      </c>
      <c r="AI1096" s="85">
        <f>(AF1096*V1096)/1000000</f>
        <v>0.412231334</v>
      </c>
      <c r="AJ1096" s="27" t="s">
        <v>78</v>
      </c>
      <c r="AK1096" s="27" t="s">
        <v>630</v>
      </c>
      <c r="AL1096" s="27" t="s">
        <v>382</v>
      </c>
      <c r="AM1096" s="27"/>
      <c r="AN1096" s="27" t="s">
        <v>106</v>
      </c>
      <c r="AO1096" s="27"/>
      <c r="AP1096" s="27" t="s">
        <v>81</v>
      </c>
      <c r="AQ1096" s="27"/>
      <c r="AR1096" s="28">
        <v>0</v>
      </c>
      <c r="AS1096" s="27"/>
      <c r="AT1096" s="74">
        <v>60</v>
      </c>
      <c r="AU1096" s="28">
        <v>178</v>
      </c>
      <c r="AV1096" s="28">
        <v>178</v>
      </c>
      <c r="AW1096" s="31"/>
      <c r="AX1096" s="27" t="s">
        <v>830</v>
      </c>
      <c r="AY1096" s="27"/>
      <c r="AZ1096" s="27"/>
      <c r="BA1096" s="28">
        <v>0</v>
      </c>
      <c r="BB1096" s="29" t="s">
        <v>106</v>
      </c>
      <c r="BC1096" s="29" t="s">
        <v>107</v>
      </c>
      <c r="BD1096" s="27"/>
      <c r="BE1096" s="27" t="s">
        <v>84</v>
      </c>
      <c r="BF1096" s="27"/>
      <c r="BG1096" s="27"/>
      <c r="BH1096" s="30">
        <v>0</v>
      </c>
      <c r="BI1096" s="28">
        <v>0.54</v>
      </c>
      <c r="BJ1096" s="28">
        <v>0.5</v>
      </c>
      <c r="BK1096" s="27"/>
      <c r="BL1096" s="27"/>
      <c r="BM1096" s="27"/>
      <c r="BN1096" s="28">
        <v>107</v>
      </c>
      <c r="BO1096" s="30">
        <v>0.99</v>
      </c>
      <c r="BP1096" s="29"/>
      <c r="BQ1096" s="30">
        <v>0.59</v>
      </c>
      <c r="BR1096" s="30">
        <v>0.51</v>
      </c>
      <c r="BS1096" s="29"/>
      <c r="BT1096" s="29"/>
      <c r="BU1096" s="29"/>
      <c r="BV1096" s="30">
        <v>106.48</v>
      </c>
      <c r="BW1096" s="9">
        <f>IF(BA1096=1,BN1096-(Monitors!$B$17*Data!BZ1096),Data!BN1096)</f>
        <v>107</v>
      </c>
      <c r="BX1096" s="32">
        <f>IF($AR1096=1,$BW1096-(Monitors!$C$17*BZ1096),Data!$BW1096)</f>
        <v>107</v>
      </c>
      <c r="BY1096" s="32">
        <f>BX1096-(AA1096*Monitors!$C$13)</f>
        <v>102.852</v>
      </c>
      <c r="BZ1096" s="86">
        <f>(Monitors!$C$13*Data!AA1096)+(Monitors!$C$6*TANH(Monitors!$C$7*(Data!V1096+Monitors!$C$8)+Monitors!$C$9)+Monitors!$C$10)</f>
        <v>21.458392646535298</v>
      </c>
      <c r="CA1096" s="9">
        <f>BN1096-(Signage!$C$13*AI1096)</f>
        <v>76.082649950000004</v>
      </c>
      <c r="CB1096" s="86">
        <f>(Signage!$C$13*Data!AI1096)+(Signage!$C$6*TANH(Signage!$C$7*(Data!V1096+Signage!$C$8)+Signage!$C$9)+Signage!$C$10)</f>
        <v>83.835119366626813</v>
      </c>
    </row>
    <row r="1097" spans="1:80" s="4" customFormat="1" ht="12" customHeight="1">
      <c r="A1097" s="83">
        <v>1096</v>
      </c>
      <c r="B1097" s="15" t="s">
        <v>2079</v>
      </c>
      <c r="C1097" s="83" t="s">
        <v>2027</v>
      </c>
      <c r="D1097" s="25">
        <v>41776</v>
      </c>
      <c r="E1097" s="27" t="s">
        <v>77</v>
      </c>
      <c r="F1097" s="24" t="s">
        <v>70</v>
      </c>
      <c r="G1097" s="26">
        <v>6</v>
      </c>
      <c r="H1097" s="15" t="s">
        <v>914</v>
      </c>
      <c r="I1097" s="24" t="s">
        <v>73</v>
      </c>
      <c r="J1097" s="27" t="s">
        <v>73</v>
      </c>
      <c r="K1097" s="27" t="s">
        <v>74</v>
      </c>
      <c r="L1097" s="27" t="s">
        <v>71</v>
      </c>
      <c r="M1097" s="27" t="s">
        <v>78</v>
      </c>
      <c r="N1097" s="27" t="s">
        <v>78</v>
      </c>
      <c r="O1097" s="27" t="s">
        <v>82</v>
      </c>
      <c r="P1097" s="27" t="s">
        <v>71</v>
      </c>
      <c r="Q1097" s="27" t="s">
        <v>78</v>
      </c>
      <c r="R1097" s="28">
        <v>1.78</v>
      </c>
      <c r="S1097" s="28">
        <v>26.8</v>
      </c>
      <c r="T1097" s="28">
        <v>47.6</v>
      </c>
      <c r="U1097" s="28">
        <v>54.6</v>
      </c>
      <c r="V1097" s="28">
        <v>1275.67</v>
      </c>
      <c r="W1097" s="28">
        <v>1080</v>
      </c>
      <c r="X1097" s="28">
        <v>1920</v>
      </c>
      <c r="Y1097" s="27" t="s">
        <v>147</v>
      </c>
      <c r="Z1097" s="70">
        <v>1625</v>
      </c>
      <c r="AA1097" s="28">
        <v>2.0739999999999998</v>
      </c>
      <c r="AB1097" s="30">
        <v>700</v>
      </c>
      <c r="AC1097" s="28">
        <v>1.1000000000000001</v>
      </c>
      <c r="AD1097" s="28">
        <v>602.6</v>
      </c>
      <c r="AE1097" s="28">
        <v>700</v>
      </c>
      <c r="AF1097" s="28">
        <v>442.2</v>
      </c>
      <c r="AG1097" s="8">
        <f>AF1097/AD1097</f>
        <v>0.73382011284434112</v>
      </c>
      <c r="AH1097" s="28">
        <v>455</v>
      </c>
      <c r="AI1097" s="85">
        <f>(AF1097*V1097)/1000000</f>
        <v>0.56410127399999999</v>
      </c>
      <c r="AJ1097" s="27" t="s">
        <v>78</v>
      </c>
      <c r="AK1097" s="27" t="s">
        <v>851</v>
      </c>
      <c r="AL1097" s="27" t="s">
        <v>618</v>
      </c>
      <c r="AM1097" s="27" t="s">
        <v>71</v>
      </c>
      <c r="AN1097" s="27" t="s">
        <v>849</v>
      </c>
      <c r="AO1097" s="27" t="s">
        <v>850</v>
      </c>
      <c r="AP1097" s="27" t="s">
        <v>94</v>
      </c>
      <c r="AQ1097" s="27" t="s">
        <v>71</v>
      </c>
      <c r="AR1097" s="28">
        <v>0</v>
      </c>
      <c r="AS1097" s="27"/>
      <c r="AT1097" s="74">
        <v>60</v>
      </c>
      <c r="AU1097" s="28">
        <v>178</v>
      </c>
      <c r="AV1097" s="28">
        <v>178</v>
      </c>
      <c r="AW1097" s="31"/>
      <c r="AX1097" s="27" t="s">
        <v>98</v>
      </c>
      <c r="AY1097" s="27" t="s">
        <v>71</v>
      </c>
      <c r="AZ1097" s="27" t="s">
        <v>71</v>
      </c>
      <c r="BA1097" s="28">
        <v>0</v>
      </c>
      <c r="BB1097" s="29" t="s">
        <v>849</v>
      </c>
      <c r="BC1097" s="29" t="s">
        <v>107</v>
      </c>
      <c r="BD1097" s="27" t="s">
        <v>71</v>
      </c>
      <c r="BE1097" s="27" t="s">
        <v>84</v>
      </c>
      <c r="BF1097" s="27" t="s">
        <v>71</v>
      </c>
      <c r="BG1097" s="27"/>
      <c r="BH1097" s="30">
        <v>0</v>
      </c>
      <c r="BI1097" s="28">
        <v>0.28999999999999998</v>
      </c>
      <c r="BJ1097" s="27"/>
      <c r="BK1097" s="28">
        <v>0.28999999999999998</v>
      </c>
      <c r="BL1097" s="27"/>
      <c r="BM1097" s="27"/>
      <c r="BN1097" s="28">
        <v>109.37</v>
      </c>
      <c r="BO1097" s="30">
        <v>0.5</v>
      </c>
      <c r="BP1097" s="29"/>
      <c r="BQ1097" s="30">
        <v>0.36</v>
      </c>
      <c r="BR1097" s="29"/>
      <c r="BS1097" s="30">
        <v>0.36</v>
      </c>
      <c r="BT1097" s="29"/>
      <c r="BU1097" s="29"/>
      <c r="BV1097" s="30">
        <v>110.35</v>
      </c>
      <c r="BW1097" s="9">
        <f>IF(BA1097=1,BN1097-(Monitors!$B$17*Data!BZ1097),Data!BN1097)</f>
        <v>109.37</v>
      </c>
      <c r="BX1097" s="32">
        <f>IF($AR1097=1,$BW1097-(Monitors!$C$17*BZ1097),Data!$BW1097)</f>
        <v>109.37</v>
      </c>
      <c r="BY1097" s="32">
        <f>BX1097-(AA1097*Monitors!$C$13)</f>
        <v>105.22200000000001</v>
      </c>
      <c r="BZ1097" s="86">
        <f>(Monitors!$C$13*Data!AA1097)+(Monitors!$C$6*TANH(Monitors!$C$7*(Data!V1097+Monitors!$C$8)+Monitors!$C$9)+Monitors!$C$10)</f>
        <v>21.546652054598049</v>
      </c>
      <c r="CA1097" s="9">
        <f>BN1097-(Signage!$C$13*AI1097)</f>
        <v>67.062404450000002</v>
      </c>
      <c r="CB1097" s="86">
        <f>(Signage!$C$13*Data!AI1097)+(Signage!$C$6*TANH(Signage!$C$7*(Data!V1097+Signage!$C$8)+Signage!$C$9)+Signage!$C$10)</f>
        <v>116.04626690183622</v>
      </c>
    </row>
    <row r="1098" spans="1:80" s="4" customFormat="1" ht="12" customHeight="1">
      <c r="A1098" s="82">
        <v>1097</v>
      </c>
      <c r="B1098" s="15" t="s">
        <v>2088</v>
      </c>
      <c r="C1098" s="82" t="s">
        <v>2028</v>
      </c>
      <c r="D1098" s="16">
        <v>41779</v>
      </c>
      <c r="E1098" s="18" t="s">
        <v>77</v>
      </c>
      <c r="F1098" s="15" t="s">
        <v>225</v>
      </c>
      <c r="G1098" s="17">
        <v>6</v>
      </c>
      <c r="H1098" s="15" t="s">
        <v>914</v>
      </c>
      <c r="I1098" s="15" t="s">
        <v>113</v>
      </c>
      <c r="J1098" s="18"/>
      <c r="K1098" s="18" t="s">
        <v>74</v>
      </c>
      <c r="L1098" s="18"/>
      <c r="M1098" s="18" t="s">
        <v>78</v>
      </c>
      <c r="N1098" s="18" t="s">
        <v>78</v>
      </c>
      <c r="O1098" s="18" t="s">
        <v>82</v>
      </c>
      <c r="P1098" s="18"/>
      <c r="Q1098" s="18" t="s">
        <v>78</v>
      </c>
      <c r="R1098" s="19">
        <v>1.78</v>
      </c>
      <c r="S1098" s="19">
        <v>23.5</v>
      </c>
      <c r="T1098" s="19">
        <v>41.5</v>
      </c>
      <c r="U1098" s="19">
        <v>47.7</v>
      </c>
      <c r="V1098" s="19">
        <v>968.73</v>
      </c>
      <c r="W1098" s="19">
        <v>1080</v>
      </c>
      <c r="X1098" s="19">
        <v>1920</v>
      </c>
      <c r="Y1098" s="18" t="s">
        <v>147</v>
      </c>
      <c r="Z1098" s="69">
        <v>2140</v>
      </c>
      <c r="AA1098" s="19">
        <v>2.0739999999999998</v>
      </c>
      <c r="AB1098" s="21">
        <v>620</v>
      </c>
      <c r="AC1098" s="19">
        <v>0</v>
      </c>
      <c r="AD1098" s="19">
        <v>620</v>
      </c>
      <c r="AE1098" s="19">
        <v>620</v>
      </c>
      <c r="AF1098" s="19">
        <v>515</v>
      </c>
      <c r="AG1098" s="8">
        <f>AF1098/AD1098</f>
        <v>0.83064516129032262</v>
      </c>
      <c r="AH1098" s="19">
        <v>515</v>
      </c>
      <c r="AI1098" s="85">
        <f>(AF1098*V1098)/1000000</f>
        <v>0.49889595000000003</v>
      </c>
      <c r="AJ1098" s="18" t="s">
        <v>78</v>
      </c>
      <c r="AK1098" s="18" t="s">
        <v>672</v>
      </c>
      <c r="AL1098" s="18" t="s">
        <v>105</v>
      </c>
      <c r="AM1098" s="18"/>
      <c r="AN1098" s="18" t="s">
        <v>81</v>
      </c>
      <c r="AO1098" s="18"/>
      <c r="AP1098" s="18" t="s">
        <v>81</v>
      </c>
      <c r="AQ1098" s="18"/>
      <c r="AR1098" s="19">
        <v>0</v>
      </c>
      <c r="AS1098" s="18"/>
      <c r="AT1098" s="72">
        <v>60</v>
      </c>
      <c r="AU1098" s="19">
        <v>178</v>
      </c>
      <c r="AV1098" s="19">
        <v>178</v>
      </c>
      <c r="AW1098" s="18" t="s">
        <v>77</v>
      </c>
      <c r="AX1098" s="18" t="s">
        <v>264</v>
      </c>
      <c r="AY1098" s="18"/>
      <c r="AZ1098" s="18"/>
      <c r="BA1098" s="19">
        <v>0</v>
      </c>
      <c r="BB1098" s="20" t="s">
        <v>81</v>
      </c>
      <c r="BC1098" s="18" t="s">
        <v>81</v>
      </c>
      <c r="BD1098" s="18"/>
      <c r="BE1098" s="18" t="s">
        <v>84</v>
      </c>
      <c r="BF1098" s="18"/>
      <c r="BG1098" s="18"/>
      <c r="BH1098" s="21">
        <v>0</v>
      </c>
      <c r="BI1098" s="19">
        <v>0.33</v>
      </c>
      <c r="BJ1098" s="18"/>
      <c r="BK1098" s="19">
        <v>0.32</v>
      </c>
      <c r="BL1098" s="18"/>
      <c r="BM1098" s="18"/>
      <c r="BN1098" s="19">
        <v>99.4</v>
      </c>
      <c r="BO1098" s="21">
        <v>0.91</v>
      </c>
      <c r="BP1098" s="20"/>
      <c r="BQ1098" s="21">
        <v>0.37</v>
      </c>
      <c r="BR1098" s="20"/>
      <c r="BS1098" s="21">
        <v>0.36</v>
      </c>
      <c r="BT1098" s="20"/>
      <c r="BU1098" s="20"/>
      <c r="BV1098" s="21">
        <v>99.3</v>
      </c>
      <c r="BW1098" s="9">
        <f>IF(BA1098=1,BN1098-(Monitors!$B$17*Data!BZ1098),Data!BN1098)</f>
        <v>99.4</v>
      </c>
      <c r="BX1098" s="32">
        <f>IF($AR1098=1,$BW1098-(Monitors!$C$17*BZ1098),Data!$BW1098)</f>
        <v>99.4</v>
      </c>
      <c r="BY1098" s="32">
        <f>BX1098-(AA1098*Monitors!$C$13)</f>
        <v>95.25200000000001</v>
      </c>
      <c r="BZ1098" s="86">
        <f>(Monitors!$C$13*Data!AA1098)+(Monitors!$C$6*TANH(Monitors!$C$7*(Data!V1098+Monitors!$C$8)+Monitors!$C$9)+Monitors!$C$10)</f>
        <v>21.532299669805006</v>
      </c>
      <c r="CA1098" s="9">
        <f>BN1098-(Signage!$C$13*AI1098)</f>
        <v>61.982803750000002</v>
      </c>
      <c r="CB1098" s="86">
        <f>(Signage!$C$13*Data!AI1098)+(Signage!$C$6*TANH(Signage!$C$7*(Data!V1098+Signage!$C$8)+Signage!$C$9)+Signage!$C$10)</f>
        <v>100.87691698276359</v>
      </c>
    </row>
    <row r="1099" spans="1:80" s="4" customFormat="1" ht="12" customHeight="1">
      <c r="A1099" s="83">
        <v>1098</v>
      </c>
      <c r="B1099" s="15" t="s">
        <v>2076</v>
      </c>
      <c r="C1099" s="83" t="s">
        <v>2029</v>
      </c>
      <c r="D1099" s="16">
        <v>41582</v>
      </c>
      <c r="E1099" s="18" t="s">
        <v>77</v>
      </c>
      <c r="F1099" s="15" t="s">
        <v>70</v>
      </c>
      <c r="G1099" s="17">
        <v>6</v>
      </c>
      <c r="H1099" s="15" t="s">
        <v>914</v>
      </c>
      <c r="I1099" s="15" t="s">
        <v>90</v>
      </c>
      <c r="J1099" s="18"/>
      <c r="K1099" s="18" t="s">
        <v>74</v>
      </c>
      <c r="L1099" s="18"/>
      <c r="M1099" s="18" t="s">
        <v>78</v>
      </c>
      <c r="N1099" s="18" t="s">
        <v>78</v>
      </c>
      <c r="O1099" s="18" t="s">
        <v>82</v>
      </c>
      <c r="P1099" s="18"/>
      <c r="Q1099" s="18" t="s">
        <v>78</v>
      </c>
      <c r="R1099" s="19">
        <v>1.78</v>
      </c>
      <c r="S1099" s="19">
        <v>23</v>
      </c>
      <c r="T1099" s="19">
        <v>40.9</v>
      </c>
      <c r="U1099" s="19">
        <v>47</v>
      </c>
      <c r="V1099" s="19">
        <v>942.44</v>
      </c>
      <c r="W1099" s="19">
        <v>1080</v>
      </c>
      <c r="X1099" s="19">
        <v>1920</v>
      </c>
      <c r="Y1099" s="18" t="s">
        <v>147</v>
      </c>
      <c r="Z1099" s="69">
        <v>2200</v>
      </c>
      <c r="AA1099" s="19">
        <v>2.0739999999999998</v>
      </c>
      <c r="AB1099" s="21">
        <v>730</v>
      </c>
      <c r="AC1099" s="19">
        <v>0.1</v>
      </c>
      <c r="AD1099" s="19">
        <v>638</v>
      </c>
      <c r="AE1099" s="19">
        <v>730</v>
      </c>
      <c r="AF1099" s="19">
        <v>542.79999999999995</v>
      </c>
      <c r="AG1099" s="8">
        <f>AF1099/AD1099</f>
        <v>0.85078369905956108</v>
      </c>
      <c r="AH1099" s="19">
        <v>542.79999999999995</v>
      </c>
      <c r="AI1099" s="85">
        <f>(AF1099*V1099)/1000000</f>
        <v>0.51155643200000001</v>
      </c>
      <c r="AJ1099" s="18" t="s">
        <v>78</v>
      </c>
      <c r="AK1099" s="18" t="s">
        <v>515</v>
      </c>
      <c r="AL1099" s="18" t="s">
        <v>105</v>
      </c>
      <c r="AM1099" s="18"/>
      <c r="AN1099" s="18" t="s">
        <v>106</v>
      </c>
      <c r="AO1099" s="18"/>
      <c r="AP1099" s="18" t="s">
        <v>81</v>
      </c>
      <c r="AQ1099" s="18"/>
      <c r="AR1099" s="28">
        <v>0</v>
      </c>
      <c r="AS1099" s="18"/>
      <c r="AT1099" s="72">
        <v>60</v>
      </c>
      <c r="AU1099" s="19">
        <v>178</v>
      </c>
      <c r="AV1099" s="19">
        <v>178</v>
      </c>
      <c r="AW1099" s="18" t="s">
        <v>78</v>
      </c>
      <c r="AX1099" s="19">
        <v>0.68</v>
      </c>
      <c r="AY1099" s="18"/>
      <c r="AZ1099" s="18"/>
      <c r="BA1099" s="19">
        <v>0</v>
      </c>
      <c r="BB1099" s="20" t="s">
        <v>106</v>
      </c>
      <c r="BC1099" s="18" t="s">
        <v>107</v>
      </c>
      <c r="BD1099" s="18"/>
      <c r="BE1099" s="18" t="s">
        <v>84</v>
      </c>
      <c r="BF1099" s="18"/>
      <c r="BG1099" s="18"/>
      <c r="BH1099" s="21">
        <v>0</v>
      </c>
      <c r="BI1099" s="19">
        <v>0.54</v>
      </c>
      <c r="BJ1099" s="19">
        <v>0.38</v>
      </c>
      <c r="BK1099" s="18"/>
      <c r="BL1099" s="18"/>
      <c r="BM1099" s="18"/>
      <c r="BN1099" s="19">
        <v>101.86</v>
      </c>
      <c r="BO1099" s="21">
        <v>0.99</v>
      </c>
      <c r="BP1099" s="20"/>
      <c r="BQ1099" s="21">
        <v>0.69</v>
      </c>
      <c r="BR1099" s="21">
        <v>0.53</v>
      </c>
      <c r="BS1099" s="20"/>
      <c r="BT1099" s="20"/>
      <c r="BU1099" s="20"/>
      <c r="BV1099" s="21">
        <v>105.4</v>
      </c>
      <c r="BW1099" s="9">
        <f>IF(BA1099=1,BN1099-(Monitors!$B$17*Data!BZ1099),Data!BN1099)</f>
        <v>101.86</v>
      </c>
      <c r="BX1099" s="32">
        <f>IF($AR1099=1,$BW1099-(Monitors!$C$17*BZ1099),Data!$BW1099)</f>
        <v>101.86</v>
      </c>
      <c r="BY1099" s="32">
        <f>BX1099-(AA1099*Monitors!$C$13)</f>
        <v>97.712000000000003</v>
      </c>
      <c r="BZ1099" s="86">
        <f>(Monitors!$C$13*Data!AA1099)+(Monitors!$C$6*TANH(Monitors!$C$7*(Data!V1099+Monitors!$C$8)+Monitors!$C$9)+Monitors!$C$10)</f>
        <v>21.528626729772828</v>
      </c>
      <c r="CA1099" s="9">
        <f>BN1099-(Signage!$C$13*AI1099)</f>
        <v>63.493267599999996</v>
      </c>
      <c r="CB1099" s="86">
        <f>(Signage!$C$13*Data!AI1099)+(Signage!$C$6*TANH(Signage!$C$7*(Data!V1099+Signage!$C$8)+Signage!$C$9)+Signage!$C$10)</f>
        <v>100.70887381198119</v>
      </c>
    </row>
    <row r="1100" spans="1:80" s="4" customFormat="1" ht="12" customHeight="1">
      <c r="A1100" s="82">
        <v>1099</v>
      </c>
      <c r="B1100" s="15" t="s">
        <v>2088</v>
      </c>
      <c r="C1100" s="82" t="s">
        <v>2030</v>
      </c>
      <c r="D1100" s="16">
        <v>41779</v>
      </c>
      <c r="E1100" s="18" t="s">
        <v>77</v>
      </c>
      <c r="F1100" s="15" t="s">
        <v>225</v>
      </c>
      <c r="G1100" s="17">
        <v>6</v>
      </c>
      <c r="H1100" s="15" t="s">
        <v>914</v>
      </c>
      <c r="I1100" s="15" t="s">
        <v>113</v>
      </c>
      <c r="J1100" s="18"/>
      <c r="K1100" s="18" t="s">
        <v>74</v>
      </c>
      <c r="L1100" s="18"/>
      <c r="M1100" s="18" t="s">
        <v>78</v>
      </c>
      <c r="N1100" s="18" t="s">
        <v>78</v>
      </c>
      <c r="O1100" s="18" t="s">
        <v>82</v>
      </c>
      <c r="P1100" s="18"/>
      <c r="Q1100" s="18" t="s">
        <v>78</v>
      </c>
      <c r="R1100" s="19">
        <v>1.78</v>
      </c>
      <c r="S1100" s="19">
        <v>26.8</v>
      </c>
      <c r="T1100" s="19">
        <v>47.6</v>
      </c>
      <c r="U1100" s="19">
        <v>54.6</v>
      </c>
      <c r="V1100" s="19">
        <v>1275.67</v>
      </c>
      <c r="W1100" s="19">
        <v>1080</v>
      </c>
      <c r="X1100" s="19">
        <v>1920</v>
      </c>
      <c r="Y1100" s="18" t="s">
        <v>147</v>
      </c>
      <c r="Z1100" s="69">
        <v>1625</v>
      </c>
      <c r="AA1100" s="19">
        <v>2.0739999999999998</v>
      </c>
      <c r="AB1100" s="21">
        <v>640</v>
      </c>
      <c r="AC1100" s="19">
        <v>0</v>
      </c>
      <c r="AD1100" s="19">
        <v>640</v>
      </c>
      <c r="AE1100" s="19">
        <v>640</v>
      </c>
      <c r="AF1100" s="19">
        <v>550</v>
      </c>
      <c r="AG1100" s="8">
        <f>AF1100/AD1100</f>
        <v>0.859375</v>
      </c>
      <c r="AH1100" s="19">
        <v>550</v>
      </c>
      <c r="AI1100" s="85">
        <f>(AF1100*V1100)/1000000</f>
        <v>0.70161850000000003</v>
      </c>
      <c r="AJ1100" s="18" t="s">
        <v>78</v>
      </c>
      <c r="AK1100" s="18" t="s">
        <v>517</v>
      </c>
      <c r="AL1100" s="18" t="s">
        <v>105</v>
      </c>
      <c r="AM1100" s="18"/>
      <c r="AN1100" s="18" t="s">
        <v>81</v>
      </c>
      <c r="AO1100" s="18"/>
      <c r="AP1100" s="18" t="s">
        <v>81</v>
      </c>
      <c r="AQ1100" s="18"/>
      <c r="AR1100" s="19">
        <v>0</v>
      </c>
      <c r="AS1100" s="18"/>
      <c r="AT1100" s="72">
        <v>60</v>
      </c>
      <c r="AU1100" s="19">
        <v>178</v>
      </c>
      <c r="AV1100" s="19">
        <v>178</v>
      </c>
      <c r="AW1100" s="18" t="s">
        <v>77</v>
      </c>
      <c r="AX1100" s="18" t="s">
        <v>264</v>
      </c>
      <c r="AY1100" s="18"/>
      <c r="AZ1100" s="18"/>
      <c r="BA1100" s="19">
        <v>0</v>
      </c>
      <c r="BB1100" s="20" t="s">
        <v>81</v>
      </c>
      <c r="BC1100" s="18" t="s">
        <v>81</v>
      </c>
      <c r="BD1100" s="18"/>
      <c r="BE1100" s="18" t="s">
        <v>84</v>
      </c>
      <c r="BF1100" s="18"/>
      <c r="BG1100" s="18"/>
      <c r="BH1100" s="21">
        <v>0</v>
      </c>
      <c r="BI1100" s="19">
        <v>0.33</v>
      </c>
      <c r="BJ1100" s="18"/>
      <c r="BK1100" s="19">
        <v>0.32</v>
      </c>
      <c r="BL1100" s="18"/>
      <c r="BM1100" s="18"/>
      <c r="BN1100" s="19">
        <v>130.5</v>
      </c>
      <c r="BO1100" s="21">
        <v>0.91</v>
      </c>
      <c r="BP1100" s="20"/>
      <c r="BQ1100" s="21">
        <v>0.37</v>
      </c>
      <c r="BR1100" s="20"/>
      <c r="BS1100" s="21">
        <v>0.36</v>
      </c>
      <c r="BT1100" s="20"/>
      <c r="BU1100" s="20"/>
      <c r="BV1100" s="21">
        <v>125.2</v>
      </c>
      <c r="BW1100" s="9">
        <f>IF(BA1100=1,BN1100-(Monitors!$B$17*Data!BZ1100),Data!BN1100)</f>
        <v>130.5</v>
      </c>
      <c r="BX1100" s="32">
        <f>IF($AR1100=1,$BW1100-(Monitors!$C$17*BZ1100),Data!$BW1100)</f>
        <v>130.5</v>
      </c>
      <c r="BY1100" s="32">
        <f>BX1100-(AA1100*Monitors!$C$13)</f>
        <v>126.352</v>
      </c>
      <c r="BZ1100" s="86">
        <f>(Monitors!$C$13*Data!AA1100)+(Monitors!$C$6*TANH(Monitors!$C$7*(Data!V1100+Monitors!$C$8)+Monitors!$C$9)+Monitors!$C$10)</f>
        <v>21.546652054598049</v>
      </c>
      <c r="CA1100" s="9">
        <f>BN1100-(Signage!$C$13*AI1100)</f>
        <v>77.878612500000003</v>
      </c>
      <c r="CB1100" s="86">
        <f>(Signage!$C$13*Data!AI1100)+(Signage!$C$6*TANH(Signage!$C$7*(Data!V1100+Signage!$C$8)+Signage!$C$9)+Signage!$C$10)</f>
        <v>126.36005885183621</v>
      </c>
    </row>
    <row r="1101" spans="1:80" s="4" customFormat="1" ht="12" customHeight="1">
      <c r="A1101" s="83">
        <v>1100</v>
      </c>
      <c r="B1101" s="15" t="s">
        <v>2076</v>
      </c>
      <c r="C1101" s="83" t="s">
        <v>2031</v>
      </c>
      <c r="D1101" s="16">
        <v>41582</v>
      </c>
      <c r="E1101" s="18" t="s">
        <v>77</v>
      </c>
      <c r="F1101" s="15" t="s">
        <v>70</v>
      </c>
      <c r="G1101" s="17">
        <v>6</v>
      </c>
      <c r="H1101" s="15" t="s">
        <v>914</v>
      </c>
      <c r="I1101" s="15" t="s">
        <v>90</v>
      </c>
      <c r="J1101" s="18"/>
      <c r="K1101" s="18" t="s">
        <v>74</v>
      </c>
      <c r="L1101" s="18"/>
      <c r="M1101" s="18" t="s">
        <v>78</v>
      </c>
      <c r="N1101" s="18" t="s">
        <v>78</v>
      </c>
      <c r="O1101" s="18" t="s">
        <v>82</v>
      </c>
      <c r="P1101" s="18"/>
      <c r="Q1101" s="18" t="s">
        <v>78</v>
      </c>
      <c r="R1101" s="19">
        <v>1.78</v>
      </c>
      <c r="S1101" s="19">
        <v>26.8</v>
      </c>
      <c r="T1101" s="19">
        <v>47.6</v>
      </c>
      <c r="U1101" s="19">
        <v>54.6</v>
      </c>
      <c r="V1101" s="19">
        <v>1275.67</v>
      </c>
      <c r="W1101" s="19">
        <v>1080</v>
      </c>
      <c r="X1101" s="19">
        <v>1920</v>
      </c>
      <c r="Y1101" s="18" t="s">
        <v>147</v>
      </c>
      <c r="Z1101" s="69">
        <v>1625</v>
      </c>
      <c r="AA1101" s="19">
        <v>2.0739999999999998</v>
      </c>
      <c r="AB1101" s="21">
        <v>700</v>
      </c>
      <c r="AC1101" s="19">
        <v>0.1</v>
      </c>
      <c r="AD1101" s="19">
        <v>646.20000000000005</v>
      </c>
      <c r="AE1101" s="19">
        <v>700</v>
      </c>
      <c r="AF1101" s="19">
        <v>561.70000000000005</v>
      </c>
      <c r="AG1101" s="8">
        <f>AF1101/AD1101</f>
        <v>0.86923553079541938</v>
      </c>
      <c r="AH1101" s="19">
        <v>561.70000000000005</v>
      </c>
      <c r="AI1101" s="85">
        <f>(AF1101*V1101)/1000000</f>
        <v>0.71654383900000018</v>
      </c>
      <c r="AJ1101" s="18" t="s">
        <v>78</v>
      </c>
      <c r="AK1101" s="18" t="s">
        <v>676</v>
      </c>
      <c r="AL1101" s="18" t="s">
        <v>105</v>
      </c>
      <c r="AM1101" s="18"/>
      <c r="AN1101" s="18" t="s">
        <v>106</v>
      </c>
      <c r="AO1101" s="18"/>
      <c r="AP1101" s="18" t="s">
        <v>81</v>
      </c>
      <c r="AQ1101" s="18"/>
      <c r="AR1101" s="28">
        <v>0</v>
      </c>
      <c r="AS1101" s="18"/>
      <c r="AT1101" s="72">
        <v>120</v>
      </c>
      <c r="AU1101" s="19">
        <v>178</v>
      </c>
      <c r="AV1101" s="19">
        <v>178</v>
      </c>
      <c r="AW1101" s="18" t="s">
        <v>78</v>
      </c>
      <c r="AX1101" s="19">
        <v>0.72</v>
      </c>
      <c r="AY1101" s="18"/>
      <c r="AZ1101" s="18"/>
      <c r="BA1101" s="19">
        <v>0</v>
      </c>
      <c r="BB1101" s="20" t="s">
        <v>106</v>
      </c>
      <c r="BC1101" s="18" t="s">
        <v>107</v>
      </c>
      <c r="BD1101" s="18"/>
      <c r="BE1101" s="18" t="s">
        <v>84</v>
      </c>
      <c r="BF1101" s="18"/>
      <c r="BG1101" s="18"/>
      <c r="BH1101" s="21">
        <v>0</v>
      </c>
      <c r="BI1101" s="19">
        <v>0.48</v>
      </c>
      <c r="BJ1101" s="19">
        <v>0.46</v>
      </c>
      <c r="BK1101" s="18"/>
      <c r="BL1101" s="18"/>
      <c r="BM1101" s="18"/>
      <c r="BN1101" s="19">
        <v>123.99</v>
      </c>
      <c r="BO1101" s="21">
        <v>1</v>
      </c>
      <c r="BP1101" s="20"/>
      <c r="BQ1101" s="21">
        <v>0.52</v>
      </c>
      <c r="BR1101" s="21">
        <v>0.5</v>
      </c>
      <c r="BS1101" s="20"/>
      <c r="BT1101" s="20"/>
      <c r="BU1101" s="20"/>
      <c r="BV1101" s="21">
        <v>122.76</v>
      </c>
      <c r="BW1101" s="9">
        <f>IF(BA1101=1,BN1101-(Monitors!$B$17*Data!BZ1101),Data!BN1101)</f>
        <v>123.99</v>
      </c>
      <c r="BX1101" s="32">
        <f>IF($AR1101=1,$BW1101-(Monitors!$C$17*BZ1101),Data!$BW1101)</f>
        <v>123.99</v>
      </c>
      <c r="BY1101" s="32">
        <f>BX1101-(AA1101*Monitors!$C$13)</f>
        <v>119.842</v>
      </c>
      <c r="BZ1101" s="86">
        <f>(Monitors!$C$13*Data!AA1101)+(Monitors!$C$6*TANH(Monitors!$C$7*(Data!V1101+Monitors!$C$8)+Monitors!$C$9)+Monitors!$C$10)</f>
        <v>21.546652054598049</v>
      </c>
      <c r="CA1101" s="9">
        <f>BN1101-(Signage!$C$13*AI1101)</f>
        <v>70.249212074999974</v>
      </c>
      <c r="CB1101" s="86">
        <f>(Signage!$C$13*Data!AI1101)+(Signage!$C$6*TANH(Signage!$C$7*(Data!V1101+Signage!$C$8)+Signage!$C$9)+Signage!$C$10)</f>
        <v>127.47945927683622</v>
      </c>
    </row>
    <row r="1102" spans="1:80" s="4" customFormat="1" ht="12" customHeight="1">
      <c r="A1102" s="82">
        <v>1101</v>
      </c>
      <c r="B1102" s="15" t="s">
        <v>2088</v>
      </c>
      <c r="C1102" s="82" t="s">
        <v>2032</v>
      </c>
      <c r="D1102" s="16">
        <v>41363</v>
      </c>
      <c r="E1102" s="18" t="s">
        <v>77</v>
      </c>
      <c r="F1102" s="15"/>
      <c r="G1102" s="17">
        <v>6</v>
      </c>
      <c r="H1102" s="15" t="s">
        <v>914</v>
      </c>
      <c r="I1102" s="15" t="s">
        <v>113</v>
      </c>
      <c r="J1102" s="18"/>
      <c r="K1102" s="18" t="s">
        <v>74</v>
      </c>
      <c r="L1102" s="18"/>
      <c r="M1102" s="18" t="s">
        <v>78</v>
      </c>
      <c r="N1102" s="18" t="s">
        <v>78</v>
      </c>
      <c r="O1102" s="18" t="s">
        <v>82</v>
      </c>
      <c r="P1102" s="18"/>
      <c r="Q1102" s="18" t="s">
        <v>78</v>
      </c>
      <c r="R1102" s="19">
        <v>1.78</v>
      </c>
      <c r="S1102" s="19">
        <v>22.6</v>
      </c>
      <c r="T1102" s="19">
        <v>40.1</v>
      </c>
      <c r="U1102" s="19">
        <v>46</v>
      </c>
      <c r="V1102" s="19">
        <v>903.69</v>
      </c>
      <c r="W1102" s="19">
        <v>1080</v>
      </c>
      <c r="X1102" s="19">
        <v>1920</v>
      </c>
      <c r="Y1102" s="18" t="s">
        <v>147</v>
      </c>
      <c r="Z1102" s="69">
        <v>2295</v>
      </c>
      <c r="AA1102" s="19">
        <v>2.0739999999999998</v>
      </c>
      <c r="AB1102" s="21">
        <v>680</v>
      </c>
      <c r="AC1102" s="19">
        <v>0</v>
      </c>
      <c r="AD1102" s="19">
        <v>680</v>
      </c>
      <c r="AE1102" s="19">
        <v>680</v>
      </c>
      <c r="AF1102" s="19">
        <v>680</v>
      </c>
      <c r="AG1102" s="8">
        <f>AF1102/AD1102</f>
        <v>1</v>
      </c>
      <c r="AH1102" s="19">
        <v>680</v>
      </c>
      <c r="AI1102" s="85">
        <f>(AF1102*V1102)/1000000</f>
        <v>0.61450920000000009</v>
      </c>
      <c r="AJ1102" s="18" t="s">
        <v>78</v>
      </c>
      <c r="AK1102" s="18" t="s">
        <v>511</v>
      </c>
      <c r="AL1102" s="18" t="s">
        <v>227</v>
      </c>
      <c r="AM1102" s="18"/>
      <c r="AN1102" s="18" t="s">
        <v>106</v>
      </c>
      <c r="AO1102" s="18"/>
      <c r="AP1102" s="18" t="s">
        <v>81</v>
      </c>
      <c r="AQ1102" s="18"/>
      <c r="AR1102" s="19">
        <v>0</v>
      </c>
      <c r="AS1102" s="18"/>
      <c r="AT1102" s="72">
        <v>60</v>
      </c>
      <c r="AU1102" s="19">
        <v>178</v>
      </c>
      <c r="AV1102" s="19">
        <v>178</v>
      </c>
      <c r="AW1102" s="18" t="s">
        <v>77</v>
      </c>
      <c r="AX1102" s="18" t="s">
        <v>91</v>
      </c>
      <c r="AY1102" s="18"/>
      <c r="AZ1102" s="18"/>
      <c r="BA1102" s="19">
        <v>0</v>
      </c>
      <c r="BB1102" s="20" t="s">
        <v>106</v>
      </c>
      <c r="BC1102" s="18" t="s">
        <v>107</v>
      </c>
      <c r="BD1102" s="18"/>
      <c r="BE1102" s="18" t="s">
        <v>84</v>
      </c>
      <c r="BF1102" s="18"/>
      <c r="BG1102" s="18"/>
      <c r="BH1102" s="21">
        <v>0</v>
      </c>
      <c r="BI1102" s="19">
        <v>0.22</v>
      </c>
      <c r="BJ1102" s="19">
        <v>0.62</v>
      </c>
      <c r="BK1102" s="19">
        <v>0.21</v>
      </c>
      <c r="BL1102" s="18"/>
      <c r="BM1102" s="18"/>
      <c r="BN1102" s="19">
        <v>98.4</v>
      </c>
      <c r="BO1102" s="21">
        <v>0.96</v>
      </c>
      <c r="BP1102" s="20"/>
      <c r="BQ1102" s="21">
        <v>0.22</v>
      </c>
      <c r="BR1102" s="21">
        <v>0.66</v>
      </c>
      <c r="BS1102" s="21">
        <v>0.2</v>
      </c>
      <c r="BT1102" s="20"/>
      <c r="BU1102" s="20"/>
      <c r="BV1102" s="21">
        <v>97.2</v>
      </c>
      <c r="BW1102" s="9">
        <f>IF(BA1102=1,BN1102-(Monitors!$B$17*Data!BZ1102),Data!BN1102)</f>
        <v>98.4</v>
      </c>
      <c r="BX1102" s="32">
        <f>IF($AR1102=1,$BW1102-(Monitors!$C$17*BZ1102),Data!$BW1102)</f>
        <v>98.4</v>
      </c>
      <c r="BY1102" s="32">
        <f>BX1102-(AA1102*Monitors!$C$13)</f>
        <v>94.25200000000001</v>
      </c>
      <c r="BZ1102" s="86">
        <f>(Monitors!$C$13*Data!AA1102)+(Monitors!$C$6*TANH(Monitors!$C$7*(Data!V1102+Monitors!$C$8)+Monitors!$C$9)+Monitors!$C$10)</f>
        <v>21.521591433544717</v>
      </c>
      <c r="CA1102" s="9">
        <f>BN1102-(Signage!$C$13*AI1102)</f>
        <v>52.311810000000001</v>
      </c>
      <c r="CB1102" s="86">
        <f>(Signage!$C$13*Data!AI1102)+(Signage!$C$6*TANH(Signage!$C$7*(Data!V1102+Signage!$C$8)+Signage!$C$9)+Signage!$C$10)</f>
        <v>106.70794983439302</v>
      </c>
    </row>
    <row r="1103" spans="1:80" s="4" customFormat="1" ht="12" customHeight="1">
      <c r="A1103" s="83">
        <v>1102</v>
      </c>
      <c r="B1103" s="15" t="s">
        <v>2097</v>
      </c>
      <c r="C1103" s="83" t="s">
        <v>2033</v>
      </c>
      <c r="D1103" s="25">
        <v>41744</v>
      </c>
      <c r="E1103" s="27" t="s">
        <v>78</v>
      </c>
      <c r="F1103" s="24" t="s">
        <v>704</v>
      </c>
      <c r="G1103" s="24" t="s">
        <v>885</v>
      </c>
      <c r="H1103" s="15" t="s">
        <v>914</v>
      </c>
      <c r="I1103" s="24" t="s">
        <v>90</v>
      </c>
      <c r="J1103" s="27"/>
      <c r="K1103" s="27" t="s">
        <v>74</v>
      </c>
      <c r="L1103" s="27"/>
      <c r="M1103" s="27" t="s">
        <v>78</v>
      </c>
      <c r="N1103" s="27" t="s">
        <v>78</v>
      </c>
      <c r="O1103" s="27" t="s">
        <v>82</v>
      </c>
      <c r="P1103" s="27"/>
      <c r="Q1103" s="27" t="s">
        <v>78</v>
      </c>
      <c r="R1103" s="28">
        <v>1.78</v>
      </c>
      <c r="S1103" s="27" t="s">
        <v>903</v>
      </c>
      <c r="T1103" s="27" t="s">
        <v>904</v>
      </c>
      <c r="U1103" s="28">
        <v>55</v>
      </c>
      <c r="V1103" s="28">
        <v>1276</v>
      </c>
      <c r="W1103" s="28">
        <v>1080</v>
      </c>
      <c r="X1103" s="28">
        <v>1920</v>
      </c>
      <c r="Y1103" s="27" t="s">
        <v>147</v>
      </c>
      <c r="Z1103" s="70">
        <v>1626</v>
      </c>
      <c r="AA1103" s="28">
        <v>2.0739999999999998</v>
      </c>
      <c r="AB1103" s="29" t="s">
        <v>906</v>
      </c>
      <c r="AC1103" s="28">
        <v>2.7</v>
      </c>
      <c r="AD1103" s="28">
        <v>715.4</v>
      </c>
      <c r="AE1103" s="28">
        <v>859.7</v>
      </c>
      <c r="AF1103" s="28">
        <v>710.5</v>
      </c>
      <c r="AG1103" s="8">
        <f>AF1103/AD1103</f>
        <v>0.99315068493150693</v>
      </c>
      <c r="AH1103" s="28">
        <v>708.3</v>
      </c>
      <c r="AI1103" s="85">
        <f>(AF1103*V1103)/1000000</f>
        <v>0.90659800000000001</v>
      </c>
      <c r="AJ1103" s="27" t="s">
        <v>78</v>
      </c>
      <c r="AK1103" s="27" t="s">
        <v>580</v>
      </c>
      <c r="AL1103" s="27" t="s">
        <v>644</v>
      </c>
      <c r="AM1103" s="27"/>
      <c r="AN1103" s="27" t="s">
        <v>81</v>
      </c>
      <c r="AO1103" s="27"/>
      <c r="AP1103" s="27" t="s">
        <v>81</v>
      </c>
      <c r="AQ1103" s="27"/>
      <c r="AR1103" s="28">
        <v>0</v>
      </c>
      <c r="AS1103" s="27"/>
      <c r="AT1103" s="73" t="s">
        <v>886</v>
      </c>
      <c r="AU1103" s="27" t="s">
        <v>890</v>
      </c>
      <c r="AV1103" s="27" t="s">
        <v>890</v>
      </c>
      <c r="AW1103" s="31"/>
      <c r="AX1103" s="27" t="s">
        <v>109</v>
      </c>
      <c r="AY1103" s="27"/>
      <c r="AZ1103" s="27"/>
      <c r="BA1103" s="28">
        <v>0</v>
      </c>
      <c r="BB1103" s="29" t="s">
        <v>81</v>
      </c>
      <c r="BC1103" s="29" t="s">
        <v>81</v>
      </c>
      <c r="BD1103" s="27"/>
      <c r="BE1103" s="27" t="s">
        <v>84</v>
      </c>
      <c r="BF1103" s="27"/>
      <c r="BG1103" s="27" t="s">
        <v>895</v>
      </c>
      <c r="BH1103" s="29" t="s">
        <v>188</v>
      </c>
      <c r="BI1103" s="27" t="s">
        <v>896</v>
      </c>
      <c r="BJ1103" s="27"/>
      <c r="BK1103" s="28">
        <v>0.13</v>
      </c>
      <c r="BL1103" s="27"/>
      <c r="BM1103" s="27"/>
      <c r="BN1103" s="28">
        <v>231.69</v>
      </c>
      <c r="BO1103" s="29" t="s">
        <v>722</v>
      </c>
      <c r="BP1103" s="29"/>
      <c r="BQ1103" s="30">
        <v>0.3</v>
      </c>
      <c r="BR1103" s="29"/>
      <c r="BS1103" s="30">
        <v>0.3</v>
      </c>
      <c r="BT1103" s="29"/>
      <c r="BU1103" s="29"/>
      <c r="BV1103" s="30">
        <v>229.3</v>
      </c>
      <c r="BW1103" s="9">
        <f>IF(BA1103=1,BN1103-(Monitors!$B$17*Data!BZ1103),Data!BN1103)</f>
        <v>231.69</v>
      </c>
      <c r="BX1103" s="32">
        <f>IF($AR1103=1,$BW1103-(Monitors!$C$17*BZ1103),Data!$BW1103)</f>
        <v>231.69</v>
      </c>
      <c r="BY1103" s="32">
        <f>BX1103-(AA1103*Monitors!$C$13)</f>
        <v>227.542</v>
      </c>
      <c r="BZ1103" s="86">
        <f>(Monitors!$C$13*Data!AA1103)+(Monitors!$C$6*TANH(Monitors!$C$7*(Data!V1103+Monitors!$C$8)+Monitors!$C$9)+Monitors!$C$10)</f>
        <v>21.546655608341023</v>
      </c>
      <c r="CA1103" s="9">
        <f>BN1103-(Signage!$C$13*AI1103)</f>
        <v>163.69515000000001</v>
      </c>
      <c r="CB1103" s="86">
        <f>(Signage!$C$13*Data!AI1103)+(Signage!$C$6*TANH(Signage!$C$7*(Data!V1103+Signage!$C$8)+Signage!$C$9)+Signage!$C$10)</f>
        <v>141.7421129836934</v>
      </c>
    </row>
    <row r="1104" spans="1:80" s="4" customFormat="1" ht="12" customHeight="1">
      <c r="A1104" s="82">
        <v>1103</v>
      </c>
      <c r="B1104" s="15" t="s">
        <v>2080</v>
      </c>
      <c r="C1104" s="82" t="s">
        <v>2034</v>
      </c>
      <c r="D1104" s="16">
        <v>41516</v>
      </c>
      <c r="E1104" s="18" t="s">
        <v>77</v>
      </c>
      <c r="F1104" s="15" t="s">
        <v>70</v>
      </c>
      <c r="G1104" s="17">
        <v>6</v>
      </c>
      <c r="H1104" s="15" t="s">
        <v>914</v>
      </c>
      <c r="I1104" s="15" t="s">
        <v>73</v>
      </c>
      <c r="J1104" s="18" t="s">
        <v>73</v>
      </c>
      <c r="K1104" s="18" t="s">
        <v>74</v>
      </c>
      <c r="L1104" s="18" t="s">
        <v>71</v>
      </c>
      <c r="M1104" s="18" t="s">
        <v>78</v>
      </c>
      <c r="N1104" s="18" t="s">
        <v>78</v>
      </c>
      <c r="O1104" s="18" t="s">
        <v>82</v>
      </c>
      <c r="P1104" s="18" t="s">
        <v>81</v>
      </c>
      <c r="Q1104" s="18" t="s">
        <v>78</v>
      </c>
      <c r="R1104" s="19">
        <v>1.78</v>
      </c>
      <c r="S1104" s="19">
        <v>19.600000000000001</v>
      </c>
      <c r="T1104" s="19">
        <v>34.9</v>
      </c>
      <c r="U1104" s="19">
        <v>40</v>
      </c>
      <c r="V1104" s="19">
        <v>683.68</v>
      </c>
      <c r="W1104" s="19">
        <v>1080</v>
      </c>
      <c r="X1104" s="19">
        <v>1920</v>
      </c>
      <c r="Y1104" s="18" t="s">
        <v>147</v>
      </c>
      <c r="Z1104" s="69">
        <v>3033</v>
      </c>
      <c r="AA1104" s="19">
        <v>2.0739999999999998</v>
      </c>
      <c r="AB1104" s="21">
        <v>700</v>
      </c>
      <c r="AC1104" s="19">
        <v>0.1</v>
      </c>
      <c r="AD1104" s="19">
        <v>705</v>
      </c>
      <c r="AE1104" s="19">
        <v>700</v>
      </c>
      <c r="AF1104" s="19">
        <v>500</v>
      </c>
      <c r="AG1104" s="8">
        <f>AF1104/AD1104</f>
        <v>0.70921985815602839</v>
      </c>
      <c r="AH1104" s="19">
        <v>455</v>
      </c>
      <c r="AI1104" s="85">
        <f>(AF1104*V1104)/1000000</f>
        <v>0.34183999999999998</v>
      </c>
      <c r="AJ1104" s="18" t="s">
        <v>78</v>
      </c>
      <c r="AK1104" s="18" t="s">
        <v>628</v>
      </c>
      <c r="AL1104" s="18" t="s">
        <v>326</v>
      </c>
      <c r="AM1104" s="18" t="s">
        <v>81</v>
      </c>
      <c r="AN1104" s="18" t="s">
        <v>96</v>
      </c>
      <c r="AO1104" s="18" t="s">
        <v>626</v>
      </c>
      <c r="AP1104" s="18" t="s">
        <v>94</v>
      </c>
      <c r="AQ1104" s="18" t="s">
        <v>81</v>
      </c>
      <c r="AR1104" s="19">
        <v>0</v>
      </c>
      <c r="AS1104" s="18"/>
      <c r="AT1104" s="72">
        <v>60</v>
      </c>
      <c r="AU1104" s="19">
        <v>178</v>
      </c>
      <c r="AV1104" s="19">
        <v>178</v>
      </c>
      <c r="AW1104" s="18" t="s">
        <v>78</v>
      </c>
      <c r="AX1104" s="18" t="s">
        <v>625</v>
      </c>
      <c r="AY1104" s="18" t="s">
        <v>71</v>
      </c>
      <c r="AZ1104" s="18" t="s">
        <v>71</v>
      </c>
      <c r="BA1104" s="19">
        <v>0</v>
      </c>
      <c r="BB1104" s="20" t="s">
        <v>96</v>
      </c>
      <c r="BC1104" s="18" t="s">
        <v>144</v>
      </c>
      <c r="BD1104" s="18" t="s">
        <v>627</v>
      </c>
      <c r="BE1104" s="18" t="s">
        <v>84</v>
      </c>
      <c r="BF1104" s="18" t="s">
        <v>71</v>
      </c>
      <c r="BG1104" s="18"/>
      <c r="BH1104" s="21">
        <v>0</v>
      </c>
      <c r="BI1104" s="19">
        <v>0.39</v>
      </c>
      <c r="BJ1104" s="18"/>
      <c r="BK1104" s="19">
        <v>0.4</v>
      </c>
      <c r="BL1104" s="18"/>
      <c r="BM1104" s="18"/>
      <c r="BN1104" s="19">
        <v>83.9</v>
      </c>
      <c r="BO1104" s="21">
        <v>0.5</v>
      </c>
      <c r="BP1104" s="20"/>
      <c r="BQ1104" s="21">
        <v>0.42</v>
      </c>
      <c r="BR1104" s="20"/>
      <c r="BS1104" s="21">
        <v>0.42</v>
      </c>
      <c r="BT1104" s="20"/>
      <c r="BU1104" s="20"/>
      <c r="BV1104" s="21">
        <v>85.5</v>
      </c>
      <c r="BW1104" s="9">
        <f>IF(BA1104=1,BN1104-(Monitors!$B$17*Data!BZ1104),Data!BN1104)</f>
        <v>83.9</v>
      </c>
      <c r="BX1104" s="32">
        <f>IF($AR1104=1,$BW1104-(Monitors!$C$17*BZ1104),Data!$BW1104)</f>
        <v>83.9</v>
      </c>
      <c r="BY1104" s="32">
        <f>BX1104-(AA1104*Monitors!$C$13)</f>
        <v>79.75200000000001</v>
      </c>
      <c r="BZ1104" s="86">
        <f>(Monitors!$C$13*Data!AA1104)+(Monitors!$C$6*TANH(Monitors!$C$7*(Data!V1104+Monitors!$C$8)+Monitors!$C$9)+Monitors!$C$10)</f>
        <v>21.395057978540596</v>
      </c>
      <c r="CA1104" s="9">
        <f>BN1104-(Signage!$C$13*AI1104)</f>
        <v>58.262000000000008</v>
      </c>
      <c r="CB1104" s="86">
        <f>(Signage!$C$13*Data!AI1104)+(Signage!$C$6*TANH(Signage!$C$7*(Data!V1104+Signage!$C$8)+Signage!$C$9)+Signage!$C$10)</f>
        <v>74.715468664575724</v>
      </c>
    </row>
    <row r="1105" spans="1:80" s="4" customFormat="1" ht="12" customHeight="1">
      <c r="A1105" s="83">
        <v>1104</v>
      </c>
      <c r="B1105" s="15" t="s">
        <v>2080</v>
      </c>
      <c r="C1105" s="83" t="s">
        <v>2035</v>
      </c>
      <c r="D1105" s="16">
        <v>41532</v>
      </c>
      <c r="E1105" s="18" t="s">
        <v>77</v>
      </c>
      <c r="F1105" s="15" t="s">
        <v>70</v>
      </c>
      <c r="G1105" s="17">
        <v>6</v>
      </c>
      <c r="H1105" s="15" t="s">
        <v>914</v>
      </c>
      <c r="I1105" s="15" t="s">
        <v>73</v>
      </c>
      <c r="J1105" s="18" t="s">
        <v>73</v>
      </c>
      <c r="K1105" s="18" t="s">
        <v>74</v>
      </c>
      <c r="L1105" s="18" t="s">
        <v>71</v>
      </c>
      <c r="M1105" s="18" t="s">
        <v>78</v>
      </c>
      <c r="N1105" s="18" t="s">
        <v>78</v>
      </c>
      <c r="O1105" s="18" t="s">
        <v>82</v>
      </c>
      <c r="P1105" s="18" t="s">
        <v>81</v>
      </c>
      <c r="Q1105" s="18" t="s">
        <v>78</v>
      </c>
      <c r="R1105" s="19">
        <v>1.78</v>
      </c>
      <c r="S1105" s="19">
        <v>22.5</v>
      </c>
      <c r="T1105" s="19">
        <v>40.1</v>
      </c>
      <c r="U1105" s="19">
        <v>46</v>
      </c>
      <c r="V1105" s="19">
        <v>903.69</v>
      </c>
      <c r="W1105" s="19">
        <v>1080</v>
      </c>
      <c r="X1105" s="19">
        <v>1920</v>
      </c>
      <c r="Y1105" s="18" t="s">
        <v>147</v>
      </c>
      <c r="Z1105" s="69">
        <v>2295</v>
      </c>
      <c r="AA1105" s="19">
        <v>2.0739999999999998</v>
      </c>
      <c r="AB1105" s="21">
        <v>700</v>
      </c>
      <c r="AC1105" s="19">
        <v>0.1</v>
      </c>
      <c r="AD1105" s="19">
        <v>705</v>
      </c>
      <c r="AE1105" s="19">
        <v>700</v>
      </c>
      <c r="AF1105" s="19">
        <v>500</v>
      </c>
      <c r="AG1105" s="8">
        <f>AF1105/AD1105</f>
        <v>0.70921985815602839</v>
      </c>
      <c r="AH1105" s="19">
        <v>524.6</v>
      </c>
      <c r="AI1105" s="85">
        <f>(AF1105*V1105)/1000000</f>
        <v>0.451845</v>
      </c>
      <c r="AJ1105" s="18" t="s">
        <v>78</v>
      </c>
      <c r="AK1105" s="18" t="s">
        <v>514</v>
      </c>
      <c r="AL1105" s="18" t="s">
        <v>326</v>
      </c>
      <c r="AM1105" s="18" t="s">
        <v>653</v>
      </c>
      <c r="AN1105" s="18" t="s">
        <v>106</v>
      </c>
      <c r="AO1105" s="18" t="s">
        <v>654</v>
      </c>
      <c r="AP1105" s="18" t="s">
        <v>96</v>
      </c>
      <c r="AQ1105" s="18" t="s">
        <v>655</v>
      </c>
      <c r="AR1105" s="19">
        <v>0</v>
      </c>
      <c r="AS1105" s="18"/>
      <c r="AT1105" s="72">
        <v>60</v>
      </c>
      <c r="AU1105" s="19">
        <v>178</v>
      </c>
      <c r="AV1105" s="19">
        <v>178</v>
      </c>
      <c r="AW1105" s="18" t="s">
        <v>77</v>
      </c>
      <c r="AX1105" s="18" t="s">
        <v>652</v>
      </c>
      <c r="AY1105" s="18"/>
      <c r="AZ1105" s="18"/>
      <c r="BA1105" s="19">
        <v>0</v>
      </c>
      <c r="BB1105" s="20" t="s">
        <v>106</v>
      </c>
      <c r="BC1105" s="18" t="s">
        <v>107</v>
      </c>
      <c r="BD1105" s="18" t="s">
        <v>81</v>
      </c>
      <c r="BE1105" s="18" t="s">
        <v>84</v>
      </c>
      <c r="BF1105" s="18" t="s">
        <v>81</v>
      </c>
      <c r="BG1105" s="18"/>
      <c r="BH1105" s="21">
        <v>0</v>
      </c>
      <c r="BI1105" s="19">
        <v>0.38</v>
      </c>
      <c r="BJ1105" s="18"/>
      <c r="BK1105" s="19">
        <v>0.38</v>
      </c>
      <c r="BL1105" s="18"/>
      <c r="BM1105" s="18"/>
      <c r="BN1105" s="19">
        <v>106.5</v>
      </c>
      <c r="BO1105" s="21">
        <v>0.5</v>
      </c>
      <c r="BP1105" s="20"/>
      <c r="BQ1105" s="21">
        <v>0.4</v>
      </c>
      <c r="BR1105" s="20"/>
      <c r="BS1105" s="21">
        <v>0.39</v>
      </c>
      <c r="BT1105" s="20"/>
      <c r="BU1105" s="20"/>
      <c r="BV1105" s="21">
        <v>108.5</v>
      </c>
      <c r="BW1105" s="9">
        <f>IF(BA1105=1,BN1105-(Monitors!$B$17*Data!BZ1105),Data!BN1105)</f>
        <v>106.5</v>
      </c>
      <c r="BX1105" s="32">
        <f>IF($AR1105=1,$BW1105-(Monitors!$C$17*BZ1105),Data!$BW1105)</f>
        <v>106.5</v>
      </c>
      <c r="BY1105" s="32">
        <f>BX1105-(AA1105*Monitors!$C$13)</f>
        <v>102.352</v>
      </c>
      <c r="BZ1105" s="86">
        <f>(Monitors!$C$13*Data!AA1105)+(Monitors!$C$6*TANH(Monitors!$C$7*(Data!V1105+Monitors!$C$8)+Monitors!$C$9)+Monitors!$C$10)</f>
        <v>21.521591433544717</v>
      </c>
      <c r="CA1105" s="9">
        <f>BN1105-(Signage!$C$13*AI1105)</f>
        <v>72.611625000000004</v>
      </c>
      <c r="CB1105" s="86">
        <f>(Signage!$C$13*Data!AI1105)+(Signage!$C$6*TANH(Signage!$C$7*(Data!V1105+Signage!$C$8)+Signage!$C$9)+Signage!$C$10)</f>
        <v>94.508134834393019</v>
      </c>
    </row>
    <row r="1106" spans="1:80" s="4" customFormat="1" ht="12" customHeight="1">
      <c r="A1106" s="82">
        <v>1105</v>
      </c>
      <c r="B1106" s="15" t="s">
        <v>2080</v>
      </c>
      <c r="C1106" s="82" t="s">
        <v>2036</v>
      </c>
      <c r="D1106" s="16">
        <v>41515</v>
      </c>
      <c r="E1106" s="18" t="s">
        <v>77</v>
      </c>
      <c r="F1106" s="15" t="s">
        <v>70</v>
      </c>
      <c r="G1106" s="17">
        <v>6</v>
      </c>
      <c r="H1106" s="15" t="s">
        <v>914</v>
      </c>
      <c r="I1106" s="15" t="s">
        <v>73</v>
      </c>
      <c r="J1106" s="18" t="s">
        <v>73</v>
      </c>
      <c r="K1106" s="18" t="s">
        <v>74</v>
      </c>
      <c r="L1106" s="18" t="s">
        <v>71</v>
      </c>
      <c r="M1106" s="18" t="s">
        <v>78</v>
      </c>
      <c r="N1106" s="18" t="s">
        <v>78</v>
      </c>
      <c r="O1106" s="18" t="s">
        <v>82</v>
      </c>
      <c r="P1106" s="18" t="s">
        <v>71</v>
      </c>
      <c r="Q1106" s="18" t="s">
        <v>78</v>
      </c>
      <c r="R1106" s="19">
        <v>1.78</v>
      </c>
      <c r="S1106" s="19">
        <v>22.6</v>
      </c>
      <c r="T1106" s="19">
        <v>40.1</v>
      </c>
      <c r="U1106" s="19">
        <v>46</v>
      </c>
      <c r="V1106" s="19">
        <v>906.26</v>
      </c>
      <c r="W1106" s="19">
        <v>1080</v>
      </c>
      <c r="X1106" s="19">
        <v>1920</v>
      </c>
      <c r="Y1106" s="18" t="s">
        <v>147</v>
      </c>
      <c r="Z1106" s="69">
        <v>2133</v>
      </c>
      <c r="AA1106" s="19">
        <v>2.0739999999999998</v>
      </c>
      <c r="AB1106" s="21">
        <v>700</v>
      </c>
      <c r="AC1106" s="19">
        <v>0.2</v>
      </c>
      <c r="AD1106" s="19">
        <v>705</v>
      </c>
      <c r="AE1106" s="19">
        <v>700</v>
      </c>
      <c r="AF1106" s="19">
        <v>500</v>
      </c>
      <c r="AG1106" s="8">
        <f>AF1106/AD1106</f>
        <v>0.70921985815602839</v>
      </c>
      <c r="AH1106" s="19">
        <v>455</v>
      </c>
      <c r="AI1106" s="85">
        <f>(AF1106*V1106)/1000000</f>
        <v>0.45312999999999998</v>
      </c>
      <c r="AJ1106" s="18" t="s">
        <v>78</v>
      </c>
      <c r="AK1106" s="18" t="s">
        <v>650</v>
      </c>
      <c r="AL1106" s="18" t="s">
        <v>105</v>
      </c>
      <c r="AM1106" s="18" t="s">
        <v>665</v>
      </c>
      <c r="AN1106" s="18" t="s">
        <v>121</v>
      </c>
      <c r="AO1106" s="18" t="s">
        <v>636</v>
      </c>
      <c r="AP1106" s="18" t="s">
        <v>94</v>
      </c>
      <c r="AQ1106" s="18" t="s">
        <v>71</v>
      </c>
      <c r="AR1106" s="19">
        <v>0</v>
      </c>
      <c r="AS1106" s="18"/>
      <c r="AT1106" s="72">
        <v>60</v>
      </c>
      <c r="AU1106" s="19">
        <v>178</v>
      </c>
      <c r="AV1106" s="19">
        <v>178</v>
      </c>
      <c r="AW1106" s="18" t="s">
        <v>77</v>
      </c>
      <c r="AX1106" s="18" t="s">
        <v>664</v>
      </c>
      <c r="AY1106" s="18" t="s">
        <v>71</v>
      </c>
      <c r="AZ1106" s="18" t="s">
        <v>71</v>
      </c>
      <c r="BA1106" s="19">
        <v>0</v>
      </c>
      <c r="BB1106" s="20" t="s">
        <v>121</v>
      </c>
      <c r="BC1106" s="18" t="s">
        <v>96</v>
      </c>
      <c r="BD1106" s="18" t="s">
        <v>71</v>
      </c>
      <c r="BE1106" s="18" t="s">
        <v>84</v>
      </c>
      <c r="BF1106" s="18" t="s">
        <v>71</v>
      </c>
      <c r="BG1106" s="18"/>
      <c r="BH1106" s="21">
        <v>0</v>
      </c>
      <c r="BI1106" s="19">
        <v>0.42</v>
      </c>
      <c r="BJ1106" s="18"/>
      <c r="BK1106" s="19">
        <v>0.42</v>
      </c>
      <c r="BL1106" s="18"/>
      <c r="BM1106" s="18"/>
      <c r="BN1106" s="19">
        <v>108</v>
      </c>
      <c r="BO1106" s="21">
        <v>0.5</v>
      </c>
      <c r="BP1106" s="20"/>
      <c r="BQ1106" s="21">
        <v>0.47</v>
      </c>
      <c r="BR1106" s="20"/>
      <c r="BS1106" s="21">
        <v>0.47</v>
      </c>
      <c r="BT1106" s="20"/>
      <c r="BU1106" s="20"/>
      <c r="BV1106" s="21">
        <v>108.6</v>
      </c>
      <c r="BW1106" s="9">
        <f>IF(BA1106=1,BN1106-(Monitors!$B$17*Data!BZ1106),Data!BN1106)</f>
        <v>108</v>
      </c>
      <c r="BX1106" s="32">
        <f>IF($AR1106=1,$BW1106-(Monitors!$C$17*BZ1106),Data!$BW1106)</f>
        <v>108</v>
      </c>
      <c r="BY1106" s="32">
        <f>BX1106-(AA1106*Monitors!$C$13)</f>
        <v>103.852</v>
      </c>
      <c r="BZ1106" s="86">
        <f>(Monitors!$C$13*Data!AA1106)+(Monitors!$C$6*TANH(Monitors!$C$7*(Data!V1106+Monitors!$C$8)+Monitors!$C$9)+Monitors!$C$10)</f>
        <v>21.52212844355396</v>
      </c>
      <c r="CA1106" s="9">
        <f>BN1106-(Signage!$C$13*AI1106)</f>
        <v>74.015250000000009</v>
      </c>
      <c r="CB1106" s="86">
        <f>(Signage!$C$13*Data!AI1106)+(Signage!$C$6*TANH(Signage!$C$7*(Data!V1106+Signage!$C$8)+Signage!$C$9)+Signage!$C$10)</f>
        <v>94.721547666857077</v>
      </c>
    </row>
    <row r="1107" spans="1:80" s="4" customFormat="1" ht="12" customHeight="1">
      <c r="A1107" s="83">
        <v>1106</v>
      </c>
      <c r="B1107" s="15" t="s">
        <v>2100</v>
      </c>
      <c r="C1107" s="83" t="s">
        <v>2037</v>
      </c>
      <c r="D1107" s="16">
        <v>41255</v>
      </c>
      <c r="E1107" s="18" t="s">
        <v>77</v>
      </c>
      <c r="F1107" s="15" t="s">
        <v>70</v>
      </c>
      <c r="G1107" s="17">
        <v>6</v>
      </c>
      <c r="H1107" s="15" t="s">
        <v>914</v>
      </c>
      <c r="I1107" s="15" t="s">
        <v>73</v>
      </c>
      <c r="J1107" s="18" t="s">
        <v>73</v>
      </c>
      <c r="K1107" s="18" t="s">
        <v>74</v>
      </c>
      <c r="L1107" s="18" t="s">
        <v>71</v>
      </c>
      <c r="M1107" s="18" t="s">
        <v>78</v>
      </c>
      <c r="N1107" s="18" t="s">
        <v>78</v>
      </c>
      <c r="O1107" s="18" t="s">
        <v>82</v>
      </c>
      <c r="P1107" s="18" t="s">
        <v>71</v>
      </c>
      <c r="Q1107" s="18" t="s">
        <v>78</v>
      </c>
      <c r="R1107" s="19">
        <v>1.78</v>
      </c>
      <c r="S1107" s="19">
        <v>22.6</v>
      </c>
      <c r="T1107" s="19">
        <v>40.1</v>
      </c>
      <c r="U1107" s="19">
        <v>46</v>
      </c>
      <c r="V1107" s="19">
        <v>903.8</v>
      </c>
      <c r="W1107" s="19">
        <v>1080</v>
      </c>
      <c r="X1107" s="19">
        <v>1920</v>
      </c>
      <c r="Y1107" s="18" t="s">
        <v>147</v>
      </c>
      <c r="Z1107" s="69">
        <v>2294</v>
      </c>
      <c r="AA1107" s="19">
        <v>2.0739999999999998</v>
      </c>
      <c r="AB1107" s="21">
        <v>720</v>
      </c>
      <c r="AC1107" s="19">
        <v>42</v>
      </c>
      <c r="AD1107" s="19">
        <v>720</v>
      </c>
      <c r="AE1107" s="19">
        <v>720</v>
      </c>
      <c r="AF1107" s="19">
        <v>520</v>
      </c>
      <c r="AG1107" s="8">
        <f>AF1107/AD1107</f>
        <v>0.72222222222222221</v>
      </c>
      <c r="AH1107" s="19">
        <v>468</v>
      </c>
      <c r="AI1107" s="85">
        <f>(AF1107*V1107)/1000000</f>
        <v>0.469976</v>
      </c>
      <c r="AJ1107" s="18" t="s">
        <v>78</v>
      </c>
      <c r="AK1107" s="18" t="s">
        <v>662</v>
      </c>
      <c r="AL1107" s="18" t="s">
        <v>660</v>
      </c>
      <c r="AM1107" s="18" t="s">
        <v>71</v>
      </c>
      <c r="AN1107" s="18" t="s">
        <v>106</v>
      </c>
      <c r="AO1107" s="18" t="s">
        <v>71</v>
      </c>
      <c r="AP1107" s="18" t="s">
        <v>94</v>
      </c>
      <c r="AQ1107" s="18" t="s">
        <v>71</v>
      </c>
      <c r="AR1107" s="19">
        <v>0</v>
      </c>
      <c r="AS1107" s="18"/>
      <c r="AT1107" s="72">
        <v>60</v>
      </c>
      <c r="AU1107" s="19">
        <v>176</v>
      </c>
      <c r="AV1107" s="19">
        <v>176</v>
      </c>
      <c r="AW1107" s="18" t="s">
        <v>77</v>
      </c>
      <c r="AX1107" s="18" t="s">
        <v>98</v>
      </c>
      <c r="AY1107" s="18" t="s">
        <v>71</v>
      </c>
      <c r="AZ1107" s="18" t="s">
        <v>71</v>
      </c>
      <c r="BA1107" s="19">
        <v>0</v>
      </c>
      <c r="BB1107" s="20" t="s">
        <v>106</v>
      </c>
      <c r="BC1107" s="18" t="s">
        <v>96</v>
      </c>
      <c r="BD1107" s="18" t="s">
        <v>661</v>
      </c>
      <c r="BE1107" s="18" t="s">
        <v>84</v>
      </c>
      <c r="BF1107" s="18" t="s">
        <v>71</v>
      </c>
      <c r="BG1107" s="18"/>
      <c r="BH1107" s="21">
        <v>0</v>
      </c>
      <c r="BI1107" s="19">
        <v>0.27</v>
      </c>
      <c r="BJ1107" s="18"/>
      <c r="BK1107" s="19">
        <v>0.27</v>
      </c>
      <c r="BL1107" s="18"/>
      <c r="BM1107" s="18"/>
      <c r="BN1107" s="19">
        <v>127.36</v>
      </c>
      <c r="BO1107" s="21">
        <v>1</v>
      </c>
      <c r="BP1107" s="20"/>
      <c r="BQ1107" s="21">
        <v>0.3</v>
      </c>
      <c r="BR1107" s="20"/>
      <c r="BS1107" s="21">
        <v>0.3</v>
      </c>
      <c r="BT1107" s="20"/>
      <c r="BU1107" s="20"/>
      <c r="BV1107" s="21">
        <v>128.44999999999999</v>
      </c>
      <c r="BW1107" s="9">
        <f>IF(BA1107=1,BN1107-(Monitors!$B$17*Data!BZ1107),Data!BN1107)</f>
        <v>127.36</v>
      </c>
      <c r="BX1107" s="32">
        <f>IF($AR1107=1,$BW1107-(Monitors!$C$17*BZ1107),Data!$BW1107)</f>
        <v>127.36</v>
      </c>
      <c r="BY1107" s="32">
        <f>BX1107-(AA1107*Monitors!$C$13)</f>
        <v>123.212</v>
      </c>
      <c r="BZ1107" s="86">
        <f>(Monitors!$C$13*Data!AA1107)+(Monitors!$C$6*TANH(Monitors!$C$7*(Data!V1107+Monitors!$C$8)+Monitors!$C$9)+Monitors!$C$10)</f>
        <v>21.521614644939348</v>
      </c>
      <c r="CA1107" s="9">
        <f>BN1107-(Signage!$C$13*AI1107)</f>
        <v>92.111800000000002</v>
      </c>
      <c r="CB1107" s="86">
        <f>(Signage!$C$13*Data!AI1107)+(Signage!$C$6*TANH(Signage!$C$7*(Data!V1107+Signage!$C$8)+Signage!$C$9)+Signage!$C$10)</f>
        <v>95.872977454557997</v>
      </c>
    </row>
    <row r="1108" spans="1:80" s="4" customFormat="1" ht="12" customHeight="1">
      <c r="A1108" s="82">
        <v>1107</v>
      </c>
      <c r="B1108" s="15" t="s">
        <v>2076</v>
      </c>
      <c r="C1108" s="82" t="s">
        <v>2038</v>
      </c>
      <c r="D1108" s="16">
        <v>41430</v>
      </c>
      <c r="E1108" s="18" t="s">
        <v>77</v>
      </c>
      <c r="F1108" s="15" t="s">
        <v>70</v>
      </c>
      <c r="G1108" s="17">
        <v>6</v>
      </c>
      <c r="H1108" s="15" t="s">
        <v>914</v>
      </c>
      <c r="I1108" s="15" t="s">
        <v>90</v>
      </c>
      <c r="J1108" s="18" t="s">
        <v>90</v>
      </c>
      <c r="K1108" s="18" t="s">
        <v>74</v>
      </c>
      <c r="L1108" s="18"/>
      <c r="M1108" s="18" t="s">
        <v>78</v>
      </c>
      <c r="N1108" s="18" t="s">
        <v>78</v>
      </c>
      <c r="O1108" s="18" t="s">
        <v>82</v>
      </c>
      <c r="P1108" s="18"/>
      <c r="Q1108" s="18" t="s">
        <v>78</v>
      </c>
      <c r="R1108" s="19">
        <v>1.78</v>
      </c>
      <c r="S1108" s="19">
        <v>23</v>
      </c>
      <c r="T1108" s="19">
        <v>40.9</v>
      </c>
      <c r="U1108" s="19">
        <v>47</v>
      </c>
      <c r="V1108" s="19">
        <v>942.32</v>
      </c>
      <c r="W1108" s="19">
        <v>1080</v>
      </c>
      <c r="X1108" s="19">
        <v>1920</v>
      </c>
      <c r="Y1108" s="18" t="s">
        <v>147</v>
      </c>
      <c r="Z1108" s="69">
        <v>1113</v>
      </c>
      <c r="AA1108" s="19">
        <v>2.0739999999999998</v>
      </c>
      <c r="AB1108" s="21">
        <v>730</v>
      </c>
      <c r="AC1108" s="19">
        <v>0.1</v>
      </c>
      <c r="AD1108" s="19">
        <v>723.2</v>
      </c>
      <c r="AE1108" s="19">
        <v>730</v>
      </c>
      <c r="AF1108" s="19">
        <v>522</v>
      </c>
      <c r="AG1108" s="8">
        <f>AF1108/AD1108</f>
        <v>0.72179203539823</v>
      </c>
      <c r="AH1108" s="19">
        <v>522</v>
      </c>
      <c r="AI1108" s="85">
        <f>(AF1108*V1108)/1000000</f>
        <v>0.49189104000000006</v>
      </c>
      <c r="AJ1108" s="18" t="s">
        <v>78</v>
      </c>
      <c r="AK1108" s="18" t="s">
        <v>670</v>
      </c>
      <c r="AL1108" s="18" t="s">
        <v>88</v>
      </c>
      <c r="AM1108" s="18"/>
      <c r="AN1108" s="18" t="s">
        <v>106</v>
      </c>
      <c r="AO1108" s="18"/>
      <c r="AP1108" s="18" t="s">
        <v>81</v>
      </c>
      <c r="AQ1108" s="18"/>
      <c r="AR1108" s="28">
        <v>0</v>
      </c>
      <c r="AS1108" s="18"/>
      <c r="AT1108" s="72">
        <v>60</v>
      </c>
      <c r="AU1108" s="19">
        <v>178</v>
      </c>
      <c r="AV1108" s="19">
        <v>178</v>
      </c>
      <c r="AW1108" s="18" t="s">
        <v>78</v>
      </c>
      <c r="AX1108" s="19">
        <v>0.68</v>
      </c>
      <c r="AY1108" s="18"/>
      <c r="AZ1108" s="18"/>
      <c r="BA1108" s="19">
        <v>0</v>
      </c>
      <c r="BB1108" s="20" t="s">
        <v>106</v>
      </c>
      <c r="BC1108" s="18" t="s">
        <v>559</v>
      </c>
      <c r="BD1108" s="18"/>
      <c r="BE1108" s="18" t="s">
        <v>84</v>
      </c>
      <c r="BF1108" s="18"/>
      <c r="BG1108" s="18"/>
      <c r="BH1108" s="21">
        <v>0</v>
      </c>
      <c r="BI1108" s="19">
        <v>1.06</v>
      </c>
      <c r="BJ1108" s="19">
        <v>1.04</v>
      </c>
      <c r="BK1108" s="18"/>
      <c r="BL1108" s="18"/>
      <c r="BM1108" s="18"/>
      <c r="BN1108" s="19">
        <v>120.17</v>
      </c>
      <c r="BO1108" s="21">
        <v>0.99</v>
      </c>
      <c r="BP1108" s="20"/>
      <c r="BQ1108" s="21">
        <v>1.32</v>
      </c>
      <c r="BR1108" s="21">
        <v>1.3</v>
      </c>
      <c r="BS1108" s="20"/>
      <c r="BT1108" s="20"/>
      <c r="BU1108" s="20"/>
      <c r="BV1108" s="21">
        <v>117.55</v>
      </c>
      <c r="BW1108" s="9">
        <f>IF(BA1108=1,BN1108-(Monitors!$B$17*Data!BZ1108),Data!BN1108)</f>
        <v>120.17</v>
      </c>
      <c r="BX1108" s="32">
        <f>IF($AR1108=1,$BW1108-(Monitors!$C$17*BZ1108),Data!$BW1108)</f>
        <v>120.17</v>
      </c>
      <c r="BY1108" s="32">
        <f>BX1108-(AA1108*Monitors!$C$13)</f>
        <v>116.02200000000001</v>
      </c>
      <c r="BZ1108" s="86">
        <f>(Monitors!$C$13*Data!AA1108)+(Monitors!$C$6*TANH(Monitors!$C$7*(Data!V1108+Monitors!$C$8)+Monitors!$C$9)+Monitors!$C$10)</f>
        <v>21.528608133053929</v>
      </c>
      <c r="CA1108" s="9">
        <f>BN1108-(Signage!$C$13*AI1108)</f>
        <v>83.278171999999998</v>
      </c>
      <c r="CB1108" s="86">
        <f>(Signage!$C$13*Data!AI1108)+(Signage!$C$6*TANH(Signage!$C$7*(Data!V1108+Signage!$C$8)+Signage!$C$9)+Signage!$C$10)</f>
        <v>99.228774501088793</v>
      </c>
    </row>
    <row r="1109" spans="1:80" s="4" customFormat="1" ht="12" customHeight="1">
      <c r="A1109" s="83">
        <v>1108</v>
      </c>
      <c r="B1109" s="15" t="s">
        <v>2088</v>
      </c>
      <c r="C1109" s="83" t="s">
        <v>2039</v>
      </c>
      <c r="D1109" s="16">
        <v>41363</v>
      </c>
      <c r="E1109" s="18" t="s">
        <v>77</v>
      </c>
      <c r="F1109" s="15"/>
      <c r="G1109" s="17">
        <v>6</v>
      </c>
      <c r="H1109" s="15" t="s">
        <v>914</v>
      </c>
      <c r="I1109" s="15" t="s">
        <v>113</v>
      </c>
      <c r="J1109" s="18"/>
      <c r="K1109" s="18" t="s">
        <v>74</v>
      </c>
      <c r="L1109" s="18"/>
      <c r="M1109" s="18" t="s">
        <v>78</v>
      </c>
      <c r="N1109" s="18" t="s">
        <v>78</v>
      </c>
      <c r="O1109" s="18" t="s">
        <v>82</v>
      </c>
      <c r="P1109" s="18"/>
      <c r="Q1109" s="18" t="s">
        <v>78</v>
      </c>
      <c r="R1109" s="19">
        <v>1.78</v>
      </c>
      <c r="S1109" s="19">
        <v>26.8</v>
      </c>
      <c r="T1109" s="19">
        <v>47.6</v>
      </c>
      <c r="U1109" s="19">
        <v>54.6</v>
      </c>
      <c r="V1109" s="19">
        <v>1275.67</v>
      </c>
      <c r="W1109" s="19">
        <v>1080</v>
      </c>
      <c r="X1109" s="19">
        <v>1920</v>
      </c>
      <c r="Y1109" s="18" t="s">
        <v>147</v>
      </c>
      <c r="Z1109" s="69">
        <v>1625</v>
      </c>
      <c r="AA1109" s="19">
        <v>2.0739999999999998</v>
      </c>
      <c r="AB1109" s="21">
        <v>780</v>
      </c>
      <c r="AC1109" s="19">
        <v>0</v>
      </c>
      <c r="AD1109" s="19">
        <v>780</v>
      </c>
      <c r="AE1109" s="19">
        <v>780</v>
      </c>
      <c r="AF1109" s="19">
        <v>780</v>
      </c>
      <c r="AG1109" s="8">
        <f>AF1109/AD1109</f>
        <v>1</v>
      </c>
      <c r="AH1109" s="19">
        <v>780</v>
      </c>
      <c r="AI1109" s="85">
        <f>(AF1109*V1109)/1000000</f>
        <v>0.99502260000000009</v>
      </c>
      <c r="AJ1109" s="18" t="s">
        <v>78</v>
      </c>
      <c r="AK1109" s="18" t="s">
        <v>517</v>
      </c>
      <c r="AL1109" s="18" t="s">
        <v>629</v>
      </c>
      <c r="AM1109" s="18"/>
      <c r="AN1109" s="18" t="s">
        <v>106</v>
      </c>
      <c r="AO1109" s="18"/>
      <c r="AP1109" s="18" t="s">
        <v>81</v>
      </c>
      <c r="AQ1109" s="18"/>
      <c r="AR1109" s="19">
        <v>0</v>
      </c>
      <c r="AS1109" s="18"/>
      <c r="AT1109" s="72">
        <v>60</v>
      </c>
      <c r="AU1109" s="19">
        <v>178</v>
      </c>
      <c r="AV1109" s="19">
        <v>178</v>
      </c>
      <c r="AW1109" s="18" t="s">
        <v>77</v>
      </c>
      <c r="AX1109" s="18" t="s">
        <v>658</v>
      </c>
      <c r="AY1109" s="18"/>
      <c r="AZ1109" s="18"/>
      <c r="BA1109" s="19">
        <v>0</v>
      </c>
      <c r="BB1109" s="20" t="s">
        <v>106</v>
      </c>
      <c r="BC1109" s="18" t="s">
        <v>107</v>
      </c>
      <c r="BD1109" s="18"/>
      <c r="BE1109" s="18" t="s">
        <v>84</v>
      </c>
      <c r="BF1109" s="18"/>
      <c r="BG1109" s="18"/>
      <c r="BH1109" s="21">
        <v>0</v>
      </c>
      <c r="BI1109" s="19">
        <v>0.3</v>
      </c>
      <c r="BJ1109" s="19">
        <v>0.62</v>
      </c>
      <c r="BK1109" s="19">
        <v>0.3</v>
      </c>
      <c r="BL1109" s="18"/>
      <c r="BM1109" s="18"/>
      <c r="BN1109" s="19">
        <v>206.6</v>
      </c>
      <c r="BO1109" s="21">
        <v>0.96</v>
      </c>
      <c r="BP1109" s="20"/>
      <c r="BQ1109" s="21">
        <v>0.41</v>
      </c>
      <c r="BR1109" s="21">
        <v>0.66</v>
      </c>
      <c r="BS1109" s="21">
        <v>0.41</v>
      </c>
      <c r="BT1109" s="20"/>
      <c r="BU1109" s="20"/>
      <c r="BV1109" s="21">
        <v>152.4</v>
      </c>
      <c r="BW1109" s="9">
        <f>IF(BA1109=1,BN1109-(Monitors!$B$17*Data!BZ1109),Data!BN1109)</f>
        <v>206.6</v>
      </c>
      <c r="BX1109" s="32">
        <f>IF($AR1109=1,$BW1109-(Monitors!$C$17*BZ1109),Data!$BW1109)</f>
        <v>206.6</v>
      </c>
      <c r="BY1109" s="32">
        <f>BX1109-(AA1109*Monitors!$C$13)</f>
        <v>202.452</v>
      </c>
      <c r="BZ1109" s="86">
        <f>(Monitors!$C$13*Data!AA1109)+(Monitors!$C$6*TANH(Monitors!$C$7*(Data!V1109+Monitors!$C$8)+Monitors!$C$9)+Monitors!$C$10)</f>
        <v>21.546652054598049</v>
      </c>
      <c r="CA1109" s="9">
        <f>BN1109-(Signage!$C$13*AI1109)</f>
        <v>131.97330499999998</v>
      </c>
      <c r="CB1109" s="86">
        <f>(Signage!$C$13*Data!AI1109)+(Signage!$C$6*TANH(Signage!$C$7*(Data!V1109+Signage!$C$8)+Signage!$C$9)+Signage!$C$10)</f>
        <v>148.36536635183623</v>
      </c>
    </row>
    <row r="1110" spans="1:80" s="4" customFormat="1" ht="12" customHeight="1">
      <c r="A1110" s="82">
        <v>1109</v>
      </c>
      <c r="B1110" s="15" t="s">
        <v>2058</v>
      </c>
      <c r="C1110" s="82" t="s">
        <v>2040</v>
      </c>
      <c r="D1110" s="16">
        <v>41603</v>
      </c>
      <c r="E1110" s="18" t="s">
        <v>78</v>
      </c>
      <c r="F1110" s="15" t="s">
        <v>70</v>
      </c>
      <c r="G1110" s="17">
        <v>6</v>
      </c>
      <c r="H1110" s="15" t="s">
        <v>914</v>
      </c>
      <c r="I1110" s="15" t="s">
        <v>90</v>
      </c>
      <c r="J1110" s="18"/>
      <c r="K1110" s="18" t="s">
        <v>74</v>
      </c>
      <c r="L1110" s="18"/>
      <c r="M1110" s="18" t="s">
        <v>78</v>
      </c>
      <c r="N1110" s="18" t="s">
        <v>78</v>
      </c>
      <c r="O1110" s="18" t="s">
        <v>82</v>
      </c>
      <c r="P1110" s="18"/>
      <c r="Q1110" s="18" t="s">
        <v>78</v>
      </c>
      <c r="R1110" s="19">
        <v>1.78</v>
      </c>
      <c r="S1110" s="19">
        <v>26.8</v>
      </c>
      <c r="T1110" s="19">
        <v>47.6</v>
      </c>
      <c r="U1110" s="19">
        <v>54.6</v>
      </c>
      <c r="V1110" s="19">
        <v>1275.67</v>
      </c>
      <c r="W1110" s="19">
        <v>1080</v>
      </c>
      <c r="X1110" s="19">
        <v>1920</v>
      </c>
      <c r="Y1110" s="18" t="s">
        <v>147</v>
      </c>
      <c r="Z1110" s="69">
        <v>1625</v>
      </c>
      <c r="AA1110" s="19">
        <v>2.0739999999999998</v>
      </c>
      <c r="AB1110" s="21">
        <v>800</v>
      </c>
      <c r="AC1110" s="19">
        <v>0.4</v>
      </c>
      <c r="AD1110" s="19">
        <v>708.4</v>
      </c>
      <c r="AE1110" s="19">
        <v>800</v>
      </c>
      <c r="AF1110" s="19">
        <v>416.1</v>
      </c>
      <c r="AG1110" s="8">
        <f>AF1110/AD1110</f>
        <v>0.58738001129305484</v>
      </c>
      <c r="AH1110" s="19">
        <v>416.1</v>
      </c>
      <c r="AI1110" s="85">
        <f>(AF1110*V1110)/1000000</f>
        <v>0.53080628699999999</v>
      </c>
      <c r="AJ1110" s="18" t="s">
        <v>78</v>
      </c>
      <c r="AK1110" s="18" t="s">
        <v>677</v>
      </c>
      <c r="AL1110" s="18" t="s">
        <v>105</v>
      </c>
      <c r="AM1110" s="18"/>
      <c r="AN1110" s="18" t="s">
        <v>106</v>
      </c>
      <c r="AO1110" s="18"/>
      <c r="AP1110" s="18" t="s">
        <v>81</v>
      </c>
      <c r="AQ1110" s="18"/>
      <c r="AR1110" s="28">
        <v>0</v>
      </c>
      <c r="AS1110" s="18"/>
      <c r="AT1110" s="72">
        <v>60</v>
      </c>
      <c r="AU1110" s="19">
        <v>178</v>
      </c>
      <c r="AV1110" s="19">
        <v>178</v>
      </c>
      <c r="AW1110" s="18" t="s">
        <v>77</v>
      </c>
      <c r="AX1110" s="18" t="s">
        <v>467</v>
      </c>
      <c r="AY1110" s="18"/>
      <c r="AZ1110" s="18"/>
      <c r="BA1110" s="19">
        <v>0</v>
      </c>
      <c r="BB1110" s="20" t="s">
        <v>106</v>
      </c>
      <c r="BC1110" s="18" t="s">
        <v>107</v>
      </c>
      <c r="BD1110" s="18"/>
      <c r="BE1110" s="18" t="s">
        <v>84</v>
      </c>
      <c r="BF1110" s="18"/>
      <c r="BG1110" s="18"/>
      <c r="BH1110" s="21">
        <v>0</v>
      </c>
      <c r="BI1110" s="19">
        <v>0.2</v>
      </c>
      <c r="BJ1110" s="19">
        <v>0.2</v>
      </c>
      <c r="BK1110" s="19">
        <v>0.2</v>
      </c>
      <c r="BL1110" s="18"/>
      <c r="BM1110" s="18"/>
      <c r="BN1110" s="19">
        <v>125.95</v>
      </c>
      <c r="BO1110" s="21">
        <v>0.98</v>
      </c>
      <c r="BP1110" s="20"/>
      <c r="BQ1110" s="21">
        <v>0.25</v>
      </c>
      <c r="BR1110" s="21">
        <v>0.25</v>
      </c>
      <c r="BS1110" s="21">
        <v>0.25</v>
      </c>
      <c r="BT1110" s="20"/>
      <c r="BU1110" s="20"/>
      <c r="BV1110" s="21">
        <v>123.41</v>
      </c>
      <c r="BW1110" s="9">
        <f>IF(BA1110=1,BN1110-(Monitors!$B$17*Data!BZ1110),Data!BN1110)</f>
        <v>125.95</v>
      </c>
      <c r="BX1110" s="32">
        <f>IF($AR1110=1,$BW1110-(Monitors!$C$17*BZ1110),Data!$BW1110)</f>
        <v>125.95</v>
      </c>
      <c r="BY1110" s="32">
        <f>BX1110-(AA1110*Monitors!$C$13)</f>
        <v>121.80200000000001</v>
      </c>
      <c r="BZ1110" s="86">
        <f>(Monitors!$C$13*Data!AA1110)+(Monitors!$C$6*TANH(Monitors!$C$7*(Data!V1110+Monitors!$C$8)+Monitors!$C$9)+Monitors!$C$10)</f>
        <v>21.546652054598049</v>
      </c>
      <c r="CA1110" s="9">
        <f>BN1110-(Signage!$C$13*AI1110)</f>
        <v>86.139528475000006</v>
      </c>
      <c r="CB1110" s="86">
        <f>(Signage!$C$13*Data!AI1110)+(Signage!$C$6*TANH(Signage!$C$7*(Data!V1110+Signage!$C$8)+Signage!$C$9)+Signage!$C$10)</f>
        <v>113.54914287683621</v>
      </c>
    </row>
    <row r="1111" spans="1:80" s="4" customFormat="1" ht="12" customHeight="1">
      <c r="A1111" s="83">
        <v>1110</v>
      </c>
      <c r="B1111" s="15" t="s">
        <v>2097</v>
      </c>
      <c r="C1111" s="83" t="s">
        <v>2041</v>
      </c>
      <c r="D1111" s="16">
        <v>41521</v>
      </c>
      <c r="E1111" s="18" t="s">
        <v>77</v>
      </c>
      <c r="F1111" s="15"/>
      <c r="G1111" s="17">
        <v>6</v>
      </c>
      <c r="H1111" s="15" t="s">
        <v>914</v>
      </c>
      <c r="I1111" s="15" t="s">
        <v>90</v>
      </c>
      <c r="J1111" s="18"/>
      <c r="K1111" s="18" t="s">
        <v>74</v>
      </c>
      <c r="L1111" s="18"/>
      <c r="M1111" s="18" t="s">
        <v>78</v>
      </c>
      <c r="N1111" s="18" t="s">
        <v>78</v>
      </c>
      <c r="O1111" s="18" t="s">
        <v>82</v>
      </c>
      <c r="P1111" s="18"/>
      <c r="Q1111" s="18" t="s">
        <v>78</v>
      </c>
      <c r="R1111" s="19">
        <v>1.78</v>
      </c>
      <c r="S1111" s="19">
        <v>23</v>
      </c>
      <c r="T1111" s="19">
        <v>40.9</v>
      </c>
      <c r="U1111" s="19">
        <v>47</v>
      </c>
      <c r="V1111" s="19">
        <v>942.44</v>
      </c>
      <c r="W1111" s="19">
        <v>1080</v>
      </c>
      <c r="X1111" s="19">
        <v>1920</v>
      </c>
      <c r="Y1111" s="18" t="s">
        <v>147</v>
      </c>
      <c r="Z1111" s="69">
        <v>2201</v>
      </c>
      <c r="AA1111" s="19">
        <v>2.0739999999999998</v>
      </c>
      <c r="AB1111" s="21">
        <v>700</v>
      </c>
      <c r="AC1111" s="19">
        <v>9</v>
      </c>
      <c r="AD1111" s="19">
        <v>790.7</v>
      </c>
      <c r="AE1111" s="19">
        <v>700</v>
      </c>
      <c r="AF1111" s="19">
        <v>449.8</v>
      </c>
      <c r="AG1111" s="8">
        <f>AF1111/AD1111</f>
        <v>0.56886303275578598</v>
      </c>
      <c r="AH1111" s="19">
        <v>523.1</v>
      </c>
      <c r="AI1111" s="85">
        <f>(AF1111*V1111)/1000000</f>
        <v>0.42390951200000004</v>
      </c>
      <c r="AJ1111" s="18" t="s">
        <v>78</v>
      </c>
      <c r="AK1111" s="18" t="s">
        <v>81</v>
      </c>
      <c r="AL1111" s="18" t="s">
        <v>644</v>
      </c>
      <c r="AM1111" s="18"/>
      <c r="AN1111" s="18" t="s">
        <v>121</v>
      </c>
      <c r="AO1111" s="18"/>
      <c r="AP1111" s="18" t="s">
        <v>81</v>
      </c>
      <c r="AQ1111" s="18"/>
      <c r="AR1111" s="19">
        <v>0</v>
      </c>
      <c r="AS1111" s="18"/>
      <c r="AT1111" s="72">
        <v>60</v>
      </c>
      <c r="AU1111" s="19">
        <v>178</v>
      </c>
      <c r="AV1111" s="19">
        <v>178</v>
      </c>
      <c r="AW1111" s="18" t="s">
        <v>78</v>
      </c>
      <c r="AX1111" s="18" t="s">
        <v>323</v>
      </c>
      <c r="AY1111" s="18"/>
      <c r="AZ1111" s="18"/>
      <c r="BA1111" s="19">
        <v>0</v>
      </c>
      <c r="BB1111" s="20" t="s">
        <v>121</v>
      </c>
      <c r="BC1111" s="18" t="s">
        <v>144</v>
      </c>
      <c r="BD1111" s="18"/>
      <c r="BE1111" s="18" t="s">
        <v>84</v>
      </c>
      <c r="BF1111" s="18"/>
      <c r="BG1111" s="19">
        <v>10</v>
      </c>
      <c r="BH1111" s="21">
        <v>0</v>
      </c>
      <c r="BI1111" s="19">
        <v>0.37</v>
      </c>
      <c r="BJ1111" s="19">
        <v>0.37</v>
      </c>
      <c r="BK1111" s="19">
        <v>0.36</v>
      </c>
      <c r="BL1111" s="18"/>
      <c r="BM1111" s="18"/>
      <c r="BN1111" s="19">
        <v>95.82</v>
      </c>
      <c r="BO1111" s="21">
        <v>0.87</v>
      </c>
      <c r="BP1111" s="20"/>
      <c r="BQ1111" s="21">
        <v>0.47</v>
      </c>
      <c r="BR1111" s="21">
        <v>0.47</v>
      </c>
      <c r="BS1111" s="21">
        <v>0.46</v>
      </c>
      <c r="BT1111" s="20"/>
      <c r="BU1111" s="20"/>
      <c r="BV1111" s="21">
        <v>95.44</v>
      </c>
      <c r="BW1111" s="9">
        <f>IF(BA1111=1,BN1111-(Monitors!$B$17*Data!BZ1111),Data!BN1111)</f>
        <v>95.82</v>
      </c>
      <c r="BX1111" s="32">
        <f>IF($AR1111=1,$BW1111-(Monitors!$C$17*BZ1111),Data!$BW1111)</f>
        <v>95.82</v>
      </c>
      <c r="BY1111" s="32">
        <f>BX1111-(AA1111*Monitors!$C$13)</f>
        <v>91.671999999999997</v>
      </c>
      <c r="BZ1111" s="86">
        <f>(Monitors!$C$13*Data!AA1111)+(Monitors!$C$6*TANH(Monitors!$C$7*(Data!V1111+Monitors!$C$8)+Monitors!$C$9)+Monitors!$C$10)</f>
        <v>21.528626729772828</v>
      </c>
      <c r="CA1111" s="9">
        <f>BN1111-(Signage!$C$13*AI1111)</f>
        <v>64.026786599999994</v>
      </c>
      <c r="CB1111" s="86">
        <f>(Signage!$C$13*Data!AI1111)+(Signage!$C$6*TANH(Signage!$C$7*(Data!V1111+Signage!$C$8)+Signage!$C$9)+Signage!$C$10)</f>
        <v>94.135354811981188</v>
      </c>
    </row>
    <row r="1112" spans="1:80" s="4" customFormat="1" ht="12" customHeight="1">
      <c r="A1112" s="82">
        <v>1111</v>
      </c>
      <c r="B1112" s="15" t="s">
        <v>2080</v>
      </c>
      <c r="C1112" s="82" t="s">
        <v>2042</v>
      </c>
      <c r="D1112" s="16">
        <v>41515</v>
      </c>
      <c r="E1112" s="18" t="s">
        <v>77</v>
      </c>
      <c r="F1112" s="15" t="s">
        <v>70</v>
      </c>
      <c r="G1112" s="17">
        <v>6</v>
      </c>
      <c r="H1112" s="15" t="s">
        <v>914</v>
      </c>
      <c r="I1112" s="15" t="s">
        <v>73</v>
      </c>
      <c r="J1112" s="18" t="s">
        <v>73</v>
      </c>
      <c r="K1112" s="18" t="s">
        <v>74</v>
      </c>
      <c r="L1112" s="18" t="s">
        <v>71</v>
      </c>
      <c r="M1112" s="18" t="s">
        <v>78</v>
      </c>
      <c r="N1112" s="18" t="s">
        <v>78</v>
      </c>
      <c r="O1112" s="18" t="s">
        <v>82</v>
      </c>
      <c r="P1112" s="18" t="s">
        <v>71</v>
      </c>
      <c r="Q1112" s="18" t="s">
        <v>78</v>
      </c>
      <c r="R1112" s="19">
        <v>1.78</v>
      </c>
      <c r="S1112" s="19">
        <v>26.8</v>
      </c>
      <c r="T1112" s="19">
        <v>47.6</v>
      </c>
      <c r="U1112" s="19">
        <v>55</v>
      </c>
      <c r="V1112" s="19">
        <v>1275.68</v>
      </c>
      <c r="W1112" s="19">
        <v>1080</v>
      </c>
      <c r="X1112" s="19">
        <v>1920</v>
      </c>
      <c r="Y1112" s="18" t="s">
        <v>147</v>
      </c>
      <c r="Z1112" s="69">
        <v>1626</v>
      </c>
      <c r="AA1112" s="19">
        <v>2.0739999999999998</v>
      </c>
      <c r="AB1112" s="21">
        <v>700</v>
      </c>
      <c r="AC1112" s="19">
        <v>0.2</v>
      </c>
      <c r="AD1112" s="19">
        <v>705</v>
      </c>
      <c r="AE1112" s="19">
        <v>700</v>
      </c>
      <c r="AF1112" s="19">
        <v>500</v>
      </c>
      <c r="AG1112" s="8">
        <f>AF1112/AD1112</f>
        <v>0.70921985815602839</v>
      </c>
      <c r="AH1112" s="19">
        <v>455</v>
      </c>
      <c r="AI1112" s="85">
        <f>(AF1112*V1112)/1000000</f>
        <v>0.63783999999999996</v>
      </c>
      <c r="AJ1112" s="18" t="s">
        <v>78</v>
      </c>
      <c r="AK1112" s="18" t="s">
        <v>681</v>
      </c>
      <c r="AL1112" s="18" t="s">
        <v>105</v>
      </c>
      <c r="AM1112" s="18" t="s">
        <v>665</v>
      </c>
      <c r="AN1112" s="18" t="s">
        <v>121</v>
      </c>
      <c r="AO1112" s="18" t="s">
        <v>636</v>
      </c>
      <c r="AP1112" s="18" t="s">
        <v>94</v>
      </c>
      <c r="AQ1112" s="18" t="s">
        <v>71</v>
      </c>
      <c r="AR1112" s="19">
        <v>0</v>
      </c>
      <c r="AS1112" s="18"/>
      <c r="AT1112" s="72">
        <v>60</v>
      </c>
      <c r="AU1112" s="19">
        <v>178</v>
      </c>
      <c r="AV1112" s="19">
        <v>178</v>
      </c>
      <c r="AW1112" s="18" t="s">
        <v>77</v>
      </c>
      <c r="AX1112" s="18" t="s">
        <v>664</v>
      </c>
      <c r="AY1112" s="18" t="s">
        <v>71</v>
      </c>
      <c r="AZ1112" s="18" t="s">
        <v>71</v>
      </c>
      <c r="BA1112" s="19">
        <v>0</v>
      </c>
      <c r="BB1112" s="20" t="s">
        <v>121</v>
      </c>
      <c r="BC1112" s="18" t="s">
        <v>96</v>
      </c>
      <c r="BD1112" s="18" t="s">
        <v>71</v>
      </c>
      <c r="BE1112" s="18" t="s">
        <v>84</v>
      </c>
      <c r="BF1112" s="18" t="s">
        <v>71</v>
      </c>
      <c r="BG1112" s="18"/>
      <c r="BH1112" s="21">
        <v>0</v>
      </c>
      <c r="BI1112" s="19">
        <v>0.42</v>
      </c>
      <c r="BJ1112" s="18"/>
      <c r="BK1112" s="19">
        <v>0.42</v>
      </c>
      <c r="BL1112" s="18"/>
      <c r="BM1112" s="18"/>
      <c r="BN1112" s="19">
        <v>130.9</v>
      </c>
      <c r="BO1112" s="21">
        <v>0.5</v>
      </c>
      <c r="BP1112" s="20"/>
      <c r="BQ1112" s="21">
        <v>0.47</v>
      </c>
      <c r="BR1112" s="20"/>
      <c r="BS1112" s="21">
        <v>0.47</v>
      </c>
      <c r="BT1112" s="20"/>
      <c r="BU1112" s="20"/>
      <c r="BV1112" s="21">
        <v>134.19999999999999</v>
      </c>
      <c r="BW1112" s="9">
        <f>IF(BA1112=1,BN1112-(Monitors!$B$17*Data!BZ1112),Data!BN1112)</f>
        <v>130.9</v>
      </c>
      <c r="BX1112" s="32">
        <f>IF($AR1112=1,$BW1112-(Monitors!$C$17*BZ1112),Data!$BW1112)</f>
        <v>130.9</v>
      </c>
      <c r="BY1112" s="32">
        <f>BX1112-(AA1112*Monitors!$C$13)</f>
        <v>126.75200000000001</v>
      </c>
      <c r="BZ1112" s="86">
        <f>(Monitors!$C$13*Data!AA1112)+(Monitors!$C$6*TANH(Monitors!$C$7*(Data!V1112+Monitors!$C$8)+Monitors!$C$9)+Monitors!$C$10)</f>
        <v>21.546652162425122</v>
      </c>
      <c r="CA1112" s="9">
        <f>BN1112-(Signage!$C$13*AI1112)</f>
        <v>83.062000000000012</v>
      </c>
      <c r="CB1112" s="86">
        <f>(Signage!$C$13*Data!AI1112)+(Signage!$C$6*TANH(Signage!$C$7*(Data!V1112+Signage!$C$8)+Signage!$C$9)+Signage!$C$10)</f>
        <v>121.57693177314874</v>
      </c>
    </row>
    <row r="1113" spans="1:80" s="4" customFormat="1" ht="12" customHeight="1">
      <c r="A1113" s="83">
        <v>1112</v>
      </c>
      <c r="B1113" s="15" t="s">
        <v>2080</v>
      </c>
      <c r="C1113" s="83" t="s">
        <v>2043</v>
      </c>
      <c r="D1113" s="16">
        <v>41532</v>
      </c>
      <c r="E1113" s="18" t="s">
        <v>77</v>
      </c>
      <c r="F1113" s="15" t="s">
        <v>70</v>
      </c>
      <c r="G1113" s="17">
        <v>6</v>
      </c>
      <c r="H1113" s="15" t="s">
        <v>914</v>
      </c>
      <c r="I1113" s="15" t="s">
        <v>73</v>
      </c>
      <c r="J1113" s="18" t="s">
        <v>73</v>
      </c>
      <c r="K1113" s="18" t="s">
        <v>74</v>
      </c>
      <c r="L1113" s="18" t="s">
        <v>71</v>
      </c>
      <c r="M1113" s="18" t="s">
        <v>78</v>
      </c>
      <c r="N1113" s="18" t="s">
        <v>78</v>
      </c>
      <c r="O1113" s="18" t="s">
        <v>82</v>
      </c>
      <c r="P1113" s="18" t="s">
        <v>81</v>
      </c>
      <c r="Q1113" s="18" t="s">
        <v>78</v>
      </c>
      <c r="R1113" s="19">
        <v>1.78</v>
      </c>
      <c r="S1113" s="19">
        <v>26.8</v>
      </c>
      <c r="T1113" s="19">
        <v>47.6</v>
      </c>
      <c r="U1113" s="19">
        <v>55</v>
      </c>
      <c r="V1113" s="19">
        <v>1275.67</v>
      </c>
      <c r="W1113" s="19">
        <v>1080</v>
      </c>
      <c r="X1113" s="19">
        <v>1920</v>
      </c>
      <c r="Y1113" s="18" t="s">
        <v>147</v>
      </c>
      <c r="Z1113" s="69">
        <v>1625</v>
      </c>
      <c r="AA1113" s="19">
        <v>2.0739999999999998</v>
      </c>
      <c r="AB1113" s="21">
        <v>700</v>
      </c>
      <c r="AC1113" s="19">
        <v>0.1</v>
      </c>
      <c r="AD1113" s="19">
        <v>705</v>
      </c>
      <c r="AE1113" s="19">
        <v>700</v>
      </c>
      <c r="AF1113" s="19">
        <v>500</v>
      </c>
      <c r="AG1113" s="8">
        <f>AF1113/AD1113</f>
        <v>0.70921985815602839</v>
      </c>
      <c r="AH1113" s="19">
        <v>557</v>
      </c>
      <c r="AI1113" s="85">
        <f>(AF1113*V1113)/1000000</f>
        <v>0.63783500000000004</v>
      </c>
      <c r="AJ1113" s="18" t="s">
        <v>78</v>
      </c>
      <c r="AK1113" s="18" t="s">
        <v>680</v>
      </c>
      <c r="AL1113" s="18" t="s">
        <v>326</v>
      </c>
      <c r="AM1113" s="18" t="s">
        <v>653</v>
      </c>
      <c r="AN1113" s="18" t="s">
        <v>106</v>
      </c>
      <c r="AO1113" s="18" t="s">
        <v>654</v>
      </c>
      <c r="AP1113" s="18" t="s">
        <v>96</v>
      </c>
      <c r="AQ1113" s="18" t="s">
        <v>655</v>
      </c>
      <c r="AR1113" s="19">
        <v>0</v>
      </c>
      <c r="AS1113" s="18"/>
      <c r="AT1113" s="72">
        <v>60</v>
      </c>
      <c r="AU1113" s="19">
        <v>178</v>
      </c>
      <c r="AV1113" s="19">
        <v>178</v>
      </c>
      <c r="AW1113" s="18" t="s">
        <v>77</v>
      </c>
      <c r="AX1113" s="18" t="s">
        <v>652</v>
      </c>
      <c r="AY1113" s="18"/>
      <c r="AZ1113" s="18"/>
      <c r="BA1113" s="19">
        <v>0</v>
      </c>
      <c r="BB1113" s="20" t="s">
        <v>106</v>
      </c>
      <c r="BC1113" s="18" t="s">
        <v>107</v>
      </c>
      <c r="BD1113" s="18" t="s">
        <v>81</v>
      </c>
      <c r="BE1113" s="18" t="s">
        <v>84</v>
      </c>
      <c r="BF1113" s="18" t="s">
        <v>81</v>
      </c>
      <c r="BG1113" s="18"/>
      <c r="BH1113" s="21">
        <v>0</v>
      </c>
      <c r="BI1113" s="19">
        <v>0.34</v>
      </c>
      <c r="BJ1113" s="18"/>
      <c r="BK1113" s="19">
        <v>0.34</v>
      </c>
      <c r="BL1113" s="18"/>
      <c r="BM1113" s="18"/>
      <c r="BN1113" s="19">
        <v>136.19999999999999</v>
      </c>
      <c r="BO1113" s="21">
        <v>0.5</v>
      </c>
      <c r="BP1113" s="20"/>
      <c r="BQ1113" s="21">
        <v>0.39</v>
      </c>
      <c r="BR1113" s="20"/>
      <c r="BS1113" s="21">
        <v>0.4</v>
      </c>
      <c r="BT1113" s="20"/>
      <c r="BU1113" s="20"/>
      <c r="BV1113" s="21">
        <v>138.19999999999999</v>
      </c>
      <c r="BW1113" s="9">
        <f>IF(BA1113=1,BN1113-(Monitors!$B$17*Data!BZ1113),Data!BN1113)</f>
        <v>136.19999999999999</v>
      </c>
      <c r="BX1113" s="32">
        <f>IF($AR1113=1,$BW1113-(Monitors!$C$17*BZ1113),Data!$BW1113)</f>
        <v>136.19999999999999</v>
      </c>
      <c r="BY1113" s="32">
        <f>BX1113-(AA1113*Monitors!$C$13)</f>
        <v>132.05199999999999</v>
      </c>
      <c r="BZ1113" s="86">
        <f>(Monitors!$C$13*Data!AA1113)+(Monitors!$C$6*TANH(Monitors!$C$7*(Data!V1113+Monitors!$C$8)+Monitors!$C$9)+Monitors!$C$10)</f>
        <v>21.546652054598049</v>
      </c>
      <c r="CA1113" s="9">
        <f>BN1113-(Signage!$C$13*AI1113)</f>
        <v>88.362374999999986</v>
      </c>
      <c r="CB1113" s="86">
        <f>(Signage!$C$13*Data!AI1113)+(Signage!$C$6*TANH(Signage!$C$7*(Data!V1113+Signage!$C$8)+Signage!$C$9)+Signage!$C$10)</f>
        <v>121.57629635183622</v>
      </c>
    </row>
    <row r="1114" spans="1:80" s="4" customFormat="1" ht="12" customHeight="1">
      <c r="A1114" s="82">
        <v>1113</v>
      </c>
      <c r="B1114" s="15" t="s">
        <v>2078</v>
      </c>
      <c r="C1114" s="82" t="s">
        <v>2044</v>
      </c>
      <c r="D1114" s="16">
        <v>41470</v>
      </c>
      <c r="E1114" s="18" t="s">
        <v>77</v>
      </c>
      <c r="F1114" s="15"/>
      <c r="G1114" s="17">
        <v>6</v>
      </c>
      <c r="H1114" s="15" t="s">
        <v>914</v>
      </c>
      <c r="I1114" s="15" t="s">
        <v>90</v>
      </c>
      <c r="J1114" s="18"/>
      <c r="K1114" s="18" t="s">
        <v>74</v>
      </c>
      <c r="L1114" s="18"/>
      <c r="M1114" s="18" t="s">
        <v>78</v>
      </c>
      <c r="N1114" s="18" t="s">
        <v>78</v>
      </c>
      <c r="O1114" s="18" t="s">
        <v>82</v>
      </c>
      <c r="P1114" s="18"/>
      <c r="Q1114" s="18" t="s">
        <v>78</v>
      </c>
      <c r="R1114" s="19">
        <v>1.78</v>
      </c>
      <c r="S1114" s="19">
        <v>20.6</v>
      </c>
      <c r="T1114" s="19">
        <v>36.6</v>
      </c>
      <c r="U1114" s="19">
        <v>42</v>
      </c>
      <c r="V1114" s="19">
        <v>754.48</v>
      </c>
      <c r="W1114" s="19">
        <v>1080</v>
      </c>
      <c r="X1114" s="19">
        <v>1920</v>
      </c>
      <c r="Y1114" s="18" t="s">
        <v>147</v>
      </c>
      <c r="Z1114" s="69">
        <v>2749</v>
      </c>
      <c r="AA1114" s="19">
        <v>2.0739999999999998</v>
      </c>
      <c r="AB1114" s="21">
        <v>700</v>
      </c>
      <c r="AC1114" s="19">
        <v>2.1</v>
      </c>
      <c r="AD1114" s="19">
        <v>789</v>
      </c>
      <c r="AE1114" s="19">
        <v>700</v>
      </c>
      <c r="AF1114" s="19">
        <v>513.9</v>
      </c>
      <c r="AG1114" s="8">
        <f>AF1114/AD1114</f>
        <v>0.65133079847908737</v>
      </c>
      <c r="AH1114" s="19">
        <v>555.79999999999995</v>
      </c>
      <c r="AI1114" s="85">
        <f>(AF1114*V1114)/1000000</f>
        <v>0.38772727200000001</v>
      </c>
      <c r="AJ1114" s="18" t="s">
        <v>78</v>
      </c>
      <c r="AK1114" s="18" t="s">
        <v>81</v>
      </c>
      <c r="AL1114" s="18" t="s">
        <v>641</v>
      </c>
      <c r="AM1114" s="18" t="s">
        <v>642</v>
      </c>
      <c r="AN1114" s="18" t="s">
        <v>219</v>
      </c>
      <c r="AO1114" s="18"/>
      <c r="AP1114" s="18" t="s">
        <v>81</v>
      </c>
      <c r="AQ1114" s="18"/>
      <c r="AR1114" s="19">
        <v>0</v>
      </c>
      <c r="AS1114" s="18"/>
      <c r="AT1114" s="72">
        <v>60</v>
      </c>
      <c r="AU1114" s="19">
        <v>178</v>
      </c>
      <c r="AV1114" s="19">
        <v>178</v>
      </c>
      <c r="AW1114" s="18" t="s">
        <v>78</v>
      </c>
      <c r="AX1114" s="18" t="s">
        <v>323</v>
      </c>
      <c r="AY1114" s="18"/>
      <c r="AZ1114" s="18"/>
      <c r="BA1114" s="19">
        <v>0</v>
      </c>
      <c r="BB1114" s="20" t="s">
        <v>219</v>
      </c>
      <c r="BC1114" s="18" t="s">
        <v>144</v>
      </c>
      <c r="BD1114" s="18" t="s">
        <v>107</v>
      </c>
      <c r="BE1114" s="18" t="s">
        <v>643</v>
      </c>
      <c r="BF1114" s="18"/>
      <c r="BG1114" s="19">
        <v>10</v>
      </c>
      <c r="BH1114" s="21">
        <v>0</v>
      </c>
      <c r="BI1114" s="19">
        <v>0.41</v>
      </c>
      <c r="BJ1114" s="19">
        <v>0.41</v>
      </c>
      <c r="BK1114" s="19">
        <v>0.37</v>
      </c>
      <c r="BL1114" s="18"/>
      <c r="BM1114" s="18"/>
      <c r="BN1114" s="19">
        <v>89.93</v>
      </c>
      <c r="BO1114" s="21">
        <v>0.98</v>
      </c>
      <c r="BP1114" s="20"/>
      <c r="BQ1114" s="21">
        <v>0.52</v>
      </c>
      <c r="BR1114" s="21">
        <v>0.52</v>
      </c>
      <c r="BS1114" s="21">
        <v>0.48</v>
      </c>
      <c r="BT1114" s="20"/>
      <c r="BU1114" s="20"/>
      <c r="BV1114" s="21">
        <v>89.42</v>
      </c>
      <c r="BW1114" s="9">
        <f>IF(BA1114=1,BN1114-(Monitors!$B$17*Data!BZ1114),Data!BN1114)</f>
        <v>89.93</v>
      </c>
      <c r="BX1114" s="32">
        <f>IF($AR1114=1,$BW1114-(Monitors!$C$17*BZ1114),Data!$BW1114)</f>
        <v>89.93</v>
      </c>
      <c r="BY1114" s="32">
        <f>BX1114-(AA1114*Monitors!$C$13)</f>
        <v>85.782000000000011</v>
      </c>
      <c r="BZ1114" s="86">
        <f>(Monitors!$C$13*Data!AA1114)+(Monitors!$C$6*TANH(Monitors!$C$7*(Data!V1114+Monitors!$C$8)+Monitors!$C$9)+Monitors!$C$10)</f>
        <v>21.46102726996088</v>
      </c>
      <c r="CA1114" s="9">
        <f>BN1114-(Signage!$C$13*AI1114)</f>
        <v>60.850454600000006</v>
      </c>
      <c r="CB1114" s="86">
        <f>(Signage!$C$13*Data!AI1114)+(Signage!$C$6*TANH(Signage!$C$7*(Data!V1114+Signage!$C$8)+Signage!$C$9)+Signage!$C$10)</f>
        <v>82.203153570070199</v>
      </c>
    </row>
    <row r="1115" spans="1:80" s="4" customFormat="1" ht="12" customHeight="1">
      <c r="A1115" s="83">
        <v>1114</v>
      </c>
      <c r="B1115" s="15" t="s">
        <v>2097</v>
      </c>
      <c r="C1115" s="83" t="s">
        <v>2045</v>
      </c>
      <c r="D1115" s="16">
        <v>41521</v>
      </c>
      <c r="E1115" s="18" t="s">
        <v>77</v>
      </c>
      <c r="F1115" s="15"/>
      <c r="G1115" s="17">
        <v>6</v>
      </c>
      <c r="H1115" s="15" t="s">
        <v>914</v>
      </c>
      <c r="I1115" s="15" t="s">
        <v>90</v>
      </c>
      <c r="J1115" s="18"/>
      <c r="K1115" s="18" t="s">
        <v>74</v>
      </c>
      <c r="L1115" s="18"/>
      <c r="M1115" s="18" t="s">
        <v>78</v>
      </c>
      <c r="N1115" s="18" t="s">
        <v>78</v>
      </c>
      <c r="O1115" s="18" t="s">
        <v>82</v>
      </c>
      <c r="P1115" s="18"/>
      <c r="Q1115" s="18" t="s">
        <v>78</v>
      </c>
      <c r="R1115" s="19">
        <v>1.78</v>
      </c>
      <c r="S1115" s="19">
        <v>20.6</v>
      </c>
      <c r="T1115" s="19">
        <v>36.6</v>
      </c>
      <c r="U1115" s="19">
        <v>42</v>
      </c>
      <c r="V1115" s="19">
        <v>754.48</v>
      </c>
      <c r="W1115" s="19">
        <v>1080</v>
      </c>
      <c r="X1115" s="19">
        <v>1920</v>
      </c>
      <c r="Y1115" s="18" t="s">
        <v>147</v>
      </c>
      <c r="Z1115" s="69">
        <v>2749</v>
      </c>
      <c r="AA1115" s="19">
        <v>2.0739999999999998</v>
      </c>
      <c r="AB1115" s="21">
        <v>700</v>
      </c>
      <c r="AC1115" s="19">
        <v>2.1</v>
      </c>
      <c r="AD1115" s="19">
        <v>789</v>
      </c>
      <c r="AE1115" s="19">
        <v>700</v>
      </c>
      <c r="AF1115" s="19">
        <v>513.9</v>
      </c>
      <c r="AG1115" s="8">
        <f>AF1115/AD1115</f>
        <v>0.65133079847908737</v>
      </c>
      <c r="AH1115" s="19">
        <v>555.79999999999995</v>
      </c>
      <c r="AI1115" s="85">
        <f>(AF1115*V1115)/1000000</f>
        <v>0.38772727200000001</v>
      </c>
      <c r="AJ1115" s="18" t="s">
        <v>78</v>
      </c>
      <c r="AK1115" s="18" t="s">
        <v>81</v>
      </c>
      <c r="AL1115" s="18" t="s">
        <v>644</v>
      </c>
      <c r="AM1115" s="18"/>
      <c r="AN1115" s="18" t="s">
        <v>121</v>
      </c>
      <c r="AO1115" s="18"/>
      <c r="AP1115" s="18" t="s">
        <v>81</v>
      </c>
      <c r="AQ1115" s="18"/>
      <c r="AR1115" s="19">
        <v>0</v>
      </c>
      <c r="AS1115" s="18"/>
      <c r="AT1115" s="72">
        <v>60</v>
      </c>
      <c r="AU1115" s="19">
        <v>178</v>
      </c>
      <c r="AV1115" s="19">
        <v>178</v>
      </c>
      <c r="AW1115" s="18" t="s">
        <v>78</v>
      </c>
      <c r="AX1115" s="18" t="s">
        <v>323</v>
      </c>
      <c r="AY1115" s="18"/>
      <c r="AZ1115" s="18"/>
      <c r="BA1115" s="19">
        <v>0</v>
      </c>
      <c r="BB1115" s="20" t="s">
        <v>121</v>
      </c>
      <c r="BC1115" s="18" t="s">
        <v>144</v>
      </c>
      <c r="BD1115" s="18"/>
      <c r="BE1115" s="18" t="s">
        <v>84</v>
      </c>
      <c r="BF1115" s="18"/>
      <c r="BG1115" s="19">
        <v>10</v>
      </c>
      <c r="BH1115" s="21">
        <v>0</v>
      </c>
      <c r="BI1115" s="19">
        <v>0.41</v>
      </c>
      <c r="BJ1115" s="19">
        <v>0.41</v>
      </c>
      <c r="BK1115" s="19">
        <v>0.37</v>
      </c>
      <c r="BL1115" s="18"/>
      <c r="BM1115" s="18"/>
      <c r="BN1115" s="19">
        <v>89.93</v>
      </c>
      <c r="BO1115" s="21">
        <v>0.85</v>
      </c>
      <c r="BP1115" s="20"/>
      <c r="BQ1115" s="21">
        <v>0.52</v>
      </c>
      <c r="BR1115" s="21">
        <v>0.52</v>
      </c>
      <c r="BS1115" s="21">
        <v>0.48</v>
      </c>
      <c r="BT1115" s="20"/>
      <c r="BU1115" s="20"/>
      <c r="BV1115" s="21">
        <v>89.42</v>
      </c>
      <c r="BW1115" s="9">
        <f>IF(BA1115=1,BN1115-(Monitors!$B$17*Data!BZ1115),Data!BN1115)</f>
        <v>89.93</v>
      </c>
      <c r="BX1115" s="32">
        <f>IF($AR1115=1,$BW1115-(Monitors!$C$17*BZ1115),Data!$BW1115)</f>
        <v>89.93</v>
      </c>
      <c r="BY1115" s="32">
        <f>BX1115-(AA1115*Monitors!$C$13)</f>
        <v>85.782000000000011</v>
      </c>
      <c r="BZ1115" s="86">
        <f>(Monitors!$C$13*Data!AA1115)+(Monitors!$C$6*TANH(Monitors!$C$7*(Data!V1115+Monitors!$C$8)+Monitors!$C$9)+Monitors!$C$10)</f>
        <v>21.46102726996088</v>
      </c>
      <c r="CA1115" s="9">
        <f>BN1115-(Signage!$C$13*AI1115)</f>
        <v>60.850454600000006</v>
      </c>
      <c r="CB1115" s="86">
        <f>(Signage!$C$13*Data!AI1115)+(Signage!$C$6*TANH(Signage!$C$7*(Data!V1115+Signage!$C$8)+Signage!$C$9)+Signage!$C$10)</f>
        <v>82.203153570070199</v>
      </c>
    </row>
    <row r="1116" spans="1:80" s="4" customFormat="1" ht="12" customHeight="1">
      <c r="A1116" s="82">
        <v>1115</v>
      </c>
      <c r="B1116" s="15" t="s">
        <v>2076</v>
      </c>
      <c r="C1116" s="82" t="s">
        <v>2046</v>
      </c>
      <c r="D1116" s="25">
        <v>41908</v>
      </c>
      <c r="E1116" s="27" t="s">
        <v>77</v>
      </c>
      <c r="F1116" s="24" t="s">
        <v>70</v>
      </c>
      <c r="G1116" s="26">
        <v>6</v>
      </c>
      <c r="H1116" s="15" t="s">
        <v>914</v>
      </c>
      <c r="I1116" s="24" t="s">
        <v>142</v>
      </c>
      <c r="J1116" s="27"/>
      <c r="K1116" s="27" t="s">
        <v>74</v>
      </c>
      <c r="L1116" s="27"/>
      <c r="M1116" s="27" t="s">
        <v>78</v>
      </c>
      <c r="N1116" s="27" t="s">
        <v>78</v>
      </c>
      <c r="O1116" s="27" t="s">
        <v>82</v>
      </c>
      <c r="P1116" s="27"/>
      <c r="Q1116" s="27" t="s">
        <v>78</v>
      </c>
      <c r="R1116" s="28">
        <v>1.78</v>
      </c>
      <c r="S1116" s="28">
        <v>26.8</v>
      </c>
      <c r="T1116" s="28">
        <v>47.6</v>
      </c>
      <c r="U1116" s="28">
        <v>54.6</v>
      </c>
      <c r="V1116" s="28">
        <v>1275.67</v>
      </c>
      <c r="W1116" s="28">
        <v>1080</v>
      </c>
      <c r="X1116" s="28">
        <v>1920</v>
      </c>
      <c r="Y1116" s="27" t="s">
        <v>147</v>
      </c>
      <c r="Z1116" s="70">
        <v>1625</v>
      </c>
      <c r="AA1116" s="28">
        <v>2.0739999999999998</v>
      </c>
      <c r="AB1116" s="30">
        <v>700</v>
      </c>
      <c r="AC1116" s="28">
        <v>0.1</v>
      </c>
      <c r="AD1116" s="28">
        <v>755</v>
      </c>
      <c r="AE1116" s="28">
        <v>700</v>
      </c>
      <c r="AF1116" s="28">
        <v>569.79999999999995</v>
      </c>
      <c r="AG1116" s="8">
        <f>AF1116/AD1116</f>
        <v>0.7547019867549668</v>
      </c>
      <c r="AH1116" s="28">
        <v>569.79999999999995</v>
      </c>
      <c r="AI1116" s="85">
        <f>(AF1116*V1116)/1000000</f>
        <v>0.72687676599999995</v>
      </c>
      <c r="AJ1116" s="27" t="s">
        <v>78</v>
      </c>
      <c r="AK1116" s="27" t="s">
        <v>676</v>
      </c>
      <c r="AL1116" s="27" t="s">
        <v>382</v>
      </c>
      <c r="AM1116" s="27"/>
      <c r="AN1116" s="27" t="s">
        <v>106</v>
      </c>
      <c r="AO1116" s="27"/>
      <c r="AP1116" s="27" t="s">
        <v>81</v>
      </c>
      <c r="AQ1116" s="27"/>
      <c r="AR1116" s="28">
        <v>0</v>
      </c>
      <c r="AS1116" s="27"/>
      <c r="AT1116" s="74">
        <v>60</v>
      </c>
      <c r="AU1116" s="28">
        <v>178</v>
      </c>
      <c r="AV1116" s="28">
        <v>178</v>
      </c>
      <c r="AW1116" s="31"/>
      <c r="AX1116" s="27" t="s">
        <v>830</v>
      </c>
      <c r="AY1116" s="27"/>
      <c r="AZ1116" s="27"/>
      <c r="BA1116" s="28">
        <v>0</v>
      </c>
      <c r="BB1116" s="29" t="s">
        <v>106</v>
      </c>
      <c r="BC1116" s="29" t="s">
        <v>107</v>
      </c>
      <c r="BD1116" s="27"/>
      <c r="BE1116" s="27" t="s">
        <v>84</v>
      </c>
      <c r="BF1116" s="27"/>
      <c r="BG1116" s="27"/>
      <c r="BH1116" s="30">
        <v>0</v>
      </c>
      <c r="BI1116" s="28">
        <v>0.54</v>
      </c>
      <c r="BJ1116" s="28">
        <v>0.48</v>
      </c>
      <c r="BK1116" s="27"/>
      <c r="BL1116" s="27"/>
      <c r="BM1116" s="27"/>
      <c r="BN1116" s="28">
        <v>136.99</v>
      </c>
      <c r="BO1116" s="30">
        <v>1</v>
      </c>
      <c r="BP1116" s="29"/>
      <c r="BQ1116" s="30">
        <v>0.56999999999999995</v>
      </c>
      <c r="BR1116" s="30">
        <v>0.5</v>
      </c>
      <c r="BS1116" s="29"/>
      <c r="BT1116" s="29"/>
      <c r="BU1116" s="29"/>
      <c r="BV1116" s="30">
        <v>135.41</v>
      </c>
      <c r="BW1116" s="9">
        <f>IF(BA1116=1,BN1116-(Monitors!$B$17*Data!BZ1116),Data!BN1116)</f>
        <v>136.99</v>
      </c>
      <c r="BX1116" s="32">
        <f>IF($AR1116=1,$BW1116-(Monitors!$C$17*BZ1116),Data!$BW1116)</f>
        <v>136.99</v>
      </c>
      <c r="BY1116" s="32">
        <f>BX1116-(AA1116*Monitors!$C$13)</f>
        <v>132.84200000000001</v>
      </c>
      <c r="BZ1116" s="86">
        <f>(Monitors!$C$13*Data!AA1116)+(Monitors!$C$6*TANH(Monitors!$C$7*(Data!V1116+Monitors!$C$8)+Monitors!$C$9)+Monitors!$C$10)</f>
        <v>21.546652054598049</v>
      </c>
      <c r="CA1116" s="9">
        <f>BN1116-(Signage!$C$13*AI1116)</f>
        <v>82.474242550000014</v>
      </c>
      <c r="CB1116" s="86">
        <f>(Signage!$C$13*Data!AI1116)+(Signage!$C$6*TANH(Signage!$C$7*(Data!V1116+Signage!$C$8)+Signage!$C$9)+Signage!$C$10)</f>
        <v>128.25442880183621</v>
      </c>
    </row>
    <row r="1117" spans="1:80" s="4" customFormat="1" ht="12" customHeight="1">
      <c r="A1117" s="83">
        <v>1116</v>
      </c>
      <c r="B1117" s="15" t="s">
        <v>2090</v>
      </c>
      <c r="C1117" s="83" t="s">
        <v>2047</v>
      </c>
      <c r="D1117" s="16">
        <v>41294</v>
      </c>
      <c r="E1117" s="18" t="s">
        <v>77</v>
      </c>
      <c r="F1117" s="15" t="s">
        <v>248</v>
      </c>
      <c r="G1117" s="17">
        <v>6</v>
      </c>
      <c r="H1117" s="15" t="s">
        <v>914</v>
      </c>
      <c r="I1117" s="15" t="s">
        <v>113</v>
      </c>
      <c r="J1117" s="18"/>
      <c r="K1117" s="18" t="s">
        <v>74</v>
      </c>
      <c r="L1117" s="18"/>
      <c r="M1117" s="18" t="s">
        <v>78</v>
      </c>
      <c r="N1117" s="18" t="s">
        <v>78</v>
      </c>
      <c r="O1117" s="18" t="s">
        <v>82</v>
      </c>
      <c r="P1117" s="18"/>
      <c r="Q1117" s="18" t="s">
        <v>78</v>
      </c>
      <c r="R1117" s="19">
        <v>1.78</v>
      </c>
      <c r="S1117" s="19">
        <v>29.4</v>
      </c>
      <c r="T1117" s="19">
        <v>52.3</v>
      </c>
      <c r="U1117" s="19">
        <v>60</v>
      </c>
      <c r="V1117" s="19">
        <v>1540.1</v>
      </c>
      <c r="W1117" s="19">
        <v>1920</v>
      </c>
      <c r="X1117" s="19">
        <v>1080</v>
      </c>
      <c r="Y1117" s="18" t="s">
        <v>167</v>
      </c>
      <c r="Z1117" s="69">
        <v>1346</v>
      </c>
      <c r="AA1117" s="19">
        <v>2.0739999999999998</v>
      </c>
      <c r="AB1117" s="21">
        <v>700</v>
      </c>
      <c r="AC1117" s="19">
        <v>100</v>
      </c>
      <c r="AD1117" s="19">
        <v>759.3</v>
      </c>
      <c r="AE1117" s="19">
        <v>700</v>
      </c>
      <c r="AF1117" s="19">
        <v>700</v>
      </c>
      <c r="AG1117" s="8">
        <f>AF1117/AD1117</f>
        <v>0.9219017516133281</v>
      </c>
      <c r="AH1117" s="19">
        <v>720.8</v>
      </c>
      <c r="AI1117" s="85">
        <f>(AF1117*V1117)/1000000</f>
        <v>1.0780700000000001</v>
      </c>
      <c r="AJ1117" s="18" t="s">
        <v>78</v>
      </c>
      <c r="AK1117" s="18" t="s">
        <v>683</v>
      </c>
      <c r="AL1117" s="18" t="s">
        <v>382</v>
      </c>
      <c r="AM1117" s="18"/>
      <c r="AN1117" s="18" t="s">
        <v>106</v>
      </c>
      <c r="AO1117" s="18"/>
      <c r="AP1117" s="18" t="s">
        <v>81</v>
      </c>
      <c r="AQ1117" s="18"/>
      <c r="AR1117" s="28">
        <v>0</v>
      </c>
      <c r="AS1117" s="18"/>
      <c r="AT1117" s="72">
        <v>60</v>
      </c>
      <c r="AU1117" s="19">
        <v>176</v>
      </c>
      <c r="AV1117" s="19">
        <v>176</v>
      </c>
      <c r="AW1117" s="18" t="s">
        <v>77</v>
      </c>
      <c r="AX1117" s="18" t="s">
        <v>114</v>
      </c>
      <c r="AY1117" s="18"/>
      <c r="AZ1117" s="18"/>
      <c r="BA1117" s="19">
        <v>0</v>
      </c>
      <c r="BB1117" s="20" t="s">
        <v>106</v>
      </c>
      <c r="BC1117" s="18" t="s">
        <v>107</v>
      </c>
      <c r="BD1117" s="18"/>
      <c r="BE1117" s="18" t="s">
        <v>84</v>
      </c>
      <c r="BF1117" s="18"/>
      <c r="BG1117" s="19">
        <v>2</v>
      </c>
      <c r="BH1117" s="21">
        <v>0</v>
      </c>
      <c r="BI1117" s="19">
        <v>1</v>
      </c>
      <c r="BJ1117" s="19">
        <v>0.8</v>
      </c>
      <c r="BK1117" s="19">
        <v>0</v>
      </c>
      <c r="BL1117" s="18"/>
      <c r="BM1117" s="18"/>
      <c r="BN1117" s="19">
        <v>180.2</v>
      </c>
      <c r="BO1117" s="21">
        <v>0.96</v>
      </c>
      <c r="BP1117" s="20"/>
      <c r="BQ1117" s="20"/>
      <c r="BR1117" s="20"/>
      <c r="BS1117" s="20"/>
      <c r="BT1117" s="20"/>
      <c r="BU1117" s="20"/>
      <c r="BV1117" s="20"/>
      <c r="BW1117" s="9">
        <f>IF(BA1117=1,BN1117-(Monitors!$B$17*Data!BZ1117),Data!BN1117)</f>
        <v>180.2</v>
      </c>
      <c r="BX1117" s="32">
        <f>IF($AR1117=1,$BW1117-(Monitors!$C$17*BZ1117),Data!$BW1117)</f>
        <v>180.2</v>
      </c>
      <c r="BY1117" s="32">
        <f>BX1117-(AA1117*Monitors!$C$13)</f>
        <v>176.05199999999999</v>
      </c>
      <c r="BZ1117" s="86">
        <f>(Monitors!$C$13*Data!AA1117)+(Monitors!$C$6*TANH(Monitors!$C$7*(Data!V1117+Monitors!$C$8)+Monitors!$C$9)+Monitors!$C$10)</f>
        <v>21.547837458809546</v>
      </c>
      <c r="CA1117" s="9">
        <f>BN1117-(Signage!$C$13*AI1117)</f>
        <v>99.344749999999976</v>
      </c>
      <c r="CB1117" s="86">
        <f>(Signage!$C$13*Data!AI1117)+(Signage!$C$6*TANH(Signage!$C$7*(Data!V1117+Signage!$C$8)+Signage!$C$9)+Signage!$C$10)</f>
        <v>160.14011417905652</v>
      </c>
    </row>
    <row r="1118" spans="1:80" s="4" customFormat="1" ht="12" customHeight="1">
      <c r="A1118" s="82">
        <v>1117</v>
      </c>
      <c r="B1118" s="15" t="s">
        <v>2088</v>
      </c>
      <c r="C1118" s="82" t="s">
        <v>2048</v>
      </c>
      <c r="D1118" s="16">
        <v>41363</v>
      </c>
      <c r="E1118" s="18" t="s">
        <v>77</v>
      </c>
      <c r="F1118" s="15"/>
      <c r="G1118" s="17">
        <v>6</v>
      </c>
      <c r="H1118" s="15" t="s">
        <v>914</v>
      </c>
      <c r="I1118" s="15" t="s">
        <v>113</v>
      </c>
      <c r="J1118" s="18"/>
      <c r="K1118" s="18" t="s">
        <v>74</v>
      </c>
      <c r="L1118" s="18"/>
      <c r="M1118" s="18" t="s">
        <v>78</v>
      </c>
      <c r="N1118" s="18" t="s">
        <v>78</v>
      </c>
      <c r="O1118" s="18" t="s">
        <v>82</v>
      </c>
      <c r="P1118" s="18"/>
      <c r="Q1118" s="18" t="s">
        <v>78</v>
      </c>
      <c r="R1118" s="19">
        <v>1.78</v>
      </c>
      <c r="S1118" s="19">
        <v>26.8</v>
      </c>
      <c r="T1118" s="19">
        <v>47.6</v>
      </c>
      <c r="U1118" s="19">
        <v>54.6</v>
      </c>
      <c r="V1118" s="19">
        <v>1275.67</v>
      </c>
      <c r="W1118" s="19">
        <v>1080</v>
      </c>
      <c r="X1118" s="19">
        <v>1920</v>
      </c>
      <c r="Y1118" s="18" t="s">
        <v>147</v>
      </c>
      <c r="Z1118" s="69">
        <v>1625</v>
      </c>
      <c r="AA1118" s="19">
        <v>2.0739999999999998</v>
      </c>
      <c r="AB1118" s="21">
        <v>760</v>
      </c>
      <c r="AC1118" s="19">
        <v>0</v>
      </c>
      <c r="AD1118" s="19">
        <v>760</v>
      </c>
      <c r="AE1118" s="19">
        <v>760</v>
      </c>
      <c r="AF1118" s="19">
        <v>760</v>
      </c>
      <c r="AG1118" s="8">
        <f>AF1118/AD1118</f>
        <v>1</v>
      </c>
      <c r="AH1118" s="19">
        <v>760</v>
      </c>
      <c r="AI1118" s="85">
        <f>(AF1118*V1118)/1000000</f>
        <v>0.96950920000000007</v>
      </c>
      <c r="AJ1118" s="18" t="s">
        <v>78</v>
      </c>
      <c r="AK1118" s="18" t="s">
        <v>511</v>
      </c>
      <c r="AL1118" s="18" t="s">
        <v>227</v>
      </c>
      <c r="AM1118" s="18"/>
      <c r="AN1118" s="18" t="s">
        <v>106</v>
      </c>
      <c r="AO1118" s="18"/>
      <c r="AP1118" s="18" t="s">
        <v>81</v>
      </c>
      <c r="AQ1118" s="18"/>
      <c r="AR1118" s="19">
        <v>0</v>
      </c>
      <c r="AS1118" s="18"/>
      <c r="AT1118" s="72">
        <v>60</v>
      </c>
      <c r="AU1118" s="19">
        <v>178</v>
      </c>
      <c r="AV1118" s="19">
        <v>178</v>
      </c>
      <c r="AW1118" s="18" t="s">
        <v>77</v>
      </c>
      <c r="AX1118" s="18" t="s">
        <v>91</v>
      </c>
      <c r="AY1118" s="18"/>
      <c r="AZ1118" s="18"/>
      <c r="BA1118" s="19">
        <v>0</v>
      </c>
      <c r="BB1118" s="20" t="s">
        <v>106</v>
      </c>
      <c r="BC1118" s="18" t="s">
        <v>107</v>
      </c>
      <c r="BD1118" s="18"/>
      <c r="BE1118" s="18" t="s">
        <v>84</v>
      </c>
      <c r="BF1118" s="18"/>
      <c r="BG1118" s="18"/>
      <c r="BH1118" s="21">
        <v>0</v>
      </c>
      <c r="BI1118" s="19">
        <v>0.22</v>
      </c>
      <c r="BJ1118" s="19">
        <v>0.62</v>
      </c>
      <c r="BK1118" s="19">
        <v>0.21</v>
      </c>
      <c r="BL1118" s="18"/>
      <c r="BM1118" s="18"/>
      <c r="BN1118" s="19">
        <v>122.9</v>
      </c>
      <c r="BO1118" s="21">
        <v>0.96</v>
      </c>
      <c r="BP1118" s="20"/>
      <c r="BQ1118" s="21">
        <v>0.24</v>
      </c>
      <c r="BR1118" s="21">
        <v>0.66</v>
      </c>
      <c r="BS1118" s="21">
        <v>0.23</v>
      </c>
      <c r="BT1118" s="20"/>
      <c r="BU1118" s="20"/>
      <c r="BV1118" s="21">
        <v>119.3</v>
      </c>
      <c r="BW1118" s="9">
        <f>IF(BA1118=1,BN1118-(Monitors!$B$17*Data!BZ1118),Data!BN1118)</f>
        <v>122.9</v>
      </c>
      <c r="BX1118" s="32">
        <f>IF($AR1118=1,$BW1118-(Monitors!$C$17*BZ1118),Data!$BW1118)</f>
        <v>122.9</v>
      </c>
      <c r="BY1118" s="32">
        <f>BX1118-(AA1118*Monitors!$C$13)</f>
        <v>118.75200000000001</v>
      </c>
      <c r="BZ1118" s="86">
        <f>(Monitors!$C$13*Data!AA1118)+(Monitors!$C$6*TANH(Monitors!$C$7*(Data!V1118+Monitors!$C$8)+Monitors!$C$9)+Monitors!$C$10)</f>
        <v>21.546652054598049</v>
      </c>
      <c r="CA1118" s="9">
        <f>BN1118-(Signage!$C$13*AI1118)</f>
        <v>50.186809999999994</v>
      </c>
      <c r="CB1118" s="86">
        <f>(Signage!$C$13*Data!AI1118)+(Signage!$C$6*TANH(Signage!$C$7*(Data!V1118+Signage!$C$8)+Signage!$C$9)+Signage!$C$10)</f>
        <v>146.45186135183621</v>
      </c>
    </row>
    <row r="1119" spans="1:80" s="4" customFormat="1" ht="12" customHeight="1">
      <c r="A1119" s="83">
        <v>1118</v>
      </c>
      <c r="B1119" s="15" t="s">
        <v>2058</v>
      </c>
      <c r="C1119" s="83" t="s">
        <v>2049</v>
      </c>
      <c r="D1119" s="16">
        <v>41365</v>
      </c>
      <c r="E1119" s="18" t="s">
        <v>78</v>
      </c>
      <c r="F1119" s="15" t="s">
        <v>70</v>
      </c>
      <c r="G1119" s="17">
        <v>6</v>
      </c>
      <c r="H1119" s="15" t="s">
        <v>914</v>
      </c>
      <c r="I1119" s="15" t="s">
        <v>90</v>
      </c>
      <c r="J1119" s="18"/>
      <c r="K1119" s="18" t="s">
        <v>74</v>
      </c>
      <c r="L1119" s="18"/>
      <c r="M1119" s="18" t="s">
        <v>78</v>
      </c>
      <c r="N1119" s="18" t="s">
        <v>78</v>
      </c>
      <c r="O1119" s="18" t="s">
        <v>82</v>
      </c>
      <c r="P1119" s="18"/>
      <c r="Q1119" s="18" t="s">
        <v>78</v>
      </c>
      <c r="R1119" s="19">
        <v>1.78</v>
      </c>
      <c r="S1119" s="19">
        <v>225</v>
      </c>
      <c r="T1119" s="19">
        <v>401</v>
      </c>
      <c r="U1119" s="19">
        <v>46</v>
      </c>
      <c r="V1119" s="19">
        <v>904</v>
      </c>
      <c r="W1119" s="19">
        <v>1080</v>
      </c>
      <c r="X1119" s="19">
        <v>1920</v>
      </c>
      <c r="Y1119" s="18" t="s">
        <v>147</v>
      </c>
      <c r="Z1119" s="69">
        <v>2295</v>
      </c>
      <c r="AA1119" s="19">
        <v>2.0739999999999998</v>
      </c>
      <c r="AB1119" s="21">
        <v>700.1</v>
      </c>
      <c r="AC1119" s="19">
        <v>307.3</v>
      </c>
      <c r="AD1119" s="19">
        <v>809.8</v>
      </c>
      <c r="AE1119" s="19">
        <v>700.1</v>
      </c>
      <c r="AF1119" s="19">
        <v>817.3</v>
      </c>
      <c r="AG1119" s="8">
        <f>AF1119/AD1119</f>
        <v>1.0092615460607557</v>
      </c>
      <c r="AH1119" s="19">
        <v>817.3</v>
      </c>
      <c r="AI1119" s="85">
        <f>(AF1119*V1119)/1000000</f>
        <v>0.73883919999999992</v>
      </c>
      <c r="AJ1119" s="18" t="s">
        <v>78</v>
      </c>
      <c r="AK1119" s="18" t="s">
        <v>663</v>
      </c>
      <c r="AL1119" s="18" t="s">
        <v>105</v>
      </c>
      <c r="AM1119" s="18"/>
      <c r="AN1119" s="18" t="s">
        <v>106</v>
      </c>
      <c r="AO1119" s="18"/>
      <c r="AP1119" s="18" t="s">
        <v>81</v>
      </c>
      <c r="AQ1119" s="18"/>
      <c r="AR1119" s="28">
        <v>0</v>
      </c>
      <c r="AS1119" s="18"/>
      <c r="AT1119" s="72">
        <v>60</v>
      </c>
      <c r="AU1119" s="19">
        <v>178</v>
      </c>
      <c r="AV1119" s="19">
        <v>178</v>
      </c>
      <c r="AW1119" s="18" t="s">
        <v>78</v>
      </c>
      <c r="AX1119" s="18" t="s">
        <v>109</v>
      </c>
      <c r="AY1119" s="18"/>
      <c r="AZ1119" s="18"/>
      <c r="BA1119" s="19">
        <v>0</v>
      </c>
      <c r="BB1119" s="20" t="s">
        <v>106</v>
      </c>
      <c r="BC1119" s="18" t="s">
        <v>107</v>
      </c>
      <c r="BD1119" s="18"/>
      <c r="BE1119" s="18" t="s">
        <v>84</v>
      </c>
      <c r="BF1119" s="18"/>
      <c r="BG1119" s="19">
        <v>0</v>
      </c>
      <c r="BH1119" s="21">
        <v>0</v>
      </c>
      <c r="BI1119" s="19">
        <v>0.3</v>
      </c>
      <c r="BJ1119" s="18"/>
      <c r="BK1119" s="19">
        <v>0</v>
      </c>
      <c r="BL1119" s="18"/>
      <c r="BM1119" s="18"/>
      <c r="BN1119" s="19">
        <v>232.5</v>
      </c>
      <c r="BO1119" s="21">
        <v>0.97</v>
      </c>
      <c r="BP1119" s="20"/>
      <c r="BQ1119" s="21">
        <v>0.33</v>
      </c>
      <c r="BR1119" s="20"/>
      <c r="BS1119" s="21">
        <v>0</v>
      </c>
      <c r="BT1119" s="21">
        <v>0</v>
      </c>
      <c r="BU1119" s="21">
        <v>0</v>
      </c>
      <c r="BV1119" s="21">
        <v>224.3</v>
      </c>
      <c r="BW1119" s="9">
        <f>IF(BA1119=1,BN1119-(Monitors!$B$17*Data!BZ1119),Data!BN1119)</f>
        <v>232.5</v>
      </c>
      <c r="BX1119" s="32">
        <f>IF($AR1119=1,$BW1119-(Monitors!$C$17*BZ1119),Data!$BW1119)</f>
        <v>232.5</v>
      </c>
      <c r="BY1119" s="32">
        <f>BX1119-(AA1119*Monitors!$C$13)</f>
        <v>228.352</v>
      </c>
      <c r="BZ1119" s="86">
        <f>(Monitors!$C$13*Data!AA1119)+(Monitors!$C$6*TANH(Monitors!$C$7*(Data!V1119+Monitors!$C$8)+Monitors!$C$9)+Monitors!$C$10)</f>
        <v>21.521656795260078</v>
      </c>
      <c r="CA1119" s="9">
        <f>BN1119-(Signage!$C$13*AI1119)</f>
        <v>177.08706000000001</v>
      </c>
      <c r="CB1119" s="86">
        <f>(Signage!$C$13*Data!AI1119)+(Signage!$C$6*TANH(Signage!$C$7*(Data!V1119+Signage!$C$8)+Signage!$C$9)+Signage!$C$10)</f>
        <v>116.04683851651455</v>
      </c>
    </row>
    <row r="1120" spans="1:80" ht="12" customHeight="1">
      <c r="A1120" s="10"/>
      <c r="B1120" s="10"/>
      <c r="C1120" s="10"/>
      <c r="D1120" s="10"/>
      <c r="E1120" s="10"/>
      <c r="F1120" s="10"/>
      <c r="G1120" s="10"/>
      <c r="H1120" s="41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42"/>
      <c r="V1120" s="42"/>
      <c r="W1120" s="10"/>
      <c r="X1120" s="10"/>
      <c r="Y1120" s="10"/>
      <c r="Z1120" s="10"/>
      <c r="AA1120" s="42"/>
      <c r="AB1120" s="10"/>
      <c r="AC1120" s="10"/>
      <c r="AD1120" s="10"/>
      <c r="AE1120" s="10"/>
      <c r="AF1120" s="42"/>
      <c r="AG1120" s="43"/>
      <c r="AH1120" s="42"/>
      <c r="AI1120" s="87"/>
      <c r="AJ1120" s="10"/>
      <c r="AK1120" s="10"/>
      <c r="AL1120" s="10"/>
      <c r="AM1120" s="10"/>
      <c r="AN1120" s="10"/>
      <c r="AO1120" s="10"/>
      <c r="AP1120" s="10"/>
      <c r="AQ1120" s="10"/>
      <c r="AR1120" s="40"/>
      <c r="AS1120" s="10"/>
      <c r="AT1120" s="10"/>
      <c r="AU1120" s="10"/>
      <c r="AV1120" s="10"/>
      <c r="AX1120" s="10"/>
      <c r="AY1120" s="10"/>
      <c r="AZ1120" s="10"/>
      <c r="BA1120" s="4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42"/>
      <c r="BO1120" s="10"/>
      <c r="BP1120" s="10"/>
      <c r="BQ1120" s="10"/>
      <c r="BR1120" s="10"/>
      <c r="BS1120" s="10"/>
      <c r="BT1120" s="10"/>
      <c r="BU1120" s="10"/>
      <c r="BV1120" s="10"/>
      <c r="BW1120" s="10"/>
      <c r="BX1120" s="10"/>
      <c r="BY1120" s="10"/>
      <c r="BZ1120" s="75"/>
      <c r="CA1120" s="44"/>
      <c r="CB1120" s="44"/>
    </row>
  </sheetData>
  <autoFilter ref="A1:CB1119">
    <sortState ref="A2:EA1119">
      <sortCondition ref="A1"/>
    </sortState>
  </autoFilter>
  <pageMargins left="0.78431372549019618" right="0.78431372549019618" top="0.98039215686274517" bottom="0.98039215686274517" header="0.50980392156862753" footer="0.50980392156862753"/>
  <pageSetup paperSize="121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6"/>
  <sheetViews>
    <sheetView zoomScaleNormal="100" zoomScalePageLayoutView="150" workbookViewId="0">
      <selection activeCell="V23" sqref="V23"/>
    </sheetView>
  </sheetViews>
  <sheetFormatPr defaultColWidth="8.85546875" defaultRowHeight="12.75"/>
  <cols>
    <col min="1" max="1" width="11" customWidth="1"/>
    <col min="2" max="2" width="20.7109375" customWidth="1"/>
    <col min="3" max="3" width="22.28515625" customWidth="1"/>
    <col min="4" max="4" width="20.5703125" customWidth="1"/>
    <col min="5" max="5" width="17.7109375" customWidth="1"/>
    <col min="6" max="6" width="12.7109375" customWidth="1"/>
    <col min="7" max="7" width="12" customWidth="1"/>
    <col min="8" max="11" width="9.7109375" customWidth="1"/>
    <col min="12" max="12" width="4.42578125" style="1" customWidth="1"/>
    <col min="13" max="13" width="14.140625" customWidth="1"/>
    <col min="14" max="14" width="13.7109375" style="38" customWidth="1"/>
    <col min="15" max="19" width="10.7109375" customWidth="1"/>
    <col min="20" max="20" width="10.140625" style="1" customWidth="1"/>
    <col min="21" max="21" width="8.85546875" style="52"/>
    <col min="22" max="22" width="14.42578125" style="53" customWidth="1"/>
    <col min="23" max="23" width="8.85546875" style="1"/>
  </cols>
  <sheetData>
    <row r="1" spans="1:3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1"/>
      <c r="N1" s="37"/>
      <c r="O1" s="1"/>
      <c r="P1" s="1"/>
      <c r="Q1" s="1"/>
      <c r="R1" s="1"/>
      <c r="S1" s="1"/>
      <c r="U1" s="51"/>
      <c r="V1" s="5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37"/>
      <c r="O2" s="1"/>
      <c r="P2" s="1"/>
      <c r="Q2" s="1"/>
      <c r="R2" s="1"/>
      <c r="S2" s="1"/>
      <c r="U2" s="51"/>
      <c r="V2" s="51"/>
      <c r="X2" s="1"/>
      <c r="Y2" s="1"/>
      <c r="Z2" s="1"/>
      <c r="AA2" s="1"/>
      <c r="AB2" s="1"/>
      <c r="AC2" s="1"/>
      <c r="AD2" s="1"/>
      <c r="AE2" s="1"/>
      <c r="AF2" s="1"/>
    </row>
    <row r="3" spans="1:32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37"/>
      <c r="O3" s="1"/>
      <c r="P3" s="1"/>
      <c r="Q3" s="1"/>
      <c r="R3" s="1"/>
      <c r="S3" s="1"/>
      <c r="U3" s="51"/>
      <c r="V3" s="5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"/>
      <c r="B4" s="50" t="s">
        <v>922</v>
      </c>
      <c r="C4" s="50"/>
      <c r="D4" s="1"/>
      <c r="E4" s="1"/>
      <c r="F4" s="36"/>
      <c r="G4" s="1"/>
      <c r="H4" s="1"/>
      <c r="I4" s="1"/>
      <c r="J4" s="1"/>
      <c r="K4" s="1"/>
      <c r="M4" s="1"/>
      <c r="N4" s="37"/>
      <c r="O4" s="1"/>
      <c r="P4" s="1"/>
      <c r="Q4" s="1"/>
      <c r="R4" s="1"/>
      <c r="S4" s="1"/>
      <c r="U4" s="51"/>
      <c r="V4" s="51"/>
      <c r="X4" s="1"/>
      <c r="Y4" s="1"/>
      <c r="Z4" s="1"/>
      <c r="AA4" s="1"/>
      <c r="AB4" s="1"/>
      <c r="AC4" s="1"/>
      <c r="AD4" s="1"/>
      <c r="AE4" s="1"/>
      <c r="AF4" s="1"/>
    </row>
    <row r="5" spans="1:32" ht="33.75" customHeight="1">
      <c r="A5" s="1"/>
      <c r="B5" s="64" t="s">
        <v>918</v>
      </c>
      <c r="C5" s="64"/>
      <c r="D5" s="45"/>
      <c r="E5" s="45"/>
      <c r="F5" s="45"/>
      <c r="G5" s="1"/>
      <c r="H5" s="35"/>
      <c r="I5" s="35"/>
      <c r="J5" s="35"/>
      <c r="K5" s="1"/>
      <c r="M5" s="1"/>
      <c r="N5" s="37"/>
      <c r="O5" s="1"/>
      <c r="P5" s="1"/>
      <c r="Q5" s="1"/>
      <c r="R5" s="1"/>
      <c r="S5" s="1"/>
      <c r="U5" s="51"/>
      <c r="V5" s="51"/>
      <c r="X5" s="1"/>
      <c r="Y5" s="1"/>
      <c r="Z5" s="1"/>
      <c r="AA5" s="1"/>
      <c r="AB5" s="1"/>
      <c r="AC5" s="1"/>
      <c r="AD5" s="1"/>
      <c r="AE5" s="1"/>
      <c r="AF5" s="1"/>
    </row>
    <row r="6" spans="1:32" ht="15" customHeight="1">
      <c r="A6" s="1"/>
      <c r="B6" s="47" t="s">
        <v>909</v>
      </c>
      <c r="C6" s="49">
        <v>17.100000000000001</v>
      </c>
      <c r="D6" s="1"/>
      <c r="E6" s="1"/>
      <c r="F6" s="1"/>
      <c r="G6" s="1"/>
      <c r="H6" s="1"/>
      <c r="I6" s="1"/>
      <c r="J6" s="1"/>
      <c r="K6" s="1"/>
      <c r="M6" s="1"/>
      <c r="N6" s="37"/>
      <c r="O6" s="1"/>
      <c r="P6" s="1"/>
      <c r="Q6" s="1"/>
      <c r="R6" s="1"/>
      <c r="S6" s="1"/>
      <c r="U6" s="51"/>
      <c r="V6" s="51"/>
      <c r="X6" s="1"/>
      <c r="Y6" s="1"/>
      <c r="Z6" s="1"/>
      <c r="AA6" s="1"/>
      <c r="AB6" s="1"/>
      <c r="AC6" s="1"/>
      <c r="AD6" s="1"/>
      <c r="AE6" s="1"/>
      <c r="AF6" s="1"/>
    </row>
    <row r="7" spans="1:32" ht="15" customHeight="1">
      <c r="A7" s="1"/>
      <c r="B7" s="47" t="s">
        <v>69</v>
      </c>
      <c r="C7" s="49">
        <v>4.0000000000000001E-3</v>
      </c>
      <c r="D7" s="1"/>
      <c r="E7" s="1"/>
      <c r="F7" s="1"/>
      <c r="G7" s="1"/>
      <c r="H7" s="1"/>
      <c r="I7" s="1"/>
      <c r="J7" s="1"/>
      <c r="K7" s="1"/>
      <c r="M7" s="1"/>
      <c r="N7" s="37"/>
      <c r="O7" s="1"/>
      <c r="P7" s="1"/>
      <c r="Q7" s="1"/>
      <c r="R7" s="1"/>
      <c r="S7" s="1"/>
      <c r="U7" s="51"/>
      <c r="V7" s="51"/>
      <c r="X7" s="1"/>
      <c r="Y7" s="1"/>
      <c r="Z7" s="1"/>
      <c r="AA7" s="1"/>
      <c r="AB7" s="1"/>
      <c r="AC7" s="1"/>
      <c r="AD7" s="1"/>
      <c r="AE7" s="1"/>
      <c r="AF7" s="1"/>
    </row>
    <row r="8" spans="1:32" s="33" customFormat="1" ht="15" customHeight="1">
      <c r="A8" s="1"/>
      <c r="B8" s="47" t="s">
        <v>910</v>
      </c>
      <c r="C8" s="49">
        <v>-63</v>
      </c>
      <c r="D8" s="1"/>
      <c r="E8" s="1"/>
      <c r="F8" s="1"/>
      <c r="G8" s="1"/>
      <c r="H8" s="1"/>
      <c r="I8" s="1"/>
      <c r="J8" s="1"/>
      <c r="K8" s="1"/>
      <c r="L8" s="1"/>
      <c r="M8" s="1"/>
      <c r="N8" s="37"/>
      <c r="O8" s="1"/>
      <c r="P8" s="1"/>
      <c r="Q8" s="1"/>
      <c r="R8" s="1"/>
      <c r="S8" s="1"/>
      <c r="T8" s="1"/>
      <c r="U8" s="51"/>
      <c r="V8" s="5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>
      <c r="A9" s="1"/>
      <c r="B9" s="47" t="s">
        <v>911</v>
      </c>
      <c r="C9" s="49">
        <v>0.22</v>
      </c>
      <c r="D9" s="1"/>
      <c r="E9" s="1"/>
      <c r="F9" s="1"/>
      <c r="G9" s="1"/>
      <c r="H9" s="1"/>
      <c r="I9" s="1"/>
      <c r="J9" s="1"/>
      <c r="K9" s="1"/>
      <c r="M9" s="1"/>
      <c r="N9" s="37"/>
      <c r="O9" s="1"/>
      <c r="P9" s="1"/>
      <c r="Q9" s="1"/>
      <c r="R9" s="1"/>
      <c r="S9" s="1"/>
      <c r="U9" s="51"/>
      <c r="V9" s="51"/>
      <c r="X9" s="1"/>
      <c r="Y9" s="1"/>
      <c r="Z9" s="1"/>
      <c r="AA9" s="1"/>
      <c r="AB9" s="1"/>
      <c r="AC9" s="1"/>
      <c r="AD9" s="1"/>
      <c r="AE9" s="1"/>
      <c r="AF9" s="1"/>
    </row>
    <row r="10" spans="1:32" ht="15" customHeight="1">
      <c r="A10" s="1"/>
      <c r="B10" s="48" t="s">
        <v>912</v>
      </c>
      <c r="C10" s="49">
        <v>0.3</v>
      </c>
      <c r="D10" s="1"/>
      <c r="E10" s="1"/>
      <c r="F10" s="1"/>
      <c r="G10" s="1"/>
      <c r="H10" s="1"/>
      <c r="I10" s="1"/>
      <c r="J10" s="1"/>
      <c r="K10" s="1"/>
      <c r="M10" s="1"/>
      <c r="N10" s="37"/>
      <c r="O10" s="1"/>
      <c r="P10" s="1"/>
      <c r="Q10" s="1"/>
      <c r="R10" s="1"/>
      <c r="S10" s="1"/>
      <c r="U10" s="51"/>
      <c r="V10" s="5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  <c r="N11" s="37"/>
      <c r="O11" s="1"/>
      <c r="P11" s="1"/>
      <c r="Q11" s="1"/>
      <c r="R11" s="1"/>
      <c r="S11" s="1"/>
      <c r="U11" s="51"/>
      <c r="V11" s="5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7.75" customHeight="1">
      <c r="A12" s="1"/>
      <c r="B12" s="57" t="s">
        <v>919</v>
      </c>
      <c r="C12" s="58"/>
      <c r="D12" s="1"/>
      <c r="E12" s="1"/>
      <c r="F12" s="1"/>
      <c r="G12" s="1"/>
      <c r="H12" s="1"/>
      <c r="I12" s="1"/>
      <c r="J12" s="1"/>
      <c r="K12" s="1"/>
      <c r="M12" s="1"/>
      <c r="N12" s="37"/>
      <c r="O12" s="1"/>
      <c r="P12" s="1"/>
      <c r="Q12" s="1"/>
      <c r="R12" s="1"/>
      <c r="S12" s="1"/>
      <c r="U12" s="51"/>
      <c r="V12" s="51"/>
      <c r="X12" s="1"/>
    </row>
    <row r="13" spans="1:32" ht="15" customHeight="1">
      <c r="A13" s="1"/>
      <c r="B13" s="65" t="s">
        <v>915</v>
      </c>
      <c r="C13" s="61">
        <v>2</v>
      </c>
      <c r="D13" s="1"/>
      <c r="E13" s="1"/>
      <c r="F13" s="1"/>
      <c r="G13" s="1"/>
      <c r="H13" s="1"/>
      <c r="I13" s="1"/>
      <c r="J13" s="1"/>
      <c r="K13" s="1"/>
      <c r="M13" s="1"/>
      <c r="N13" s="37"/>
      <c r="O13" s="1"/>
      <c r="P13" s="1"/>
      <c r="Q13" s="1"/>
      <c r="R13" s="1"/>
      <c r="S13" s="1"/>
      <c r="U13" s="51"/>
      <c r="V13" s="51"/>
      <c r="X13" s="1"/>
    </row>
    <row r="14" spans="1:32" s="33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7"/>
      <c r="O14" s="1"/>
      <c r="P14" s="1"/>
      <c r="Q14" s="1"/>
      <c r="R14" s="1"/>
      <c r="S14" s="1"/>
      <c r="T14" s="1"/>
      <c r="U14" s="51"/>
      <c r="V14" s="51"/>
      <c r="W14" s="1"/>
      <c r="X14" s="1"/>
      <c r="Y14"/>
      <c r="Z14"/>
      <c r="AA14"/>
      <c r="AB14"/>
      <c r="AC14"/>
      <c r="AD14"/>
      <c r="AE14"/>
      <c r="AF14"/>
    </row>
    <row r="15" spans="1:32" s="33" customFormat="1">
      <c r="A15" s="1"/>
      <c r="B15" s="59" t="s">
        <v>916</v>
      </c>
      <c r="C15" s="59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1"/>
      <c r="P15" s="1"/>
      <c r="Q15" s="1"/>
      <c r="R15" s="1"/>
      <c r="S15" s="1"/>
      <c r="T15" s="1"/>
      <c r="U15" s="51"/>
      <c r="V15" s="51"/>
      <c r="W15" s="1"/>
      <c r="Y15"/>
      <c r="Z15"/>
      <c r="AA15"/>
      <c r="AB15"/>
      <c r="AC15"/>
      <c r="AD15"/>
      <c r="AE15"/>
      <c r="AF15"/>
    </row>
    <row r="16" spans="1:32" s="33" customFormat="1" ht="41.25" customHeight="1">
      <c r="A16" s="1"/>
      <c r="B16" s="60" t="s">
        <v>920</v>
      </c>
      <c r="C16" s="60" t="s">
        <v>921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1"/>
      <c r="P16" s="1"/>
      <c r="Q16" s="1"/>
      <c r="R16" s="1"/>
      <c r="S16" s="1"/>
      <c r="T16" s="1"/>
      <c r="U16" s="51"/>
      <c r="V16" s="51"/>
      <c r="W16" s="1"/>
      <c r="X16"/>
      <c r="Y16"/>
      <c r="Z16"/>
      <c r="AA16"/>
      <c r="AB16"/>
      <c r="AC16"/>
      <c r="AD16"/>
      <c r="AE16"/>
      <c r="AF16"/>
    </row>
    <row r="17" spans="1:32" s="33" customFormat="1" ht="15" customHeight="1">
      <c r="A17" s="1"/>
      <c r="B17" s="62">
        <v>0.3</v>
      </c>
      <c r="C17" s="63">
        <v>0.05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1"/>
      <c r="P17" s="1"/>
      <c r="Q17" s="1"/>
      <c r="R17" s="1"/>
      <c r="S17" s="1"/>
      <c r="T17" s="1"/>
      <c r="U17" s="51"/>
      <c r="V17" s="51"/>
      <c r="W17" s="1"/>
      <c r="X17"/>
      <c r="Y17"/>
      <c r="Z17"/>
      <c r="AA17"/>
      <c r="AB17"/>
      <c r="AC17"/>
      <c r="AD17"/>
      <c r="AE17"/>
      <c r="AF17"/>
    </row>
    <row r="18" spans="1:32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1"/>
      <c r="P18" s="1"/>
      <c r="Q18" s="1"/>
      <c r="R18" s="1"/>
      <c r="S18" s="1"/>
      <c r="T18" s="1"/>
      <c r="U18" s="51"/>
      <c r="V18" s="51"/>
      <c r="W18" s="1"/>
      <c r="X18"/>
      <c r="Y18"/>
      <c r="Z18"/>
      <c r="AA18"/>
      <c r="AB18"/>
      <c r="AC18"/>
      <c r="AD18"/>
      <c r="AE18"/>
      <c r="AF18"/>
    </row>
    <row r="19" spans="1:32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1"/>
      <c r="P19" s="1"/>
      <c r="Q19" s="1"/>
      <c r="R19" s="1"/>
      <c r="S19" s="1"/>
      <c r="T19" s="1"/>
      <c r="U19" s="51"/>
      <c r="V19" s="51"/>
      <c r="W19" s="1"/>
      <c r="X19"/>
      <c r="Y19"/>
      <c r="Z19"/>
      <c r="AA19"/>
      <c r="AB19"/>
      <c r="AC19"/>
      <c r="AD19"/>
      <c r="AE19"/>
      <c r="AF19"/>
    </row>
    <row r="20" spans="1:32" s="33" customFormat="1">
      <c r="A20" s="1"/>
      <c r="B20" s="3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1"/>
      <c r="P20" s="1"/>
      <c r="Q20" s="1"/>
      <c r="R20" s="1"/>
      <c r="S20" s="1"/>
      <c r="T20" s="1"/>
      <c r="U20" s="51"/>
      <c r="V20" s="51"/>
      <c r="W20" s="1"/>
      <c r="X20"/>
      <c r="Y20"/>
      <c r="Z20"/>
      <c r="AA20"/>
      <c r="AB20"/>
      <c r="AC20"/>
      <c r="AD20"/>
      <c r="AE20"/>
      <c r="AF20"/>
    </row>
    <row r="21" spans="1:32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1"/>
      <c r="P21" s="1"/>
      <c r="Q21" s="1"/>
      <c r="R21" s="1"/>
      <c r="S21" s="1"/>
      <c r="T21" s="1"/>
      <c r="U21" s="51"/>
      <c r="V21" s="51"/>
      <c r="W21" s="1"/>
      <c r="X21"/>
      <c r="Y21"/>
      <c r="Z21"/>
      <c r="AA21"/>
      <c r="AB21"/>
      <c r="AC21"/>
      <c r="AD21"/>
      <c r="AE21"/>
      <c r="AF21"/>
    </row>
    <row r="22" spans="1:3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M22" s="1"/>
      <c r="N22" s="37"/>
      <c r="O22" s="1"/>
      <c r="P22" s="1"/>
      <c r="Q22" s="1"/>
      <c r="R22" s="1"/>
      <c r="S22" s="1"/>
      <c r="U22" s="51"/>
      <c r="V22" s="51"/>
    </row>
    <row r="23" spans="1:32" ht="39" customHeight="1">
      <c r="A23" s="1"/>
      <c r="B23" s="1"/>
      <c r="D23" s="1"/>
      <c r="E23" s="1"/>
      <c r="F23" s="1"/>
      <c r="G23" s="1"/>
      <c r="H23" s="1"/>
      <c r="I23" s="1"/>
      <c r="J23" s="1"/>
      <c r="K23" s="1"/>
      <c r="M23" s="1"/>
      <c r="N23" s="1"/>
      <c r="O23" s="1"/>
      <c r="P23" s="1"/>
      <c r="Q23" s="1"/>
      <c r="R23" s="1"/>
      <c r="S23" s="1"/>
      <c r="U23" s="54" t="s">
        <v>779</v>
      </c>
      <c r="V23" s="55" t="s">
        <v>2105</v>
      </c>
    </row>
    <row r="24" spans="1:3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  <c r="S24" s="1"/>
      <c r="U24" s="56">
        <v>0</v>
      </c>
      <c r="V24" s="56">
        <f>C$6*TANH(C$7*(U24+C$8)+C$9)+C$10</f>
        <v>-0.24701329887240914</v>
      </c>
    </row>
    <row r="25" spans="1:3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M25" s="1"/>
      <c r="N25" s="1"/>
      <c r="O25" s="1"/>
      <c r="P25" s="1"/>
      <c r="Q25" s="1"/>
      <c r="R25" s="1"/>
      <c r="S25" s="1"/>
      <c r="U25" s="56">
        <v>5</v>
      </c>
      <c r="V25" s="56">
        <f>C$6*TANH(C$7*(U25+C$8)+C$9)+C$10</f>
        <v>9.4809849032695903E-2</v>
      </c>
    </row>
    <row r="26" spans="1:3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M26" s="1"/>
      <c r="N26" s="1"/>
      <c r="O26" s="1"/>
      <c r="P26" s="1"/>
      <c r="Q26" s="1"/>
      <c r="R26" s="1"/>
      <c r="S26" s="1"/>
      <c r="U26" s="56">
        <v>10</v>
      </c>
      <c r="V26" s="56">
        <f>C$6*TANH(C$7*(U26+C$8)+C$9)+C$10</f>
        <v>0.43679708167470921</v>
      </c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M27" s="1"/>
      <c r="N27" s="1"/>
      <c r="O27" s="1"/>
      <c r="P27" s="1"/>
      <c r="Q27" s="1"/>
      <c r="R27" s="1"/>
      <c r="S27" s="1"/>
      <c r="U27" s="56">
        <v>15</v>
      </c>
      <c r="V27" s="56">
        <f>C$6*TANH(C$7*(U27+C$8)+C$9)+C$10</f>
        <v>0.77867491282719092</v>
      </c>
      <c r="X27" s="1"/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M28" s="1"/>
      <c r="N28" s="1"/>
      <c r="O28" s="1"/>
      <c r="P28" s="1"/>
      <c r="Q28" s="1"/>
      <c r="R28" s="1"/>
      <c r="S28" s="1"/>
      <c r="U28" s="56">
        <v>20</v>
      </c>
      <c r="V28" s="56">
        <f>C$6*TANH(C$7*(U28+C$8)+C$9)+C$10</f>
        <v>1.1201702060117722</v>
      </c>
      <c r="X28" s="1"/>
    </row>
    <row r="29" spans="1:3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M29" s="1"/>
      <c r="N29" s="1"/>
      <c r="O29" s="1"/>
      <c r="P29" s="1"/>
      <c r="Q29" s="1"/>
      <c r="R29" s="1"/>
      <c r="S29" s="1"/>
      <c r="U29" s="56">
        <v>25</v>
      </c>
      <c r="V29" s="56">
        <f>C$6*TANH(C$7*(U29+C$8)+C$9)+C$10</f>
        <v>1.4610110463757811</v>
      </c>
      <c r="X29" s="1"/>
    </row>
    <row r="30" spans="1:3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M30" s="1"/>
      <c r="N30" s="1"/>
      <c r="O30" s="1"/>
      <c r="P30" s="1"/>
      <c r="Q30" s="1"/>
      <c r="R30" s="1"/>
      <c r="S30" s="1"/>
      <c r="U30" s="56">
        <v>30</v>
      </c>
      <c r="V30" s="56">
        <f>C$6*TANH(C$7*(U30+C$8)+C$9)+C$10</f>
        <v>1.8009276042907665</v>
      </c>
      <c r="X30" s="1"/>
    </row>
    <row r="31" spans="1:3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M31" s="1"/>
      <c r="N31" s="1"/>
      <c r="O31" s="1"/>
      <c r="P31" s="1"/>
      <c r="Q31" s="1"/>
      <c r="R31" s="1"/>
      <c r="S31" s="1"/>
      <c r="U31" s="56">
        <v>35</v>
      </c>
      <c r="V31" s="56">
        <f>C$6*TANH(C$7*(U31+C$8)+C$9)+C$10</f>
        <v>2.1396529848627011</v>
      </c>
      <c r="X31" s="1"/>
    </row>
    <row r="32" spans="1: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M32" s="1"/>
      <c r="N32" s="1"/>
      <c r="O32" s="1"/>
      <c r="P32" s="1"/>
      <c r="Q32" s="1"/>
      <c r="R32" s="1"/>
      <c r="S32" s="1"/>
      <c r="U32" s="56">
        <v>40</v>
      </c>
      <c r="V32" s="56">
        <f>C$6*TANH(C$7*(U32+C$8)+C$9)+C$10</f>
        <v>2.4769240577075897</v>
      </c>
      <c r="X32" s="1"/>
    </row>
    <row r="33" spans="1:3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M33" s="1"/>
      <c r="N33" s="1"/>
      <c r="O33" s="1"/>
      <c r="P33" s="1"/>
      <c r="Q33" s="1"/>
      <c r="R33" s="1"/>
      <c r="S33" s="1"/>
      <c r="U33" s="56">
        <v>45</v>
      </c>
      <c r="V33" s="56">
        <f>C$6*TANH(C$7*(U33+C$8)+C$9)+C$10</f>
        <v>2.8124822615731278</v>
      </c>
      <c r="X33" s="1"/>
    </row>
    <row r="34" spans="1:32">
      <c r="B34" s="1"/>
      <c r="C34" s="1"/>
      <c r="D34" s="1"/>
      <c r="E34" s="1"/>
      <c r="L34"/>
      <c r="N34"/>
      <c r="T34"/>
      <c r="U34" s="56">
        <v>50</v>
      </c>
      <c r="V34" s="56">
        <f>C$6*TANH(C$7*(U34+C$8)+C$9)+C$10</f>
        <v>3.1460743786739411</v>
      </c>
      <c r="X34" s="1"/>
    </row>
    <row r="35" spans="1:32">
      <c r="L35"/>
      <c r="N35"/>
      <c r="T35"/>
      <c r="U35" s="56">
        <v>55</v>
      </c>
      <c r="V35" s="56">
        <f>C$6*TANH(C$7*(U35+C$8)+C$9)+C$10</f>
        <v>3.4774532739498127</v>
      </c>
      <c r="X35" s="1"/>
    </row>
    <row r="36" spans="1:32">
      <c r="L36"/>
      <c r="N36"/>
      <c r="T36"/>
      <c r="U36" s="56">
        <v>60</v>
      </c>
      <c r="V36" s="56">
        <f>C$6*TANH(C$7*(U36+C$8)+C$9)+C$10</f>
        <v>3.8063785948473647</v>
      </c>
      <c r="X36" s="1"/>
    </row>
    <row r="37" spans="1:32" ht="12.75" customHeight="1">
      <c r="L37"/>
      <c r="N37"/>
      <c r="T37"/>
      <c r="U37" s="56">
        <v>65</v>
      </c>
      <c r="V37" s="56">
        <f>C$6*TANH(C$7*(U37+C$8)+C$9)+C$10</f>
        <v>4.1326174276593006</v>
      </c>
      <c r="X37" s="1"/>
    </row>
    <row r="38" spans="1:32">
      <c r="L38"/>
      <c r="N38"/>
      <c r="T38"/>
      <c r="U38" s="56">
        <v>70</v>
      </c>
      <c r="V38" s="56">
        <f>C$6*TANH(C$7*(U38+C$8)+C$9)+C$10</f>
        <v>4.4559449069242953</v>
      </c>
      <c r="X38" s="1"/>
    </row>
    <row r="39" spans="1:32">
      <c r="L39"/>
      <c r="N39"/>
      <c r="T39"/>
      <c r="U39" s="56">
        <v>75</v>
      </c>
      <c r="V39" s="56">
        <f>C$6*TANH(C$7*(U39+C$8)+C$9)+C$10</f>
        <v>4.7761447748875412</v>
      </c>
      <c r="X39" s="1"/>
    </row>
    <row r="40" spans="1:32">
      <c r="L40"/>
      <c r="N40"/>
      <c r="T40"/>
      <c r="U40" s="56">
        <v>80</v>
      </c>
      <c r="V40" s="56">
        <f>C$6*TANH(C$7*(U40+C$8)+C$9)+C$10</f>
        <v>5.0930098885386643</v>
      </c>
      <c r="X40" s="1"/>
    </row>
    <row r="41" spans="1:32">
      <c r="L41"/>
      <c r="N41"/>
      <c r="T41"/>
      <c r="U41" s="56">
        <v>85</v>
      </c>
      <c r="V41" s="56">
        <f>C$6*TANH(C$7*(U41+C$8)+C$9)+C$10</f>
        <v>5.4063426722727908</v>
      </c>
      <c r="X41" s="1"/>
    </row>
    <row r="42" spans="1:32">
      <c r="L42"/>
      <c r="N42"/>
      <c r="T42"/>
      <c r="U42" s="56">
        <v>90</v>
      </c>
      <c r="V42" s="56">
        <f>C$6*TANH(C$7*(U42+C$8)+C$9)+C$10</f>
        <v>5.7159555147535261</v>
      </c>
      <c r="X42" s="1"/>
    </row>
    <row r="43" spans="1:32">
      <c r="L43"/>
      <c r="N43"/>
      <c r="T43"/>
      <c r="U43" s="56">
        <v>95</v>
      </c>
      <c r="V43" s="56">
        <f>C$6*TANH(C$7*(U43+C$8)+C$9)+C$10</f>
        <v>6.021671109086534</v>
      </c>
      <c r="X43" s="1"/>
    </row>
    <row r="44" spans="1:32">
      <c r="L44"/>
      <c r="N44"/>
      <c r="T44"/>
      <c r="U44" s="56">
        <v>100</v>
      </c>
      <c r="V44" s="56">
        <f>C$6*TANH(C$7*(U44+C$8)+C$9)+C$10</f>
        <v>6.3233227359317281</v>
      </c>
      <c r="X44" s="1"/>
    </row>
    <row r="45" spans="1:32">
      <c r="L45"/>
      <c r="N45"/>
      <c r="T45"/>
      <c r="U45" s="56">
        <v>105</v>
      </c>
      <c r="V45" s="56">
        <f>C$6*TANH(C$7*(U45+C$8)+C$9)+C$10</f>
        <v>6.6207544896840949</v>
      </c>
      <c r="X45" s="1"/>
    </row>
    <row r="46" spans="1:32">
      <c r="L46"/>
      <c r="N46"/>
      <c r="T46"/>
      <c r="U46" s="56">
        <v>110</v>
      </c>
      <c r="V46" s="56">
        <f>C$6*TANH(C$7*(U46+C$8)+C$9)+C$10</f>
        <v>6.9138214483321523</v>
      </c>
      <c r="X46" s="1"/>
    </row>
    <row r="47" spans="1:32">
      <c r="L47"/>
      <c r="N47"/>
      <c r="T47"/>
      <c r="U47" s="56">
        <v>115</v>
      </c>
      <c r="V47" s="56">
        <f>C$6*TANH(C$7*(U47+C$8)+C$9)+C$10</f>
        <v>7.2023897880532193</v>
      </c>
      <c r="X47" s="1"/>
    </row>
    <row r="48" spans="1:32">
      <c r="L48"/>
      <c r="N48"/>
      <c r="T48"/>
      <c r="U48" s="56">
        <v>120</v>
      </c>
      <c r="V48" s="56">
        <f>C$6*TANH(C$7*(U48+C$8)+C$9)+C$10</f>
        <v>7.4863368440217553</v>
      </c>
      <c r="X48" s="1"/>
      <c r="Y48" s="1"/>
      <c r="Z48" s="1"/>
      <c r="AA48" s="1"/>
      <c r="AB48" s="1"/>
      <c r="AC48" s="1"/>
      <c r="AD48" s="1"/>
      <c r="AE48" s="1"/>
      <c r="AF48" s="1"/>
    </row>
    <row r="49" spans="12:32" ht="12.75" customHeight="1">
      <c r="L49"/>
      <c r="N49"/>
      <c r="T49"/>
      <c r="U49" s="56">
        <v>125</v>
      </c>
      <c r="V49" s="56">
        <f>C$6*TANH(C$7*(U49+C$8)+C$9)+C$10</f>
        <v>7.7655511192871796</v>
      </c>
      <c r="X49" s="1"/>
      <c r="Y49" s="1"/>
      <c r="Z49" s="1"/>
      <c r="AA49" s="1"/>
      <c r="AB49" s="1"/>
      <c r="AC49" s="1"/>
      <c r="AD49" s="1"/>
      <c r="AE49" s="1"/>
      <c r="AF49" s="1"/>
    </row>
    <row r="50" spans="12:32">
      <c r="L50"/>
      <c r="N50"/>
      <c r="T50"/>
      <c r="U50" s="56">
        <v>130</v>
      </c>
      <c r="V50" s="56">
        <f>C$6*TANH(C$7*(U50+C$8)+C$9)+C$10</f>
        <v>8.039932243917697</v>
      </c>
      <c r="X50" s="1"/>
      <c r="Y50" s="1"/>
      <c r="Z50" s="1"/>
      <c r="AA50" s="1"/>
      <c r="AB50" s="1"/>
      <c r="AC50" s="1"/>
      <c r="AD50" s="1"/>
      <c r="AE50" s="1"/>
      <c r="AF50" s="1"/>
    </row>
    <row r="51" spans="12:32">
      <c r="L51"/>
      <c r="N51"/>
      <c r="T51"/>
      <c r="U51" s="56">
        <v>135</v>
      </c>
      <c r="V51" s="56">
        <f>C$6*TANH(C$7*(U51+C$8)+C$9)+C$10</f>
        <v>8.3093908869049802</v>
      </c>
      <c r="X51" s="1"/>
      <c r="Y51" s="1"/>
      <c r="Z51" s="1"/>
      <c r="AA51" s="1"/>
      <c r="AB51" s="1"/>
      <c r="AC51" s="1"/>
      <c r="AD51" s="1"/>
      <c r="AE51" s="1"/>
      <c r="AF51" s="1"/>
    </row>
    <row r="52" spans="12:32">
      <c r="L52"/>
      <c r="N52"/>
      <c r="T52"/>
      <c r="U52" s="56">
        <v>140</v>
      </c>
      <c r="V52" s="56">
        <f>C$6*TANH(C$7*(U52+C$8)+C$9)+C$10</f>
        <v>8.57384862357938</v>
      </c>
      <c r="X52" s="1"/>
      <c r="Y52" s="1"/>
      <c r="Z52" s="1"/>
      <c r="AA52" s="1"/>
      <c r="AB52" s="1"/>
      <c r="AC52" s="1"/>
      <c r="AD52" s="1"/>
      <c r="AE52" s="1"/>
      <c r="AF52" s="1"/>
    </row>
    <row r="53" spans="12:32">
      <c r="L53"/>
      <c r="N53"/>
      <c r="T53"/>
      <c r="U53" s="56">
        <v>145</v>
      </c>
      <c r="V53" s="56">
        <f>C$6*TANH(C$7*(U53+C$8)+C$9)+C$10</f>
        <v>8.8332377614965214</v>
      </c>
      <c r="X53" s="1"/>
      <c r="Y53" s="1"/>
      <c r="Z53" s="1"/>
      <c r="AA53" s="1"/>
      <c r="AB53" s="1"/>
      <c r="AC53" s="1"/>
      <c r="AD53" s="1"/>
      <c r="AE53" s="1"/>
      <c r="AF53" s="1"/>
    </row>
    <row r="54" spans="12:32">
      <c r="L54"/>
      <c r="N54"/>
      <c r="T54"/>
      <c r="U54" s="56">
        <v>150</v>
      </c>
      <c r="V54" s="56">
        <f>C$6*TANH(C$7*(U54+C$8)+C$9)+C$10</f>
        <v>9.087501127923618</v>
      </c>
      <c r="X54" s="1"/>
      <c r="Y54" s="1"/>
      <c r="Z54" s="1"/>
      <c r="AA54" s="1"/>
      <c r="AB54" s="1"/>
      <c r="AC54" s="1"/>
      <c r="AD54" s="1"/>
      <c r="AE54" s="1"/>
      <c r="AF54" s="1"/>
    </row>
    <row r="55" spans="12:32">
      <c r="L55"/>
      <c r="N55"/>
      <c r="T55"/>
      <c r="U55" s="56">
        <v>155</v>
      </c>
      <c r="V55" s="56">
        <f>C$6*TANH(C$7*(U55+C$8)+C$9)+C$10</f>
        <v>9.3365918221786846</v>
      </c>
      <c r="X55" s="1"/>
      <c r="Y55" s="1"/>
      <c r="Z55" s="1"/>
      <c r="AA55" s="1"/>
      <c r="AB55" s="1"/>
      <c r="AC55" s="1"/>
      <c r="AD55" s="1"/>
      <c r="AE55" s="1"/>
      <c r="AF55" s="1"/>
    </row>
    <row r="56" spans="12:32">
      <c r="L56"/>
      <c r="N56"/>
      <c r="T56"/>
      <c r="U56" s="56">
        <v>160</v>
      </c>
      <c r="V56" s="56">
        <f>C$6*TANH(C$7*(U56+C$8)+C$9)+C$10</f>
        <v>9.5804729361594188</v>
      </c>
      <c r="X56" s="1"/>
      <c r="Y56" s="1"/>
      <c r="Z56" s="1"/>
      <c r="AA56" s="1"/>
      <c r="AB56" s="1"/>
      <c r="AC56" s="1"/>
      <c r="AD56" s="1"/>
      <c r="AE56" s="1"/>
      <c r="AF56" s="1"/>
    </row>
    <row r="57" spans="12:32">
      <c r="L57"/>
      <c r="N57"/>
      <c r="T57"/>
      <c r="U57" s="56">
        <v>165</v>
      </c>
      <c r="V57" s="56">
        <f>C$6*TANH(C$7*(U57+C$8)+C$9)+C$10</f>
        <v>9.8191172464428558</v>
      </c>
      <c r="X57" s="1"/>
      <c r="Y57" s="1"/>
      <c r="Z57" s="1"/>
      <c r="AA57" s="1"/>
      <c r="AB57" s="1"/>
      <c r="AC57" s="1"/>
      <c r="AD57" s="1"/>
      <c r="AE57" s="1"/>
      <c r="AF57" s="1"/>
    </row>
    <row r="58" spans="12:32">
      <c r="L58"/>
      <c r="N58"/>
      <c r="T58"/>
      <c r="U58" s="56">
        <v>170</v>
      </c>
      <c r="V58" s="56">
        <f>C$6*TANH(C$7*(U58+C$8)+C$9)+C$10</f>
        <v>10.052506881344422</v>
      </c>
      <c r="X58" s="1"/>
      <c r="Y58" s="1"/>
      <c r="Z58" s="1"/>
      <c r="AA58" s="1"/>
      <c r="AB58" s="1"/>
      <c r="AC58" s="1"/>
      <c r="AD58" s="1"/>
      <c r="AE58" s="1"/>
      <c r="AF58" s="1"/>
    </row>
    <row r="59" spans="12:32">
      <c r="L59"/>
      <c r="N59"/>
      <c r="T59"/>
      <c r="U59" s="56">
        <v>175</v>
      </c>
      <c r="V59" s="56">
        <f>C$6*TANH(C$7*(U59+C$8)+C$9)+C$10</f>
        <v>10.280632966298567</v>
      </c>
      <c r="X59" s="1"/>
      <c r="Y59" s="1"/>
      <c r="Z59" s="1"/>
      <c r="AA59" s="1"/>
      <c r="AB59" s="1"/>
      <c r="AC59" s="1"/>
      <c r="AD59" s="1"/>
      <c r="AE59" s="1"/>
      <c r="AF59" s="1"/>
    </row>
    <row r="60" spans="12:32">
      <c r="L60"/>
      <c r="N60"/>
      <c r="T60"/>
      <c r="U60" s="56">
        <v>180</v>
      </c>
      <c r="V60" s="56">
        <f>C$6*TANH(C$7*(U60+C$8)+C$9)+C$10</f>
        <v>10.503495250865555</v>
      </c>
      <c r="X60" s="1"/>
      <c r="Y60" s="1"/>
      <c r="Z60" s="1"/>
      <c r="AA60" s="1"/>
      <c r="AB60" s="1"/>
      <c r="AC60" s="1"/>
      <c r="AD60" s="1"/>
      <c r="AE60" s="1"/>
      <c r="AF60" s="1"/>
    </row>
    <row r="61" spans="12:32">
      <c r="L61"/>
      <c r="N61"/>
      <c r="T61"/>
      <c r="U61" s="56">
        <v>185</v>
      </c>
      <c r="V61" s="56">
        <f>C$6*TANH(C$7*(U61+C$8)+C$9)+C$10</f>
        <v>10.721101720583897</v>
      </c>
      <c r="X61" s="1"/>
      <c r="Y61" s="1"/>
      <c r="Z61" s="1"/>
      <c r="AA61" s="1"/>
      <c r="AB61" s="1"/>
      <c r="AC61" s="1"/>
      <c r="AD61" s="1"/>
      <c r="AE61" s="1"/>
      <c r="AF61" s="1"/>
    </row>
    <row r="62" spans="12:32">
      <c r="L62"/>
      <c r="N62"/>
      <c r="T62"/>
      <c r="U62" s="56">
        <v>190</v>
      </c>
      <c r="V62" s="56">
        <f>C$6*TANH(C$7*(U62+C$8)+C$9)+C$10</f>
        <v>10.933468196778126</v>
      </c>
      <c r="X62" s="1"/>
      <c r="Y62" s="1"/>
      <c r="Z62" s="1"/>
      <c r="AA62" s="1"/>
      <c r="AB62" s="1"/>
      <c r="AC62" s="1"/>
      <c r="AD62" s="1"/>
      <c r="AE62" s="1"/>
      <c r="AF62" s="1"/>
    </row>
    <row r="63" spans="12:32">
      <c r="L63"/>
      <c r="N63"/>
      <c r="T63"/>
      <c r="U63" s="56">
        <v>195</v>
      </c>
      <c r="V63" s="56">
        <f>C$6*TANH(C$7*(U63+C$8)+C$9)+C$10</f>
        <v>11.140617927300999</v>
      </c>
      <c r="X63" s="1"/>
      <c r="Y63" s="1"/>
      <c r="Z63" s="1"/>
      <c r="AA63" s="1"/>
      <c r="AB63" s="1"/>
      <c r="AC63" s="1"/>
      <c r="AD63" s="1"/>
      <c r="AE63" s="1"/>
      <c r="AF63" s="1"/>
    </row>
    <row r="64" spans="12:32">
      <c r="L64"/>
      <c r="N64"/>
      <c r="T64"/>
      <c r="U64" s="56">
        <v>200</v>
      </c>
      <c r="V64" s="56">
        <f>C$6*TANH(C$7*(U64+C$8)+C$9)+C$10</f>
        <v>11.342581171040992</v>
      </c>
      <c r="X64" s="1"/>
      <c r="Y64" s="1"/>
      <c r="Z64" s="1"/>
      <c r="AA64" s="1"/>
      <c r="AB64" s="1"/>
      <c r="AC64" s="1"/>
      <c r="AD64" s="1"/>
      <c r="AE64" s="1"/>
      <c r="AF64" s="1"/>
    </row>
    <row r="65" spans="12:32">
      <c r="L65"/>
      <c r="N65"/>
      <c r="T65"/>
      <c r="U65" s="56">
        <v>205</v>
      </c>
      <c r="V65" s="56">
        <f>C$6*TANH(C$7*(U65+C$8)+C$9)+C$10</f>
        <v>11.539394778863244</v>
      </c>
      <c r="X65" s="1"/>
      <c r="Y65" s="1"/>
      <c r="Z65" s="1"/>
      <c r="AA65" s="1"/>
      <c r="AB65" s="1"/>
      <c r="AC65" s="1"/>
      <c r="AD65" s="1"/>
      <c r="AE65" s="1"/>
      <c r="AF65" s="1"/>
    </row>
    <row r="66" spans="12:32">
      <c r="L66"/>
      <c r="N66"/>
      <c r="T66"/>
      <c r="U66" s="56">
        <v>210</v>
      </c>
      <c r="V66" s="56">
        <f>C$6*TANH(C$7*(U66+C$8)+C$9)+C$10</f>
        <v>11.731101773478327</v>
      </c>
      <c r="X66" s="1"/>
      <c r="Y66" s="1"/>
      <c r="Z66" s="1"/>
      <c r="AA66" s="1"/>
      <c r="AB66" s="1"/>
      <c r="AC66" s="1"/>
      <c r="AD66" s="1"/>
      <c r="AE66" s="1"/>
      <c r="AF66" s="1"/>
    </row>
    <row r="67" spans="12:32">
      <c r="L67"/>
      <c r="N67"/>
      <c r="T67"/>
      <c r="U67" s="56">
        <v>215</v>
      </c>
      <c r="V67" s="56">
        <f>C$6*TANH(C$7*(U67+C$8)+C$9)+C$10</f>
        <v>11.917750930551344</v>
      </c>
      <c r="X67" s="1"/>
      <c r="Y67" s="1"/>
      <c r="Z67" s="1"/>
      <c r="AA67" s="1"/>
      <c r="AB67" s="1"/>
      <c r="AC67" s="1"/>
      <c r="AD67" s="1"/>
      <c r="AE67" s="1"/>
      <c r="AF67" s="1"/>
    </row>
    <row r="68" spans="12:32">
      <c r="L68"/>
      <c r="N68"/>
      <c r="T68"/>
      <c r="U68" s="56">
        <v>220</v>
      </c>
      <c r="V68" s="56">
        <f>C$6*TANH(C$7*(U68+C$8)+C$9)+C$10</f>
        <v>12.099396363176636</v>
      </c>
      <c r="X68" s="1"/>
      <c r="Y68" s="1"/>
      <c r="Z68" s="1"/>
      <c r="AA68" s="1"/>
      <c r="AB68" s="1"/>
      <c r="AC68" s="1"/>
      <c r="AD68" s="1"/>
      <c r="AE68" s="1"/>
      <c r="AF68" s="1"/>
    </row>
    <row r="69" spans="12:32">
      <c r="L69"/>
      <c r="N69"/>
      <c r="T69"/>
      <c r="U69" s="56">
        <v>223</v>
      </c>
      <c r="V69" s="56">
        <f>C$6*TANH(C$7*(U69+C$8)+C$9)+C$10</f>
        <v>12.206006202942254</v>
      </c>
      <c r="X69" s="1"/>
      <c r="Y69" s="1"/>
      <c r="Z69" s="1"/>
      <c r="AA69" s="1"/>
      <c r="AB69" s="1"/>
      <c r="AC69" s="1"/>
      <c r="AD69" s="1"/>
      <c r="AE69" s="1"/>
      <c r="AF69" s="1"/>
    </row>
    <row r="70" spans="12:32">
      <c r="L70"/>
      <c r="N70"/>
      <c r="T70"/>
      <c r="U70" s="56">
        <v>225</v>
      </c>
      <c r="V70" s="56">
        <f>C$6*TANH(C$7*(U70+C$8)+C$9)+C$10</f>
        <v>12.27609711165328</v>
      </c>
      <c r="X70" s="1"/>
      <c r="Y70" s="1"/>
      <c r="Z70" s="1"/>
      <c r="AA70" s="1"/>
      <c r="AB70" s="1"/>
      <c r="AC70" s="1"/>
      <c r="AD70" s="1"/>
      <c r="AE70" s="1"/>
      <c r="AF70" s="1"/>
    </row>
    <row r="71" spans="12:32">
      <c r="L71"/>
      <c r="N71"/>
      <c r="T71"/>
      <c r="U71" s="56">
        <v>230</v>
      </c>
      <c r="V71" s="56">
        <f>C$6*TANH(C$7*(U71+C$8)+C$9)+C$10</f>
        <v>12.447916740306443</v>
      </c>
      <c r="X71" s="1"/>
      <c r="Y71" s="1"/>
      <c r="Z71" s="1"/>
      <c r="AA71" s="1"/>
      <c r="AB71" s="1"/>
      <c r="AC71" s="1"/>
      <c r="AD71" s="1"/>
      <c r="AE71" s="1"/>
      <c r="AF71" s="1"/>
    </row>
    <row r="72" spans="12:32">
      <c r="L72"/>
      <c r="N72"/>
      <c r="T72"/>
      <c r="U72" s="56">
        <v>235</v>
      </c>
      <c r="V72" s="56">
        <f>C$6*TANH(C$7*(U72+C$8)+C$9)+C$10</f>
        <v>12.614922942910901</v>
      </c>
      <c r="X72" s="1"/>
      <c r="Y72" s="1"/>
      <c r="Z72" s="1"/>
      <c r="AA72" s="1"/>
      <c r="AB72" s="1"/>
      <c r="AC72" s="1"/>
      <c r="AD72" s="1"/>
      <c r="AE72" s="1"/>
      <c r="AF72" s="1"/>
    </row>
    <row r="73" spans="12:32">
      <c r="L73"/>
      <c r="N73"/>
      <c r="T73"/>
      <c r="U73" s="56">
        <v>240</v>
      </c>
      <c r="V73" s="56">
        <f>C$6*TANH(C$7*(U73+C$8)+C$9)+C$10</f>
        <v>12.777187158088216</v>
      </c>
      <c r="X73" s="1"/>
      <c r="Y73" s="1"/>
      <c r="Z73" s="1"/>
      <c r="AA73" s="1"/>
      <c r="AB73" s="1"/>
      <c r="AC73" s="1"/>
      <c r="AD73" s="1"/>
      <c r="AE73" s="1"/>
      <c r="AF73" s="1"/>
    </row>
    <row r="74" spans="12:32">
      <c r="L74"/>
      <c r="N74"/>
      <c r="T74"/>
      <c r="U74" s="56">
        <v>245</v>
      </c>
      <c r="V74" s="56">
        <f>C$6*TANH(C$7*(U74+C$8)+C$9)+C$10</f>
        <v>12.934784195869328</v>
      </c>
      <c r="X74" s="1"/>
      <c r="Y74" s="1"/>
      <c r="Z74" s="1"/>
      <c r="AA74" s="1"/>
      <c r="AB74" s="1"/>
      <c r="AC74" s="1"/>
      <c r="AD74" s="1"/>
      <c r="AE74" s="1"/>
      <c r="AF74" s="1"/>
    </row>
    <row r="75" spans="12:32">
      <c r="L75"/>
      <c r="N75"/>
      <c r="T75"/>
      <c r="U75" s="56">
        <v>250</v>
      </c>
      <c r="V75" s="56">
        <f>C$6*TANH(C$7*(U75+C$8)+C$9)+C$10</f>
        <v>13.087791876441276</v>
      </c>
      <c r="X75" s="1"/>
      <c r="Y75" s="1"/>
      <c r="Z75" s="1"/>
      <c r="AA75" s="1"/>
      <c r="AB75" s="1"/>
      <c r="AC75" s="1"/>
      <c r="AD75" s="1"/>
      <c r="AE75" s="1"/>
      <c r="AF75" s="1"/>
    </row>
    <row r="76" spans="12:32">
      <c r="L76"/>
      <c r="N76"/>
      <c r="T76"/>
      <c r="U76" s="56">
        <v>255</v>
      </c>
      <c r="V76" s="56">
        <f>C$6*TANH(C$7*(U76+C$8)+C$9)+C$10</f>
        <v>13.236290681931226</v>
      </c>
      <c r="X76" s="1"/>
      <c r="Y76" s="1"/>
      <c r="Z76" s="1"/>
      <c r="AA76" s="1"/>
      <c r="AB76" s="1"/>
      <c r="AC76" s="1"/>
      <c r="AD76" s="1"/>
      <c r="AE76" s="1"/>
      <c r="AF76" s="1"/>
    </row>
    <row r="77" spans="12:32">
      <c r="L77"/>
      <c r="N77"/>
      <c r="T77"/>
      <c r="U77" s="56">
        <v>260</v>
      </c>
      <c r="V77" s="56">
        <f>C$6*TANH(C$7*(U77+C$8)+C$9)+C$10</f>
        <v>13.380363421924546</v>
      </c>
      <c r="X77" s="1"/>
      <c r="Y77" s="1"/>
      <c r="Z77" s="1"/>
      <c r="AA77" s="1"/>
      <c r="AB77" s="1"/>
      <c r="AC77" s="1"/>
      <c r="AD77" s="1"/>
      <c r="AE77" s="1"/>
      <c r="AF77" s="1"/>
    </row>
    <row r="78" spans="12:32" ht="12.75" customHeight="1">
      <c r="L78"/>
      <c r="N78"/>
      <c r="T78"/>
      <c r="U78" s="56">
        <v>265</v>
      </c>
      <c r="V78" s="56">
        <f>C$6*TANH(C$7*(U78+C$8)+C$9)+C$10</f>
        <v>13.52009491326595</v>
      </c>
      <c r="X78" s="1"/>
      <c r="Y78" s="1"/>
      <c r="Z78" s="1"/>
      <c r="AA78" s="1"/>
      <c r="AB78" s="1"/>
      <c r="AC78" s="1"/>
      <c r="AD78" s="1"/>
      <c r="AE78" s="1"/>
      <c r="AF78" s="1"/>
    </row>
    <row r="79" spans="12:32">
      <c r="L79"/>
      <c r="N79"/>
      <c r="T79"/>
      <c r="U79" s="56">
        <v>270</v>
      </c>
      <c r="V79" s="56">
        <f>C$6*TANH(C$7*(U79+C$8)+C$9)+C$10</f>
        <v>13.655571674555421</v>
      </c>
      <c r="X79" s="1"/>
      <c r="Y79" s="1"/>
      <c r="Z79" s="1"/>
      <c r="AA79" s="1"/>
      <c r="AB79" s="1"/>
      <c r="AC79" s="1"/>
      <c r="AD79" s="1"/>
      <c r="AE79" s="1"/>
      <c r="AF79" s="1"/>
    </row>
    <row r="80" spans="12:32">
      <c r="L80"/>
      <c r="N80"/>
      <c r="T80"/>
      <c r="U80" s="56">
        <v>275</v>
      </c>
      <c r="V80" s="56">
        <f>C$6*TANH(C$7*(U80+C$8)+C$9)+C$10</f>
        <v>13.78688163562302</v>
      </c>
      <c r="X80" s="1"/>
      <c r="Y80" s="1"/>
      <c r="Z80" s="1"/>
      <c r="AA80" s="1"/>
      <c r="AB80" s="1"/>
      <c r="AC80" s="1"/>
      <c r="AD80" s="1"/>
      <c r="AE80" s="1"/>
      <c r="AF80" s="1"/>
    </row>
    <row r="81" spans="12:32">
      <c r="L81"/>
      <c r="N81"/>
      <c r="T81"/>
      <c r="U81" s="56">
        <v>280</v>
      </c>
      <c r="V81" s="56">
        <f>C$6*TANH(C$7*(U81+C$8)+C$9)+C$10</f>
        <v>13.91411386214962</v>
      </c>
      <c r="X81" s="1"/>
      <c r="Y81" s="1"/>
      <c r="Z81" s="1"/>
      <c r="AA81" s="1"/>
      <c r="AB81" s="1"/>
      <c r="AC81" s="1"/>
      <c r="AD81" s="1"/>
      <c r="AE81" s="1"/>
      <c r="AF81" s="1"/>
    </row>
    <row r="82" spans="12:32">
      <c r="L82"/>
      <c r="N82"/>
      <c r="T82"/>
      <c r="U82" s="56">
        <v>285</v>
      </c>
      <c r="V82" s="56">
        <f>C$6*TANH(C$7*(U82+C$8)+C$9)+C$10</f>
        <v>14.037358295493773</v>
      </c>
      <c r="X82" s="1"/>
      <c r="Y82" s="1"/>
      <c r="Z82" s="1"/>
      <c r="AA82" s="1"/>
      <c r="AB82" s="1"/>
      <c r="AC82" s="1"/>
      <c r="AD82" s="1"/>
      <c r="AE82" s="1"/>
      <c r="AF82" s="1"/>
    </row>
    <row r="83" spans="12:32">
      <c r="L83"/>
      <c r="N83"/>
      <c r="T83"/>
      <c r="U83" s="56">
        <v>290</v>
      </c>
      <c r="V83" s="56">
        <f>C$6*TANH(C$7*(U83+C$8)+C$9)+C$10</f>
        <v>14.156705507688338</v>
      </c>
      <c r="X83" s="1"/>
      <c r="Y83" s="1"/>
      <c r="Z83" s="1"/>
      <c r="AA83" s="1"/>
      <c r="AB83" s="1"/>
      <c r="AC83" s="1"/>
      <c r="AD83" s="1"/>
      <c r="AE83" s="1"/>
      <c r="AF83" s="1"/>
    </row>
    <row r="84" spans="12:32">
      <c r="L84"/>
      <c r="N84"/>
      <c r="T84"/>
      <c r="U84" s="56">
        <v>295</v>
      </c>
      <c r="V84" s="56">
        <f>C$6*TANH(C$7*(U84+C$8)+C$9)+C$10</f>
        <v>14.272246471483861</v>
      </c>
      <c r="X84" s="1"/>
      <c r="Y84" s="1"/>
      <c r="Z84" s="1"/>
      <c r="AA84" s="1"/>
      <c r="AB84" s="1"/>
      <c r="AC84" s="1"/>
      <c r="AD84" s="1"/>
      <c r="AE84" s="1"/>
      <c r="AF84" s="1"/>
    </row>
    <row r="85" spans="12:32">
      <c r="L85"/>
      <c r="N85"/>
      <c r="T85"/>
      <c r="U85" s="56">
        <v>300</v>
      </c>
      <c r="V85" s="56">
        <f>C$6*TANH(C$7*(U85+C$8)+C$9)+C$10</f>
        <v>14.384072345238762</v>
      </c>
      <c r="X85" s="1"/>
      <c r="Y85" s="1"/>
      <c r="Z85" s="1"/>
      <c r="AA85" s="1"/>
      <c r="AB85" s="1"/>
      <c r="AC85" s="1"/>
      <c r="AD85" s="1"/>
      <c r="AE85" s="1"/>
      <c r="AF85" s="1"/>
    </row>
    <row r="86" spans="12:32">
      <c r="L86"/>
      <c r="N86"/>
      <c r="T86"/>
      <c r="U86" s="56">
        <v>305</v>
      </c>
      <c r="V86" s="56">
        <f>C$6*TANH(C$7*(U86+C$8)+C$9)+C$10</f>
        <v>14.492274272388972</v>
      </c>
      <c r="X86" s="1"/>
      <c r="Y86" s="1"/>
      <c r="Z86" s="1"/>
      <c r="AA86" s="1"/>
      <c r="AB86" s="1"/>
      <c r="AC86" s="1"/>
      <c r="AD86" s="1"/>
      <c r="AE86" s="1"/>
      <c r="AF86" s="1"/>
    </row>
    <row r="87" spans="12:32">
      <c r="L87"/>
      <c r="N87"/>
      <c r="T87"/>
      <c r="U87" s="56">
        <v>310</v>
      </c>
      <c r="V87" s="56">
        <f>C$6*TANH(C$7*(U87+C$8)+C$9)+C$10</f>
        <v>14.596943195170679</v>
      </c>
      <c r="X87" s="1"/>
      <c r="Y87" s="1"/>
      <c r="Z87" s="1"/>
      <c r="AA87" s="1"/>
      <c r="AB87" s="1"/>
      <c r="AC87" s="1"/>
      <c r="AD87" s="1"/>
      <c r="AE87" s="1"/>
      <c r="AF87" s="1"/>
    </row>
    <row r="88" spans="12:32">
      <c r="L88"/>
      <c r="N88"/>
      <c r="T88"/>
      <c r="U88" s="56">
        <v>315</v>
      </c>
      <c r="V88" s="56">
        <f>C$6*TANH(C$7*(U88+C$8)+C$9)+C$10</f>
        <v>14.698169682219877</v>
      </c>
      <c r="X88" s="1"/>
      <c r="Y88" s="1"/>
      <c r="Z88" s="1"/>
      <c r="AA88" s="1"/>
      <c r="AB88" s="1"/>
      <c r="AC88" s="1"/>
      <c r="AD88" s="1"/>
      <c r="AE88" s="1"/>
      <c r="AF88" s="1"/>
    </row>
    <row r="89" spans="12:32">
      <c r="L89"/>
      <c r="N89"/>
      <c r="T89"/>
      <c r="U89" s="56">
        <v>320</v>
      </c>
      <c r="V89" s="56">
        <f>C$6*TANH(C$7*(U89+C$8)+C$9)+C$10</f>
        <v>14.79604376962987</v>
      </c>
      <c r="X89" s="1"/>
      <c r="Y89" s="1"/>
      <c r="Z89" s="1"/>
      <c r="AA89" s="1"/>
      <c r="AB89" s="1"/>
      <c r="AC89" s="1"/>
      <c r="AD89" s="1"/>
      <c r="AE89" s="1"/>
      <c r="AF89" s="1"/>
    </row>
    <row r="90" spans="12:32">
      <c r="L90"/>
      <c r="N90"/>
      <c r="T90"/>
      <c r="U90" s="56">
        <v>325</v>
      </c>
      <c r="V90" s="56">
        <f>C$6*TANH(C$7*(U90+C$8)+C$9)+C$10</f>
        <v>14.89065481501285</v>
      </c>
      <c r="X90" s="1"/>
      <c r="Y90" s="1"/>
      <c r="Z90" s="1"/>
      <c r="AA90" s="1"/>
      <c r="AB90" s="1"/>
      <c r="AC90" s="1"/>
      <c r="AD90" s="1"/>
      <c r="AE90" s="1"/>
      <c r="AF90" s="1"/>
    </row>
    <row r="91" spans="12:32" ht="12.75" customHeight="1">
      <c r="L91"/>
      <c r="N91"/>
      <c r="T91"/>
      <c r="U91" s="56">
        <v>330</v>
      </c>
      <c r="V91" s="56">
        <f>C$6*TANH(C$7*(U91+C$8)+C$9)+C$10</f>
        <v>14.982091364083651</v>
      </c>
      <c r="X91" s="1"/>
      <c r="Y91" s="1"/>
      <c r="Z91" s="1"/>
      <c r="AA91" s="1"/>
      <c r="AB91" s="1"/>
      <c r="AC91" s="1"/>
      <c r="AD91" s="1"/>
      <c r="AE91" s="1"/>
      <c r="AF91" s="1"/>
    </row>
    <row r="92" spans="12:32">
      <c r="L92"/>
      <c r="N92"/>
      <c r="T92"/>
      <c r="U92" s="56">
        <v>335</v>
      </c>
      <c r="V92" s="56">
        <f>C$6*TANH(C$7*(U92+C$8)+C$9)+C$10</f>
        <v>15.070441029261794</v>
      </c>
      <c r="X92" s="1"/>
      <c r="Y92" s="1"/>
      <c r="Z92" s="1"/>
      <c r="AA92" s="1"/>
      <c r="AB92" s="1"/>
      <c r="AC92" s="1"/>
      <c r="AD92" s="1"/>
      <c r="AE92" s="1"/>
      <c r="AF92" s="1"/>
    </row>
    <row r="93" spans="12:32">
      <c r="L93"/>
      <c r="N93"/>
      <c r="T93"/>
      <c r="U93" s="56">
        <v>340</v>
      </c>
      <c r="V93" s="56">
        <f>C$6*TANH(C$7*(U93+C$8)+C$9)+C$10</f>
        <v>15.155790379771737</v>
      </c>
      <c r="X93" s="1"/>
      <c r="Y93" s="1"/>
      <c r="Z93" s="1"/>
      <c r="AA93" s="1"/>
      <c r="AB93" s="1"/>
      <c r="AC93" s="1"/>
      <c r="AD93" s="1"/>
      <c r="AE93" s="1"/>
      <c r="AF93" s="1"/>
    </row>
    <row r="94" spans="12:32">
      <c r="L94"/>
      <c r="N94"/>
      <c r="T94"/>
      <c r="U94" s="56">
        <v>345</v>
      </c>
      <c r="V94" s="56">
        <f>C$6*TANH(C$7*(U94+C$8)+C$9)+C$10</f>
        <v>15.238224842710462</v>
      </c>
      <c r="X94" s="1"/>
      <c r="Y94" s="1"/>
      <c r="Z94" s="1"/>
      <c r="AA94" s="1"/>
      <c r="AB94" s="1"/>
      <c r="AC94" s="1"/>
      <c r="AD94" s="1"/>
      <c r="AE94" s="1"/>
      <c r="AF94" s="1"/>
    </row>
    <row r="95" spans="12:32">
      <c r="L95"/>
      <c r="N95"/>
      <c r="T95"/>
      <c r="U95" s="56">
        <v>350</v>
      </c>
      <c r="V95" s="56">
        <f>C$6*TANH(C$7*(U95+C$8)+C$9)+C$10</f>
        <v>15.317828614545119</v>
      </c>
      <c r="X95" s="1"/>
      <c r="Y95" s="1"/>
      <c r="Z95" s="1"/>
      <c r="AA95" s="1"/>
      <c r="AB95" s="1"/>
      <c r="AC95" s="1"/>
      <c r="AD95" s="1"/>
      <c r="AE95" s="1"/>
      <c r="AF95" s="1"/>
    </row>
    <row r="96" spans="12:32">
      <c r="L96"/>
      <c r="N96"/>
      <c r="T96"/>
      <c r="U96" s="56">
        <v>355</v>
      </c>
      <c r="V96" s="56">
        <f>C$6*TANH(C$7*(U96+C$8)+C$9)+C$10</f>
        <v>15.39468458250145</v>
      </c>
      <c r="X96" s="1"/>
      <c r="Y96" s="1"/>
      <c r="Z96" s="1"/>
      <c r="AA96" s="1"/>
      <c r="AB96" s="1"/>
      <c r="AC96" s="1"/>
      <c r="AD96" s="1"/>
      <c r="AE96" s="1"/>
      <c r="AF96" s="1"/>
    </row>
    <row r="97" spans="12:32">
      <c r="L97"/>
      <c r="N97"/>
      <c r="T97"/>
      <c r="U97" s="56">
        <v>360</v>
      </c>
      <c r="V97" s="56">
        <f>C$6*TANH(C$7*(U97+C$8)+C$9)+C$10</f>
        <v>15.468874255305387</v>
      </c>
      <c r="X97" s="1"/>
      <c r="Y97" s="1"/>
      <c r="Z97" s="1"/>
      <c r="AA97" s="1"/>
      <c r="AB97" s="1"/>
      <c r="AC97" s="1"/>
      <c r="AD97" s="1"/>
      <c r="AE97" s="1"/>
      <c r="AF97" s="1"/>
    </row>
    <row r="98" spans="12:32">
      <c r="L98"/>
      <c r="N98"/>
      <c r="T98"/>
      <c r="U98" s="56">
        <v>365</v>
      </c>
      <c r="V98" s="56">
        <f>C$6*TANH(C$7*(U98+C$8)+C$9)+C$10</f>
        <v>15.540477702745076</v>
      </c>
      <c r="X98" s="1"/>
      <c r="Y98" s="1"/>
      <c r="Z98" s="1"/>
      <c r="AA98" s="1"/>
      <c r="AB98" s="1"/>
      <c r="AC98" s="1"/>
      <c r="AD98" s="1"/>
      <c r="AE98" s="1"/>
      <c r="AF98" s="1"/>
    </row>
    <row r="99" spans="12:32">
      <c r="L99"/>
      <c r="N99"/>
      <c r="T99"/>
      <c r="U99" s="56">
        <v>370</v>
      </c>
      <c r="V99" s="56">
        <f>C$6*TANH(C$7*(U99+C$8)+C$9)+C$10</f>
        <v>15.609573503528342</v>
      </c>
      <c r="X99" s="1"/>
      <c r="Y99" s="1"/>
      <c r="Z99" s="1"/>
      <c r="AA99" s="1"/>
      <c r="AB99" s="1"/>
      <c r="AC99" s="1"/>
      <c r="AD99" s="1"/>
      <c r="AE99" s="1"/>
      <c r="AF99" s="1"/>
    </row>
    <row r="100" spans="12:32">
      <c r="L100"/>
      <c r="N100"/>
      <c r="T100"/>
      <c r="U100" s="56">
        <v>375</v>
      </c>
      <c r="V100" s="56">
        <f>C$6*TANH(C$7*(U100+C$8)+C$9)+C$10</f>
        <v>15.676238700920864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2:32">
      <c r="L101"/>
      <c r="N101"/>
      <c r="T101"/>
      <c r="U101" s="56">
        <v>380</v>
      </c>
      <c r="V101" s="56">
        <f>C$6*TANH(C$7*(U101+C$8)+C$9)+C$10</f>
        <v>15.740548765662476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2:32">
      <c r="L102"/>
      <c r="N102"/>
      <c r="T102"/>
      <c r="U102" s="56">
        <v>385</v>
      </c>
      <c r="V102" s="56">
        <f>C$6*TANH(C$7*(U102+C$8)+C$9)+C$10</f>
        <v>15.802577565673143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2:32">
      <c r="L103"/>
      <c r="N103"/>
      <c r="T103"/>
      <c r="U103" s="56">
        <v>390</v>
      </c>
      <c r="V103" s="56">
        <f>C$6*TANH(C$7*(U103+C$8)+C$9)+C$10</f>
        <v>15.862397342075466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2:32">
      <c r="L104"/>
      <c r="N104"/>
      <c r="T104"/>
      <c r="U104" s="56">
        <v>395</v>
      </c>
      <c r="V104" s="56">
        <f>C$6*TANH(C$7*(U104+C$8)+C$9)+C$10</f>
        <v>15.920078691077251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2:32" ht="12.75" customHeight="1">
      <c r="L105"/>
      <c r="N105"/>
      <c r="T105"/>
      <c r="U105" s="56">
        <v>400</v>
      </c>
      <c r="V105" s="56">
        <f>C$6*TANH(C$7*(U105+C$8)+C$9)+C$10</f>
        <v>15.975690551275029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2:32">
      <c r="L106"/>
      <c r="N106"/>
      <c r="T106"/>
      <c r="U106" s="56">
        <v>405</v>
      </c>
      <c r="V106" s="56">
        <f>C$6*TANH(C$7*(U106+C$8)+C$9)+C$10</f>
        <v>16.029300195957521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2:32" ht="15" customHeight="1">
      <c r="L107"/>
      <c r="N107"/>
      <c r="T107"/>
      <c r="U107" s="56">
        <v>410</v>
      </c>
      <c r="V107" s="56">
        <f>C$6*TANH(C$7*(U107+C$8)+C$9)+C$10</f>
        <v>16.080973230006713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2:32" ht="15" customHeight="1">
      <c r="L108"/>
      <c r="N108"/>
      <c r="T108"/>
      <c r="U108" s="56">
        <v>415</v>
      </c>
      <c r="V108" s="56">
        <f>C$6*TANH(C$7*(U108+C$8)+C$9)+C$10</f>
        <v>16.130773591012744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2:32" ht="15" customHeight="1">
      <c r="L109"/>
      <c r="N109"/>
      <c r="T109"/>
      <c r="U109" s="56">
        <v>420</v>
      </c>
      <c r="V109" s="56">
        <f>C$6*TANH(C$7*(U109+C$8)+C$9)+C$10</f>
        <v>16.178763554238135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2:32" ht="15" customHeight="1">
      <c r="L110"/>
      <c r="N110"/>
      <c r="T110"/>
      <c r="U110" s="56">
        <v>425</v>
      </c>
      <c r="V110" s="56">
        <f>C$6*TANH(C$7*(U110+C$8)+C$9)+C$10</f>
        <v>16.225003741085168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2:32" ht="15" customHeight="1">
      <c r="L111"/>
      <c r="N111"/>
      <c r="T111"/>
      <c r="U111" s="56">
        <v>430</v>
      </c>
      <c r="V111" s="56">
        <f>C$6*TANH(C$7*(U111+C$8)+C$9)+C$10</f>
        <v>16.269553130739578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2:32" ht="15" customHeight="1">
      <c r="L112"/>
      <c r="N112"/>
      <c r="T112"/>
      <c r="U112" s="56">
        <v>435</v>
      </c>
      <c r="V112" s="56">
        <f>C$6*TANH(C$7*(U112+C$8)+C$9)+C$10</f>
        <v>16.312469074681566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2:32" ht="15" customHeight="1">
      <c r="L113"/>
      <c r="N113"/>
      <c r="T113"/>
      <c r="U113" s="56">
        <v>440</v>
      </c>
      <c r="V113" s="56">
        <f>C$6*TANH(C$7*(U113+C$8)+C$9)+C$10</f>
        <v>16.353807313773626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2:32" ht="15" customHeight="1">
      <c r="L114"/>
      <c r="N114"/>
      <c r="T114"/>
      <c r="U114" s="56">
        <v>445</v>
      </c>
      <c r="V114" s="56">
        <f>C$6*TANH(C$7*(U114+C$8)+C$9)+C$10</f>
        <v>16.393621997652051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2:32" ht="15" customHeight="1">
      <c r="L115"/>
      <c r="N115"/>
      <c r="T115"/>
      <c r="U115" s="56">
        <v>450</v>
      </c>
      <c r="V115" s="56">
        <f>C$6*TANH(C$7*(U115+C$8)+C$9)+C$10</f>
        <v>16.431965706166277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2:32" ht="15" customHeight="1">
      <c r="L116"/>
      <c r="N116"/>
      <c r="T116"/>
      <c r="U116" s="56">
        <v>455</v>
      </c>
      <c r="V116" s="56">
        <f>C$6*TANH(C$7*(U116+C$8)+C$9)+C$10</f>
        <v>16.468889472626699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2:32" ht="15" customHeight="1">
      <c r="L117"/>
      <c r="N117"/>
      <c r="T117"/>
      <c r="U117" s="56">
        <v>460</v>
      </c>
      <c r="V117" s="56">
        <f>C$6*TANH(C$7*(U117+C$8)+C$9)+C$10</f>
        <v>16.504442808637705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2:32" ht="15" customHeight="1">
      <c r="L118"/>
      <c r="N118"/>
      <c r="T118"/>
      <c r="U118" s="56">
        <v>465</v>
      </c>
      <c r="V118" s="56">
        <f>C$6*TANH(C$7*(U118+C$8)+C$9)+C$10</f>
        <v>16.53867373030798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2:32" ht="15" customHeight="1">
      <c r="L119"/>
      <c r="N119"/>
      <c r="T119"/>
      <c r="U119" s="56">
        <v>470</v>
      </c>
      <c r="V119" s="56">
        <f>C$6*TANH(C$7*(U119+C$8)+C$9)+C$10</f>
        <v>16.571628785644936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2:32" ht="15" customHeight="1">
      <c r="L120"/>
      <c r="N120"/>
      <c r="T120"/>
      <c r="U120" s="56">
        <v>475</v>
      </c>
      <c r="V120" s="56">
        <f>C$6*TANH(C$7*(U120+C$8)+C$9)+C$10</f>
        <v>16.603353082954193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2:32" ht="15" customHeight="1">
      <c r="L121"/>
      <c r="N121"/>
      <c r="T121"/>
      <c r="U121" s="56">
        <v>480</v>
      </c>
      <c r="V121" s="56">
        <f>C$6*TANH(C$7*(U121+C$8)+C$9)+C$10</f>
        <v>16.633890320078528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2:32" ht="15" customHeight="1">
      <c r="L122"/>
      <c r="N122"/>
      <c r="T122"/>
      <c r="U122" s="56">
        <v>485</v>
      </c>
      <c r="V122" s="56">
        <f>C$6*TANH(C$7*(U122+C$8)+C$9)+C$10</f>
        <v>16.663282814323466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2:32" ht="15" customHeight="1">
      <c r="L123"/>
      <c r="N123"/>
      <c r="T123"/>
      <c r="U123" s="56">
        <v>490</v>
      </c>
      <c r="V123" s="56">
        <f>C$6*TANH(C$7*(U123+C$8)+C$9)+C$10</f>
        <v>16.69157153292878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2:32" ht="15" customHeight="1">
      <c r="L124"/>
      <c r="N124"/>
      <c r="T124"/>
      <c r="U124" s="56">
        <v>495</v>
      </c>
      <c r="V124" s="56">
        <f>C$6*TANH(C$7*(U124+C$8)+C$9)+C$10</f>
        <v>16.718796123956817</v>
      </c>
      <c r="X124" s="1"/>
      <c r="Y124" s="1"/>
      <c r="Z124" s="1"/>
      <c r="AA124" s="1"/>
      <c r="AB124" s="1"/>
      <c r="AC124" s="1"/>
      <c r="AD124" s="1"/>
      <c r="AE124" s="1"/>
      <c r="AF124" s="1"/>
    </row>
    <row r="125" spans="12:32" ht="15" customHeight="1">
      <c r="L125"/>
      <c r="N125"/>
      <c r="T125"/>
      <c r="U125" s="56">
        <v>500</v>
      </c>
      <c r="V125" s="56">
        <f>C$6*TANH(C$7*(U125+C$8)+C$9)+C$10</f>
        <v>16.74499494747916</v>
      </c>
      <c r="X125" s="1"/>
      <c r="Y125" s="1"/>
      <c r="Z125" s="1"/>
      <c r="AA125" s="1"/>
      <c r="AB125" s="1"/>
      <c r="AC125" s="1"/>
      <c r="AD125" s="1"/>
      <c r="AE125" s="1"/>
      <c r="AF125" s="1"/>
    </row>
    <row r="126" spans="12:32" ht="15" customHeight="1">
      <c r="L126"/>
      <c r="N126"/>
      <c r="T126"/>
      <c r="U126" s="56">
        <v>505</v>
      </c>
      <c r="V126" s="56">
        <f>C$6*TANH(C$7*(U126+C$8)+C$9)+C$10</f>
        <v>16.770205106953615</v>
      </c>
      <c r="X126" s="1"/>
      <c r="Y126" s="1"/>
      <c r="Z126" s="1"/>
      <c r="AA126" s="1"/>
      <c r="AB126" s="1"/>
      <c r="AC126" s="1"/>
      <c r="AD126" s="1"/>
      <c r="AE126" s="1"/>
      <c r="AF126" s="1"/>
    </row>
    <row r="127" spans="12:32" ht="15" customHeight="1">
      <c r="L127"/>
      <c r="N127"/>
      <c r="T127"/>
      <c r="U127" s="56">
        <v>510</v>
      </c>
      <c r="V127" s="56">
        <f>C$6*TANH(C$7*(U127+C$8)+C$9)+C$10</f>
        <v>16.794462480692992</v>
      </c>
      <c r="X127" s="1"/>
      <c r="Y127" s="1"/>
      <c r="Z127" s="1"/>
      <c r="AA127" s="1"/>
      <c r="AB127" s="1"/>
      <c r="AC127" s="1"/>
      <c r="AD127" s="1"/>
      <c r="AE127" s="1"/>
      <c r="AF127" s="1"/>
    </row>
    <row r="128" spans="12:32" ht="15" customHeight="1">
      <c r="L128"/>
      <c r="N128"/>
      <c r="T128"/>
      <c r="U128" s="56">
        <v>515</v>
      </c>
      <c r="V128" s="56">
        <f>C$6*TANH(C$7*(U128+C$8)+C$9)+C$10</f>
        <v>16.817801753336195</v>
      </c>
      <c r="X128" s="1"/>
      <c r="Y128" s="1"/>
      <c r="Z128" s="1"/>
      <c r="AA128" s="1"/>
      <c r="AB128" s="1"/>
      <c r="AC128" s="1"/>
      <c r="AD128" s="1"/>
      <c r="AE128" s="1"/>
      <c r="AF128" s="1"/>
    </row>
    <row r="129" spans="12:32" ht="15" customHeight="1">
      <c r="L129"/>
      <c r="N129"/>
      <c r="T129"/>
      <c r="U129" s="56">
        <v>520</v>
      </c>
      <c r="V129" s="56">
        <f>C$6*TANH(C$7*(U129+C$8)+C$9)+C$10</f>
        <v>16.84025644724063</v>
      </c>
      <c r="X129" s="1"/>
      <c r="Y129" s="1"/>
      <c r="Z129" s="1"/>
      <c r="AA129" s="1"/>
      <c r="AB129" s="1"/>
      <c r="AC129" s="1"/>
      <c r="AD129" s="1"/>
      <c r="AE129" s="1"/>
      <c r="AF129" s="1"/>
    </row>
    <row r="130" spans="12:32" ht="15" customHeight="1">
      <c r="L130"/>
      <c r="N130"/>
      <c r="T130"/>
      <c r="U130" s="56">
        <v>525</v>
      </c>
      <c r="V130" s="56">
        <f>C$6*TANH(C$7*(U130+C$8)+C$9)+C$10</f>
        <v>16.861858953722884</v>
      </c>
      <c r="X130" s="1"/>
      <c r="Y130" s="1"/>
      <c r="Z130" s="1"/>
      <c r="AA130" s="1"/>
      <c r="AB130" s="1"/>
      <c r="AC130" s="1"/>
      <c r="AD130" s="1"/>
      <c r="AE130" s="1"/>
      <c r="AF130" s="1"/>
    </row>
    <row r="131" spans="12:32" ht="15" customHeight="1">
      <c r="L131"/>
      <c r="N131"/>
      <c r="T131"/>
      <c r="U131" s="56">
        <v>530</v>
      </c>
      <c r="V131" s="56">
        <f>C$6*TANH(C$7*(U131+C$8)+C$9)+C$10</f>
        <v>16.882640564081928</v>
      </c>
      <c r="X131" s="1"/>
      <c r="Y131" s="1"/>
      <c r="Z131" s="1"/>
      <c r="AA131" s="1"/>
      <c r="AB131" s="1"/>
      <c r="AC131" s="1"/>
      <c r="AD131" s="1"/>
      <c r="AE131" s="1"/>
      <c r="AF131" s="1"/>
    </row>
    <row r="132" spans="12:32" ht="15" customHeight="1">
      <c r="L132"/>
      <c r="N132"/>
      <c r="T132"/>
      <c r="U132" s="56">
        <v>535</v>
      </c>
      <c r="V132" s="56">
        <f>C$6*TANH(C$7*(U132+C$8)+C$9)+C$10</f>
        <v>16.902631500346128</v>
      </c>
      <c r="X132" s="1"/>
      <c r="Y132" s="1"/>
      <c r="Z132" s="1"/>
      <c r="AA132" s="1"/>
      <c r="AB132" s="1"/>
      <c r="AC132" s="1"/>
      <c r="AD132" s="1"/>
      <c r="AE132" s="1"/>
      <c r="AF132" s="1"/>
    </row>
    <row r="133" spans="12:32" ht="15" customHeight="1">
      <c r="L133"/>
      <c r="N133"/>
      <c r="T133"/>
      <c r="U133" s="56">
        <v>540</v>
      </c>
      <c r="V133" s="56">
        <f>C$6*TANH(C$7*(U133+C$8)+C$9)+C$10</f>
        <v>16.921860945691591</v>
      </c>
      <c r="X133" s="1"/>
      <c r="Y133" s="1"/>
      <c r="Z133" s="1"/>
      <c r="AA133" s="1"/>
      <c r="AB133" s="1"/>
      <c r="AC133" s="1"/>
      <c r="AD133" s="1"/>
      <c r="AE133" s="1"/>
      <c r="AF133" s="1"/>
    </row>
    <row r="134" spans="12:32" ht="15" customHeight="1">
      <c r="L134"/>
      <c r="N134"/>
      <c r="T134"/>
      <c r="U134" s="56">
        <v>545</v>
      </c>
      <c r="V134" s="56">
        <f>C$6*TANH(C$7*(U134+C$8)+C$9)+C$10</f>
        <v>16.940357074485501</v>
      </c>
      <c r="X134" s="1"/>
      <c r="Y134" s="1"/>
      <c r="Z134" s="1"/>
      <c r="AA134" s="1"/>
      <c r="AB134" s="1"/>
      <c r="AC134" s="1"/>
      <c r="AD134" s="1"/>
      <c r="AE134" s="1"/>
      <c r="AF134" s="1"/>
    </row>
    <row r="135" spans="12:32" ht="15" customHeight="1">
      <c r="L135"/>
      <c r="N135"/>
      <c r="T135"/>
      <c r="U135" s="56">
        <v>550</v>
      </c>
      <c r="V135" s="56">
        <f>C$6*TANH(C$7*(U135+C$8)+C$9)+C$10</f>
        <v>16.958147081913449</v>
      </c>
      <c r="X135" s="1"/>
      <c r="Y135" s="1"/>
      <c r="Z135" s="1"/>
      <c r="AA135" s="1"/>
      <c r="AB135" s="1"/>
      <c r="AC135" s="1"/>
      <c r="AD135" s="1"/>
      <c r="AE135" s="1"/>
      <c r="AF135" s="1"/>
    </row>
    <row r="136" spans="12:32" ht="15" customHeight="1">
      <c r="L136"/>
      <c r="N136"/>
      <c r="T136"/>
      <c r="U136" s="56">
        <v>555</v>
      </c>
      <c r="V136" s="56">
        <f>C$6*TANH(C$7*(U136+C$8)+C$9)+C$10</f>
        <v>16.975257213155057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2:32" ht="15" customHeight="1">
      <c r="L137"/>
      <c r="N137"/>
      <c r="T137"/>
      <c r="U137" s="56">
        <v>560</v>
      </c>
      <c r="V137" s="56">
        <f>C$6*TANH(C$7*(U137+C$8)+C$9)+C$10</f>
        <v>16.99171279207674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2:32" ht="15" customHeight="1">
      <c r="L138"/>
      <c r="N138"/>
      <c r="T138"/>
      <c r="U138" s="56">
        <v>565</v>
      </c>
      <c r="V138" s="56">
        <f>C$6*TANH(C$7*(U138+C$8)+C$9)+C$10</f>
        <v>17.007538249414868</v>
      </c>
      <c r="X138" s="1"/>
      <c r="Y138" s="1"/>
      <c r="Z138" s="1"/>
      <c r="AA138" s="1"/>
      <c r="AB138" s="1"/>
      <c r="AC138" s="1"/>
      <c r="AD138" s="1"/>
      <c r="AE138" s="1"/>
      <c r="AF138" s="1"/>
    </row>
    <row r="139" spans="12:32" ht="15" customHeight="1">
      <c r="L139"/>
      <c r="N139"/>
      <c r="T139"/>
      <c r="U139" s="56">
        <v>570</v>
      </c>
      <c r="V139" s="56">
        <f>C$6*TANH(C$7*(U139+C$8)+C$9)+C$10</f>
        <v>17.022757150426699</v>
      </c>
      <c r="X139" s="1"/>
      <c r="Y139" s="1"/>
      <c r="Z139" s="1"/>
      <c r="AA139" s="1"/>
      <c r="AB139" s="1"/>
      <c r="AC139" s="1"/>
      <c r="AD139" s="1"/>
      <c r="AE139" s="1"/>
      <c r="AF139" s="1"/>
    </row>
    <row r="140" spans="12:32" ht="15" customHeight="1">
      <c r="L140"/>
      <c r="N140"/>
      <c r="T140"/>
      <c r="U140" s="56">
        <v>575</v>
      </c>
      <c r="V140" s="56">
        <f>C$6*TANH(C$7*(U140+C$8)+C$9)+C$10</f>
        <v>17.037392221989919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2:32" ht="15" customHeight="1">
      <c r="L141"/>
      <c r="N141"/>
      <c r="T141"/>
      <c r="U141" s="56">
        <v>580</v>
      </c>
      <c r="V141" s="56">
        <f>C$6*TANH(C$7*(U141+C$8)+C$9)+C$10</f>
        <v>17.051465379135177</v>
      </c>
      <c r="X141" s="1"/>
      <c r="Y141" s="1"/>
      <c r="Z141" s="1"/>
      <c r="AA141" s="1"/>
      <c r="AB141" s="1"/>
      <c r="AC141" s="1"/>
      <c r="AD141" s="1"/>
      <c r="AE141" s="1"/>
      <c r="AF141" s="1"/>
    </row>
    <row r="142" spans="12:32" ht="15" customHeight="1">
      <c r="L142"/>
      <c r="N142"/>
      <c r="T142"/>
      <c r="U142" s="56">
        <v>585</v>
      </c>
      <c r="V142" s="56">
        <f>C$6*TANH(C$7*(U142+C$8)+C$9)+C$10</f>
        <v>17.064997750999048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2:32" ht="15" customHeight="1">
      <c r="L143"/>
      <c r="N143"/>
      <c r="T143"/>
      <c r="U143" s="56">
        <v>590</v>
      </c>
      <c r="V143" s="56">
        <f>C$6*TANH(C$7*(U143+C$8)+C$9)+C$10</f>
        <v>17.078009706187569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2:32" ht="15" customHeight="1">
      <c r="L144"/>
      <c r="N144"/>
      <c r="T144"/>
      <c r="U144" s="56">
        <v>595</v>
      </c>
      <c r="V144" s="56">
        <f>C$6*TANH(C$7*(U144+C$8)+C$9)+C$10</f>
        <v>17.09052087754328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2:32" ht="15" customHeight="1">
      <c r="L145"/>
      <c r="N145"/>
      <c r="T145"/>
      <c r="U145" s="56">
        <v>600</v>
      </c>
      <c r="V145" s="56">
        <f>C$6*TANH(C$7*(U145+C$8)+C$9)+C$10</f>
        <v>17.102550186310708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2:32" ht="15" customHeight="1">
      <c r="L146"/>
      <c r="N146"/>
      <c r="T146"/>
      <c r="U146" s="56">
        <v>605</v>
      </c>
      <c r="V146" s="56">
        <f>C$6*TANH(C$7*(U146+C$8)+C$9)+C$10</f>
        <v>17.114115865697698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2:32" ht="15" customHeight="1">
      <c r="L147"/>
      <c r="N147"/>
      <c r="T147"/>
      <c r="U147" s="56">
        <v>610</v>
      </c>
      <c r="V147" s="56">
        <f>C$6*TANH(C$7*(U147+C$8)+C$9)+C$10</f>
        <v>17.125235483831666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2:32" ht="15" customHeight="1">
      <c r="L148"/>
      <c r="N148"/>
      <c r="T148"/>
      <c r="U148" s="56">
        <v>615</v>
      </c>
      <c r="V148" s="56">
        <f>C$6*TANH(C$7*(U148+C$8)+C$9)+C$10</f>
        <v>17.135925966111589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2:32" ht="15" customHeight="1">
      <c r="L149"/>
      <c r="N149"/>
      <c r="T149"/>
      <c r="U149" s="56">
        <v>620</v>
      </c>
      <c r="V149" s="56">
        <f>C$6*TANH(C$7*(U149+C$8)+C$9)+C$10</f>
        <v>17.14620361695825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2:32" ht="15" customHeight="1">
      <c r="L150"/>
      <c r="N150"/>
      <c r="T150"/>
      <c r="U150" s="56">
        <v>625</v>
      </c>
      <c r="V150" s="56">
        <f>C$6*TANH(C$7*(U150+C$8)+C$9)+C$10</f>
        <v>17.156084140966435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2:32" ht="15" customHeight="1">
      <c r="L151"/>
      <c r="N151"/>
      <c r="T151"/>
      <c r="U151" s="56">
        <v>630</v>
      </c>
      <c r="V151" s="56">
        <f>C$6*TANH(C$7*(U151+C$8)+C$9)+C$10</f>
        <v>17.165582663464136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2:32" ht="15" customHeight="1">
      <c r="L152"/>
      <c r="N152"/>
      <c r="T152"/>
      <c r="U152" s="56">
        <v>635</v>
      </c>
      <c r="V152" s="56">
        <f>C$6*TANH(C$7*(U152+C$8)+C$9)+C$10</f>
        <v>17.174713750484884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2:32" ht="15" customHeight="1">
      <c r="L153"/>
      <c r="N153"/>
      <c r="T153"/>
      <c r="U153" s="56">
        <v>640</v>
      </c>
      <c r="V153" s="56">
        <f>C$6*TANH(C$7*(U153+C$8)+C$9)+C$10</f>
        <v>17.183491428160274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2:32" ht="15" customHeight="1">
      <c r="L154"/>
      <c r="N154"/>
      <c r="T154"/>
      <c r="U154" s="56">
        <v>645</v>
      </c>
      <c r="V154" s="56">
        <f>C$6*TANH(C$7*(U154+C$8)+C$9)+C$10</f>
        <v>17.191929201540606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2:32" ht="15" customHeight="1">
      <c r="L155"/>
      <c r="N155"/>
      <c r="T155"/>
      <c r="U155" s="56">
        <v>650</v>
      </c>
      <c r="V155" s="56">
        <f>C$6*TANH(C$7*(U155+C$8)+C$9)+C$10</f>
        <v>17.20004007285231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2:32" ht="15" customHeight="1">
      <c r="L156"/>
      <c r="N156"/>
      <c r="T156"/>
      <c r="U156" s="56">
        <v>655</v>
      </c>
      <c r="V156" s="56">
        <f>C$6*TANH(C$7*(U156+C$8)+C$9)+C$10</f>
        <v>17.207836559201446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2:32" ht="15" customHeight="1">
      <c r="L157"/>
      <c r="N157"/>
      <c r="T157"/>
      <c r="U157" s="56">
        <v>660</v>
      </c>
      <c r="V157" s="56">
        <f>C$6*TANH(C$7*(U157+C$8)+C$9)+C$10</f>
        <v>17.215330709733156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2:32" ht="15" customHeight="1">
      <c r="L158"/>
      <c r="N158"/>
      <c r="T158"/>
      <c r="U158" s="56">
        <v>665</v>
      </c>
      <c r="V158" s="56">
        <f>C$6*TANH(C$7*(U158+C$8)+C$9)+C$10</f>
        <v>17.222534122257304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2:32" ht="15" customHeight="1">
      <c r="L159"/>
      <c r="N159"/>
      <c r="T159"/>
      <c r="U159" s="56">
        <v>670</v>
      </c>
      <c r="V159" s="56">
        <f>C$6*TANH(C$7*(U159+C$8)+C$9)+C$10</f>
        <v>17.22945795935108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2:32" ht="15" customHeight="1">
      <c r="L160"/>
      <c r="N160"/>
      <c r="T160"/>
      <c r="U160" s="56">
        <v>675</v>
      </c>
      <c r="V160" s="56">
        <f>C$6*TANH(C$7*(U160+C$8)+C$9)+C$10</f>
        <v>17.236112963949559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2:32" ht="15" customHeight="1">
      <c r="L161"/>
      <c r="N161"/>
      <c r="T161"/>
      <c r="U161" s="56">
        <v>680</v>
      </c>
      <c r="V161" s="56">
        <f>C$6*TANH(C$7*(U161+C$8)+C$9)+C$10</f>
        <v>17.24250947443544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2:32" ht="15" customHeight="1">
      <c r="L162"/>
      <c r="N162"/>
      <c r="T162"/>
      <c r="U162" s="56">
        <v>685</v>
      </c>
      <c r="V162" s="56">
        <f>C$6*TANH(C$7*(U162+C$8)+C$9)+C$10</f>
        <v>17.248657439239444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2:32" ht="15" customHeight="1">
      <c r="L163"/>
      <c r="N163"/>
      <c r="T163"/>
      <c r="U163" s="56">
        <v>690</v>
      </c>
      <c r="V163" s="56">
        <f>C$6*TANH(C$7*(U163+C$8)+C$9)+C$10</f>
        <v>17.254566430963056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2:32" ht="24" customHeight="1">
      <c r="L164"/>
      <c r="N164"/>
      <c r="T164"/>
      <c r="U164" s="56">
        <v>695</v>
      </c>
      <c r="V164" s="56">
        <f>C$6*TANH(C$7*(U164+C$8)+C$9)+C$10</f>
        <v>17.260245660035135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2:32" ht="15" customHeight="1">
      <c r="L165"/>
      <c r="N165"/>
      <c r="T165"/>
      <c r="U165" s="56">
        <v>700</v>
      </c>
      <c r="V165" s="56">
        <f>C$6*TANH(C$7*(U165+C$8)+C$9)+C$10</f>
        <v>17.265703987914375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2:32" ht="15" customHeight="1">
      <c r="L166"/>
      <c r="N166"/>
      <c r="T166"/>
      <c r="U166" s="56">
        <v>705</v>
      </c>
      <c r="V166" s="56">
        <f>C$6*TANH(C$7*(U166+C$8)+C$9)+C$10</f>
        <v>17.27094993984915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2:32" ht="15" customHeight="1">
      <c r="L167"/>
      <c r="N167"/>
      <c r="T167"/>
      <c r="U167" s="56">
        <v>710</v>
      </c>
      <c r="V167" s="56">
        <f>C$6*TANH(C$7*(U167+C$8)+C$9)+C$10</f>
        <v>17.275991717206697</v>
      </c>
      <c r="X167" s="1"/>
      <c r="Y167" s="1"/>
      <c r="Z167" s="1"/>
      <c r="AA167" s="1"/>
      <c r="AB167" s="1"/>
      <c r="AC167" s="1"/>
      <c r="AD167" s="1"/>
      <c r="AE167" s="1"/>
      <c r="AF167" s="1"/>
    </row>
    <row r="168" spans="12:32" ht="15" customHeight="1">
      <c r="L168"/>
      <c r="N168"/>
      <c r="T168"/>
      <c r="U168" s="56">
        <v>715</v>
      </c>
      <c r="V168" s="56">
        <f>C$6*TANH(C$7*(U168+C$8)+C$9)+C$10</f>
        <v>17.280837209383186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2:32" ht="15" customHeight="1">
      <c r="L169"/>
      <c r="N169"/>
      <c r="T169"/>
      <c r="U169" s="56">
        <v>720</v>
      </c>
      <c r="V169" s="56">
        <f>C$6*TANH(C$7*(U169+C$8)+C$9)+C$10</f>
        <v>17.285494005306408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2:32" ht="15" customHeight="1">
      <c r="L170"/>
      <c r="N170"/>
      <c r="T170"/>
      <c r="U170" s="56">
        <v>725</v>
      </c>
      <c r="V170" s="56">
        <f>C$6*TANH(C$7*(U170+C$8)+C$9)+C$10</f>
        <v>17.289969404542539</v>
      </c>
      <c r="X170" s="1"/>
      <c r="Y170" s="1"/>
      <c r="Z170" s="1"/>
      <c r="AA170" s="1"/>
      <c r="AB170" s="1"/>
      <c r="AC170" s="1"/>
      <c r="AD170" s="1"/>
      <c r="AE170" s="1"/>
      <c r="AF170" s="1"/>
    </row>
    <row r="171" spans="12:32" ht="15" customHeight="1">
      <c r="L171"/>
      <c r="N171"/>
      <c r="T171"/>
      <c r="U171" s="56">
        <v>730</v>
      </c>
      <c r="V171" s="56">
        <f>C$6*TANH(C$7*(U171+C$8)+C$9)+C$10</f>
        <v>17.294270428018386</v>
      </c>
      <c r="X171" s="1"/>
      <c r="Y171" s="1"/>
      <c r="Z171" s="1"/>
      <c r="AA171" s="1"/>
      <c r="AB171" s="1"/>
      <c r="AC171" s="1"/>
      <c r="AD171" s="1"/>
      <c r="AE171" s="1"/>
      <c r="AF171" s="1"/>
    </row>
    <row r="172" spans="12:32">
      <c r="L172"/>
      <c r="N172"/>
      <c r="T172"/>
      <c r="U172" s="56">
        <v>735</v>
      </c>
      <c r="V172" s="56">
        <f>C$6*TANH(C$7*(U172+C$8)+C$9)+C$10</f>
        <v>17.298403828370358</v>
      </c>
      <c r="X172" s="1"/>
      <c r="Y172" s="1"/>
      <c r="Z172" s="1"/>
      <c r="AA172" s="1"/>
      <c r="AB172" s="1"/>
      <c r="AC172" s="1"/>
      <c r="AD172" s="1"/>
      <c r="AE172" s="1"/>
      <c r="AF172" s="1"/>
    </row>
    <row r="173" spans="12:32">
      <c r="L173"/>
      <c r="N173"/>
      <c r="T173"/>
      <c r="U173" s="56">
        <v>740</v>
      </c>
      <c r="V173" s="56">
        <f>C$6*TANH(C$7*(U173+C$8)+C$9)+C$10</f>
        <v>17.302376099931355</v>
      </c>
      <c r="X173" s="1"/>
      <c r="Y173" s="1"/>
      <c r="Z173" s="1"/>
      <c r="AA173" s="1"/>
      <c r="AB173" s="1"/>
      <c r="AC173" s="1"/>
      <c r="AD173" s="1"/>
      <c r="AE173" s="1"/>
      <c r="AF173" s="1"/>
    </row>
    <row r="174" spans="12:32">
      <c r="L174"/>
      <c r="N174"/>
      <c r="T174"/>
      <c r="U174" s="56">
        <v>745</v>
      </c>
      <c r="V174" s="56">
        <f>C$6*TANH(C$7*(U174+C$8)+C$9)+C$10</f>
        <v>17.306193488366343</v>
      </c>
      <c r="X174" s="1"/>
      <c r="Y174" s="1"/>
      <c r="Z174" s="1"/>
      <c r="AA174" s="1"/>
      <c r="AB174" s="1"/>
      <c r="AC174" s="1"/>
      <c r="AD174" s="1"/>
      <c r="AE174" s="1"/>
      <c r="AF174" s="1"/>
    </row>
    <row r="175" spans="12:32">
      <c r="L175"/>
      <c r="N175"/>
      <c r="T175"/>
      <c r="U175" s="56">
        <v>750</v>
      </c>
      <c r="V175" s="56">
        <f>C$6*TANH(C$7*(U175+C$8)+C$9)+C$10</f>
        <v>17.309861999967481</v>
      </c>
      <c r="X175" s="1"/>
      <c r="Y175" s="1"/>
      <c r="Z175" s="1"/>
      <c r="AA175" s="1"/>
      <c r="AB175" s="1"/>
      <c r="AC175" s="1"/>
      <c r="AD175" s="1"/>
      <c r="AE175" s="1"/>
      <c r="AF175" s="1"/>
    </row>
    <row r="176" spans="12:32">
      <c r="L176"/>
      <c r="N176"/>
      <c r="T176"/>
      <c r="U176" s="56">
        <v>755</v>
      </c>
      <c r="V176" s="56">
        <f>C$6*TANH(C$7*(U176+C$8)+C$9)+C$10</f>
        <v>17.313387410619274</v>
      </c>
      <c r="X176" s="1"/>
      <c r="Y176" s="1"/>
      <c r="Z176" s="1"/>
      <c r="AA176" s="1"/>
      <c r="AB176" s="1"/>
      <c r="AC176" s="1"/>
      <c r="AD176" s="1"/>
      <c r="AE176" s="1"/>
      <c r="AF176" s="1"/>
    </row>
    <row r="177" spans="12:32">
      <c r="L177"/>
      <c r="N177"/>
      <c r="T177"/>
      <c r="U177" s="56">
        <v>760</v>
      </c>
      <c r="V177" s="56">
        <f>C$6*TANH(C$7*(U177+C$8)+C$9)+C$10</f>
        <v>17.316775274444137</v>
      </c>
      <c r="X177" s="1"/>
      <c r="Y177" s="1"/>
      <c r="Z177" s="1"/>
      <c r="AA177" s="1"/>
      <c r="AB177" s="1"/>
      <c r="AC177" s="1"/>
      <c r="AD177" s="1"/>
      <c r="AE177" s="1"/>
      <c r="AF177" s="1"/>
    </row>
    <row r="178" spans="12:32">
      <c r="L178"/>
      <c r="N178"/>
      <c r="T178"/>
      <c r="U178" s="56">
        <v>765</v>
      </c>
      <c r="V178" s="56">
        <f>C$6*TANH(C$7*(U178+C$8)+C$9)+C$10</f>
        <v>17.320030932138444</v>
      </c>
      <c r="X178" s="1"/>
      <c r="Y178" s="1"/>
      <c r="Z178" s="1"/>
      <c r="AA178" s="1"/>
      <c r="AB178" s="1"/>
      <c r="AC178" s="1"/>
      <c r="AD178" s="1"/>
      <c r="AE178" s="1"/>
      <c r="AF178" s="1"/>
    </row>
    <row r="179" spans="12:32">
      <c r="L179"/>
      <c r="N179"/>
      <c r="T179"/>
      <c r="U179" s="56">
        <v>770</v>
      </c>
      <c r="V179" s="56">
        <f>C$6*TANH(C$7*(U179+C$8)+C$9)+C$10</f>
        <v>17.323159519009025</v>
      </c>
      <c r="X179" s="1"/>
      <c r="Y179" s="1"/>
      <c r="Z179" s="1"/>
      <c r="AA179" s="1"/>
      <c r="AB179" s="1"/>
      <c r="AC179" s="1"/>
      <c r="AD179" s="1"/>
      <c r="AE179" s="1"/>
      <c r="AF179" s="1"/>
    </row>
    <row r="180" spans="12:32">
      <c r="L180"/>
      <c r="N180"/>
      <c r="T180"/>
      <c r="U180" s="56">
        <v>775</v>
      </c>
      <c r="V180" s="56">
        <f>C$6*TANH(C$7*(U180+C$8)+C$9)+C$10</f>
        <v>17.326165972719764</v>
      </c>
      <c r="X180" s="1"/>
      <c r="Y180" s="1"/>
      <c r="Z180" s="1"/>
      <c r="AA180" s="1"/>
      <c r="AB180" s="1"/>
      <c r="AC180" s="1"/>
      <c r="AD180" s="1"/>
      <c r="AE180" s="1"/>
      <c r="AF180" s="1"/>
    </row>
    <row r="181" spans="12:32">
      <c r="L181"/>
      <c r="N181"/>
      <c r="T181"/>
      <c r="U181" s="56">
        <v>780</v>
      </c>
      <c r="V181" s="56">
        <f>C$6*TANH(C$7*(U181+C$8)+C$9)+C$10</f>
        <v>17.329055040757783</v>
      </c>
      <c r="X181" s="1"/>
      <c r="Y181" s="1"/>
      <c r="Z181" s="1"/>
      <c r="AA181" s="1"/>
      <c r="AB181" s="1"/>
      <c r="AC181" s="1"/>
      <c r="AD181" s="1"/>
      <c r="AE181" s="1"/>
      <c r="AF181" s="1"/>
    </row>
    <row r="182" spans="12:32">
      <c r="L182"/>
      <c r="N182"/>
      <c r="T182"/>
      <c r="U182" s="56">
        <v>785</v>
      </c>
      <c r="V182" s="56">
        <f>C$6*TANH(C$7*(U182+C$8)+C$9)+C$10</f>
        <v>17.331831287628393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2:32">
      <c r="L183"/>
      <c r="N183"/>
      <c r="T183"/>
      <c r="U183" s="56">
        <v>790</v>
      </c>
      <c r="V183" s="56">
        <f>C$6*TANH(C$7*(U183+C$8)+C$9)+C$10</f>
        <v>17.334499101787905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2:32">
      <c r="L184"/>
      <c r="N184"/>
      <c r="T184"/>
      <c r="U184" s="56">
        <v>795</v>
      </c>
      <c r="V184" s="56">
        <f>C$6*TANH(C$7*(U184+C$8)+C$9)+C$10</f>
        <v>17.337062702323006</v>
      </c>
      <c r="X184" s="1"/>
      <c r="Y184" s="1"/>
      <c r="Z184" s="1"/>
      <c r="AA184" s="1"/>
      <c r="AB184" s="1"/>
      <c r="AC184" s="1"/>
      <c r="AD184" s="1"/>
      <c r="AE184" s="1"/>
      <c r="AF184" s="1"/>
    </row>
    <row r="185" spans="12:32">
      <c r="L185"/>
      <c r="N185"/>
      <c r="T185"/>
      <c r="U185" s="56">
        <v>800</v>
      </c>
      <c r="V185" s="56">
        <f>C$6*TANH(C$7*(U185+C$8)+C$9)+C$10</f>
        <v>17.3395261453852</v>
      </c>
      <c r="X185" s="1"/>
      <c r="Y185" s="1"/>
      <c r="Z185" s="1"/>
      <c r="AA185" s="1"/>
      <c r="AB185" s="1"/>
      <c r="AC185" s="1"/>
      <c r="AD185" s="1"/>
      <c r="AE185" s="1"/>
      <c r="AF185" s="1"/>
    </row>
    <row r="186" spans="12:32">
      <c r="L186"/>
      <c r="N186"/>
      <c r="T186"/>
      <c r="U186" s="56">
        <v>805</v>
      </c>
      <c r="V186" s="56">
        <f>C$6*TANH(C$7*(U186+C$8)+C$9)+C$10</f>
        <v>17.341893330388803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2:32">
      <c r="L187"/>
      <c r="N187"/>
      <c r="T187"/>
      <c r="U187" s="56">
        <v>810</v>
      </c>
      <c r="V187" s="56">
        <f>C$6*TANH(C$7*(U187+C$8)+C$9)+C$10</f>
        <v>17.344168005980329</v>
      </c>
      <c r="X187" s="1"/>
      <c r="Y187" s="1"/>
      <c r="Z187" s="1"/>
      <c r="AA187" s="1"/>
      <c r="AB187" s="1"/>
      <c r="AC187" s="1"/>
      <c r="AD187" s="1"/>
      <c r="AE187" s="1"/>
      <c r="AF187" s="1"/>
    </row>
    <row r="188" spans="12:32">
      <c r="L188"/>
      <c r="N188"/>
      <c r="T188"/>
      <c r="U188" s="56">
        <v>815</v>
      </c>
      <c r="V188" s="56">
        <f>C$6*TANH(C$7*(U188+C$8)+C$9)+C$10</f>
        <v>17.346353775787335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2:32">
      <c r="L189"/>
      <c r="N189"/>
      <c r="T189"/>
      <c r="U189" s="56">
        <v>820</v>
      </c>
      <c r="V189" s="56">
        <f>C$6*TANH(C$7*(U189+C$8)+C$9)+C$10</f>
        <v>17.348454103954232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2:32">
      <c r="L190"/>
      <c r="N190"/>
      <c r="T190"/>
      <c r="U190" s="56">
        <v>825</v>
      </c>
      <c r="V190" s="56">
        <f>C$6*TANH(C$7*(U190+C$8)+C$9)+C$10</f>
        <v>17.35047232047252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2:32">
      <c r="L191"/>
      <c r="N191"/>
      <c r="T191"/>
      <c r="U191" s="56">
        <v>830</v>
      </c>
      <c r="V191" s="56">
        <f>C$6*TANH(C$7*(U191+C$8)+C$9)+C$10</f>
        <v>17.352411626312612</v>
      </c>
      <c r="X191" s="1"/>
      <c r="Y191" s="1"/>
      <c r="Z191" s="1"/>
      <c r="AA191" s="1"/>
      <c r="AB191" s="1"/>
      <c r="AC191" s="1"/>
      <c r="AD191" s="1"/>
      <c r="AE191" s="1"/>
      <c r="AF191" s="1"/>
    </row>
    <row r="192" spans="12:32">
      <c r="L192"/>
      <c r="N192"/>
      <c r="T192"/>
      <c r="U192" s="56">
        <v>835</v>
      </c>
      <c r="V192" s="56">
        <f>C$6*TANH(C$7*(U192+C$8)+C$9)+C$10</f>
        <v>17.354275098364276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2:32">
      <c r="L193"/>
      <c r="N193"/>
      <c r="T193"/>
      <c r="U193" s="56">
        <v>840</v>
      </c>
      <c r="V193" s="56">
        <f>C$6*TANH(C$7*(U193+C$8)+C$9)+C$10</f>
        <v>17.356065694192335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2:32">
      <c r="L194"/>
      <c r="N194"/>
      <c r="T194"/>
      <c r="U194" s="56">
        <v>845</v>
      </c>
      <c r="V194" s="56">
        <f>C$6*TANH(C$7*(U194+C$8)+C$9)+C$10</f>
        <v>17.357786256614332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2:32">
      <c r="L195"/>
      <c r="N195"/>
      <c r="T195"/>
      <c r="U195" s="56">
        <v>850</v>
      </c>
      <c r="V195" s="56">
        <f>C$6*TANH(C$7*(U195+C$8)+C$9)+C$10</f>
        <v>17.359439518106402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2:32">
      <c r="L196"/>
      <c r="N196"/>
      <c r="T196"/>
      <c r="U196" s="56">
        <v>855</v>
      </c>
      <c r="V196" s="56">
        <f>C$6*TANH(C$7*(U196+C$8)+C$9)+C$10</f>
        <v>17.361028105043491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2:32">
      <c r="L197"/>
      <c r="N197"/>
      <c r="T197"/>
      <c r="U197" s="56">
        <v>860</v>
      </c>
      <c r="V197" s="56">
        <f>C$6*TANH(C$7*(U197+C$8)+C$9)+C$10</f>
        <v>17.362554541779993</v>
      </c>
      <c r="X197" s="1"/>
      <c r="Y197" s="1"/>
      <c r="Z197" s="1"/>
      <c r="AA197" s="1"/>
      <c r="AB197" s="1"/>
      <c r="AC197" s="1"/>
      <c r="AD197" s="1"/>
      <c r="AE197" s="1"/>
      <c r="AF197" s="1"/>
    </row>
    <row r="198" spans="12:32">
      <c r="L198"/>
      <c r="N198"/>
      <c r="T198"/>
      <c r="U198" s="56">
        <v>865</v>
      </c>
      <c r="V198" s="56">
        <f>C$6*TANH(C$7*(U198+C$8)+C$9)+C$10</f>
        <v>17.364021254576361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2:32">
      <c r="L199"/>
      <c r="N199"/>
      <c r="T199"/>
      <c r="U199" s="56">
        <v>870</v>
      </c>
      <c r="V199" s="56">
        <f>C$6*TANH(C$7*(U199+C$8)+C$9)+C$10</f>
        <v>17.365430575377502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2:32">
      <c r="L200"/>
      <c r="N200"/>
      <c r="T200"/>
      <c r="U200" s="56">
        <v>875</v>
      </c>
      <c r="V200" s="56">
        <f>C$6*TANH(C$7*(U200+C$8)+C$9)+C$10</f>
        <v>17.366784745448111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2:32">
      <c r="L201"/>
      <c r="N201"/>
      <c r="T201"/>
      <c r="U201" s="56">
        <v>880</v>
      </c>
      <c r="V201" s="56">
        <f>C$6*TANH(C$7*(U201+C$8)+C$9)+C$10</f>
        <v>17.368085918870346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2:32">
      <c r="L202"/>
      <c r="N202"/>
      <c r="T202"/>
      <c r="U202" s="56">
        <v>885</v>
      </c>
      <c r="V202" s="56">
        <f>C$6*TANH(C$7*(U202+C$8)+C$9)+C$10</f>
        <v>17.369336165908745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2:32">
      <c r="L203"/>
      <c r="N203"/>
      <c r="T203"/>
      <c r="U203" s="56">
        <v>890</v>
      </c>
      <c r="V203" s="56">
        <f>C$6*TANH(C$7*(U203+C$8)+C$9)+C$10</f>
        <v>17.3705374762473</v>
      </c>
      <c r="X203" s="1"/>
      <c r="Y203" s="1"/>
      <c r="Z203" s="1"/>
      <c r="AA203" s="1"/>
      <c r="AB203" s="1"/>
      <c r="AC203" s="1"/>
      <c r="AD203" s="1"/>
      <c r="AE203" s="1"/>
      <c r="AF203" s="1"/>
    </row>
    <row r="204" spans="12:32">
      <c r="L204"/>
      <c r="N204"/>
      <c r="T204"/>
      <c r="U204" s="56">
        <v>895</v>
      </c>
      <c r="V204" s="56">
        <f>C$6*TANH(C$7*(U204+C$8)+C$9)+C$10</f>
        <v>17.371691762103431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2:32">
      <c r="L205"/>
      <c r="N205"/>
      <c r="T205"/>
      <c r="U205" s="56">
        <v>900</v>
      </c>
      <c r="V205" s="56">
        <f>C$6*TANH(C$7*(U205+C$8)+C$9)+C$10</f>
        <v>17.372800861223304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2:32">
      <c r="L206"/>
      <c r="N206"/>
      <c r="T206"/>
      <c r="U206" s="56">
        <v>905</v>
      </c>
      <c r="V206" s="56">
        <f>C$6*TANH(C$7*(U206+C$8)+C$9)+C$10</f>
        <v>17.373866539762961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2:32">
      <c r="L207"/>
      <c r="N207"/>
      <c r="T207"/>
      <c r="U207" s="56">
        <v>910</v>
      </c>
      <c r="V207" s="56">
        <f>C$6*TANH(C$7*(U207+C$8)+C$9)+C$10</f>
        <v>17.37489049505945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2:32">
      <c r="L208"/>
      <c r="N208"/>
      <c r="T208"/>
      <c r="U208" s="56">
        <v>915</v>
      </c>
      <c r="V208" s="56">
        <f>C$6*TANH(C$7*(U208+C$8)+C$9)+C$10</f>
        <v>17.375874358296041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2:32">
      <c r="L209"/>
      <c r="N209"/>
      <c r="T209"/>
      <c r="U209" s="56">
        <v>920</v>
      </c>
      <c r="V209" s="56">
        <f>C$6*TANH(C$7*(U209+C$8)+C$9)+C$10</f>
        <v>17.3768196970655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2:32">
      <c r="L210"/>
      <c r="N210"/>
      <c r="T210"/>
      <c r="U210" s="56">
        <v>925</v>
      </c>
      <c r="V210" s="56">
        <f>C$6*TANH(C$7*(U210+C$8)+C$9)+C$10</f>
        <v>17.377728017835203</v>
      </c>
    </row>
    <row r="211" spans="12:32">
      <c r="L211"/>
      <c r="N211"/>
      <c r="T211"/>
      <c r="U211" s="56">
        <v>930</v>
      </c>
      <c r="V211" s="56">
        <f>C$6*TANH(C$7*(U211+C$8)+C$9)+C$10</f>
        <v>17.378600768317757</v>
      </c>
    </row>
    <row r="212" spans="12:32">
      <c r="L212"/>
      <c r="N212"/>
      <c r="T212"/>
      <c r="U212" s="56">
        <v>935</v>
      </c>
      <c r="V212" s="56">
        <f>C$6*TANH(C$7*(U212+C$8)+C$9)+C$10</f>
        <v>17.379439339750622</v>
      </c>
    </row>
    <row r="213" spans="12:32">
      <c r="L213"/>
      <c r="N213"/>
      <c r="T213"/>
      <c r="U213" s="56">
        <v>940</v>
      </c>
      <c r="V213" s="56">
        <f>C$6*TANH(C$7*(U213+C$8)+C$9)+C$10</f>
        <v>17.380245069088325</v>
      </c>
    </row>
    <row r="214" spans="12:32">
      <c r="L214"/>
      <c r="N214"/>
      <c r="T214"/>
      <c r="U214" s="56">
        <v>945</v>
      </c>
      <c r="V214" s="56">
        <f>C$6*TANH(C$7*(U214+C$8)+C$9)+C$10</f>
        <v>17.381019241110277</v>
      </c>
    </row>
    <row r="215" spans="12:32">
      <c r="L215"/>
      <c r="N215"/>
      <c r="T215"/>
      <c r="U215" s="56">
        <v>950</v>
      </c>
      <c r="V215" s="56">
        <f>C$6*TANH(C$7*(U215+C$8)+C$9)+C$10</f>
        <v>17.381763090447599</v>
      </c>
    </row>
    <row r="216" spans="12:32">
      <c r="L216"/>
      <c r="N216"/>
      <c r="T216"/>
      <c r="U216" s="56">
        <v>955</v>
      </c>
      <c r="V216" s="56">
        <f>C$6*TANH(C$7*(U216+C$8)+C$9)+C$10</f>
        <v>17.382477803531952</v>
      </c>
    </row>
    <row r="217" spans="12:32">
      <c r="L217"/>
      <c r="N217"/>
      <c r="T217"/>
      <c r="U217" s="56">
        <v>960</v>
      </c>
      <c r="V217" s="56">
        <f>C$6*TANH(C$7*(U217+C$8)+C$9)+C$10</f>
        <v>17.383164520469212</v>
      </c>
    </row>
    <row r="218" spans="12:32">
      <c r="L218"/>
      <c r="N218"/>
      <c r="T218"/>
      <c r="U218" s="56">
        <v>965</v>
      </c>
      <c r="V218" s="56">
        <f>C$6*TANH(C$7*(U218+C$8)+C$9)+C$10</f>
        <v>17.383824336841009</v>
      </c>
    </row>
    <row r="219" spans="12:32">
      <c r="L219"/>
      <c r="N219"/>
      <c r="T219"/>
      <c r="U219" s="56">
        <v>970</v>
      </c>
      <c r="V219" s="56">
        <f>C$6*TANH(C$7*(U219+C$8)+C$9)+C$10</f>
        <v>17.384458305436734</v>
      </c>
    </row>
    <row r="220" spans="12:32">
      <c r="L220"/>
      <c r="N220"/>
      <c r="T220"/>
      <c r="U220" s="56">
        <v>975</v>
      </c>
      <c r="V220" s="56">
        <f>C$6*TANH(C$7*(U220+C$8)+C$9)+C$10</f>
        <v>17.385067437918661</v>
      </c>
    </row>
    <row r="221" spans="12:32">
      <c r="L221"/>
      <c r="N221"/>
      <c r="T221"/>
      <c r="U221" s="56">
        <v>980</v>
      </c>
      <c r="V221" s="56">
        <f>C$6*TANH(C$7*(U221+C$8)+C$9)+C$10</f>
        <v>17.385652706422846</v>
      </c>
    </row>
    <row r="222" spans="12:32">
      <c r="L222"/>
      <c r="N222"/>
      <c r="T222"/>
      <c r="U222" s="56">
        <v>985</v>
      </c>
      <c r="V222" s="56">
        <f>C$6*TANH(C$7*(U222+C$8)+C$9)+C$10</f>
        <v>17.386215045098051</v>
      </c>
    </row>
    <row r="223" spans="12:32">
      <c r="L223"/>
      <c r="N223"/>
      <c r="T223"/>
      <c r="U223" s="56">
        <v>990</v>
      </c>
      <c r="V223" s="56">
        <f>C$6*TANH(C$7*(U223+C$8)+C$9)+C$10</f>
        <v>17.386755351585229</v>
      </c>
    </row>
    <row r="224" spans="12:32">
      <c r="L224"/>
      <c r="N224"/>
      <c r="T224"/>
      <c r="U224" s="56">
        <v>995</v>
      </c>
      <c r="V224" s="56">
        <f>C$6*TANH(C$7*(U224+C$8)+C$9)+C$10</f>
        <v>17.387274488439761</v>
      </c>
    </row>
    <row r="225" spans="12:22">
      <c r="L225"/>
      <c r="N225"/>
      <c r="T225"/>
      <c r="U225" s="56">
        <v>1000</v>
      </c>
      <c r="V225" s="56">
        <f>C$6*TANH(C$7*(U225+C$8)+C$9)+C$10</f>
        <v>17.387773284498603</v>
      </c>
    </row>
    <row r="226" spans="12:22">
      <c r="L226"/>
      <c r="N226"/>
      <c r="T226"/>
      <c r="U226" s="56">
        <v>1005</v>
      </c>
      <c r="V226" s="56">
        <f>C$6*TANH(C$7*(U226+C$8)+C$9)+C$10</f>
        <v>17.388252536194525</v>
      </c>
    </row>
    <row r="227" spans="12:22">
      <c r="L227"/>
      <c r="N227"/>
      <c r="T227"/>
      <c r="U227" s="56">
        <v>1010</v>
      </c>
      <c r="V227" s="56">
        <f>C$6*TANH(C$7*(U227+C$8)+C$9)+C$10</f>
        <v>17.388713008819394</v>
      </c>
    </row>
    <row r="228" spans="12:22">
      <c r="L228"/>
      <c r="N228"/>
      <c r="T228"/>
      <c r="U228" s="56">
        <v>1015</v>
      </c>
      <c r="V228" s="56">
        <f>C$6*TANH(C$7*(U228+C$8)+C$9)+C$10</f>
        <v>17.389155437738488</v>
      </c>
    </row>
    <row r="229" spans="12:22">
      <c r="L229"/>
      <c r="N229"/>
      <c r="T229"/>
      <c r="U229" s="56">
        <v>1020</v>
      </c>
      <c r="V229" s="56">
        <f>C$6*TANH(C$7*(U229+C$8)+C$9)+C$10</f>
        <v>17.389580529557747</v>
      </c>
    </row>
    <row r="230" spans="12:22">
      <c r="L230"/>
      <c r="N230"/>
      <c r="T230"/>
      <c r="U230" s="56">
        <v>1025</v>
      </c>
      <c r="V230" s="56">
        <f>C$6*TANH(C$7*(U230+C$8)+C$9)+C$10</f>
        <v>17.389988963245653</v>
      </c>
    </row>
    <row r="231" spans="12:22">
      <c r="L231"/>
      <c r="N231"/>
      <c r="T231"/>
      <c r="U231" s="56">
        <v>1030</v>
      </c>
      <c r="V231" s="56">
        <f>C$6*TANH(C$7*(U231+C$8)+C$9)+C$10</f>
        <v>17.390381391211665</v>
      </c>
    </row>
    <row r="232" spans="12:22">
      <c r="L232"/>
      <c r="N232"/>
      <c r="T232"/>
      <c r="U232" s="56">
        <v>1035</v>
      </c>
      <c r="V232" s="56">
        <f>C$6*TANH(C$7*(U232+C$8)+C$9)+C$10</f>
        <v>17.390758440342683</v>
      </c>
    </row>
    <row r="233" spans="12:22">
      <c r="L233"/>
      <c r="N233"/>
      <c r="T233"/>
      <c r="U233" s="56">
        <v>1040</v>
      </c>
      <c r="V233" s="56">
        <f>C$6*TANH(C$7*(U233+C$8)+C$9)+C$10</f>
        <v>17.3911207129993</v>
      </c>
    </row>
    <row r="234" spans="12:22">
      <c r="L234"/>
      <c r="N234"/>
      <c r="T234"/>
      <c r="U234" s="56">
        <v>1045</v>
      </c>
      <c r="V234" s="56">
        <f>C$6*TANH(C$7*(U234+C$8)+C$9)+C$10</f>
        <v>17.391468787973334</v>
      </c>
    </row>
    <row r="235" spans="12:22">
      <c r="L235"/>
      <c r="N235"/>
      <c r="T235"/>
      <c r="U235" s="56">
        <v>1050</v>
      </c>
      <c r="V235" s="56">
        <f>C$6*TANH(C$7*(U235+C$8)+C$9)+C$10</f>
        <v>17.391803221408104</v>
      </c>
    </row>
    <row r="236" spans="12:22">
      <c r="L236"/>
      <c r="N236"/>
      <c r="T236"/>
      <c r="U236" s="56">
        <v>1055</v>
      </c>
      <c r="V236" s="56">
        <f>C$6*TANH(C$7*(U236+C$8)+C$9)+C$10</f>
        <v>17.392124547682943</v>
      </c>
    </row>
    <row r="237" spans="12:22">
      <c r="L237"/>
      <c r="N237"/>
      <c r="T237"/>
      <c r="U237" s="56">
        <v>1060</v>
      </c>
      <c r="V237" s="56">
        <f>C$6*TANH(C$7*(U237+C$8)+C$9)+C$10</f>
        <v>17.39243328026329</v>
      </c>
    </row>
    <row r="238" spans="12:22">
      <c r="L238"/>
      <c r="N238"/>
      <c r="T238"/>
      <c r="U238" s="56">
        <v>1065</v>
      </c>
      <c r="V238" s="56">
        <f>C$6*TANH(C$7*(U238+C$8)+C$9)+C$10</f>
        <v>17.392729912517748</v>
      </c>
    </row>
    <row r="239" spans="12:22">
      <c r="L239"/>
      <c r="N239"/>
      <c r="T239"/>
      <c r="U239" s="56">
        <v>1070</v>
      </c>
      <c r="V239" s="56">
        <f>C$6*TANH(C$7*(U239+C$8)+C$9)+C$10</f>
        <v>17.393014918503209</v>
      </c>
    </row>
    <row r="240" spans="12:22">
      <c r="L240"/>
      <c r="N240"/>
      <c r="T240"/>
      <c r="U240" s="56">
        <v>1075</v>
      </c>
      <c r="V240" s="56">
        <f>C$6*TANH(C$7*(U240+C$8)+C$9)+C$10</f>
        <v>17.393288753719592</v>
      </c>
    </row>
    <row r="241" spans="12:22">
      <c r="L241"/>
      <c r="N241"/>
      <c r="T241"/>
      <c r="U241" s="56">
        <v>1080</v>
      </c>
      <c r="V241" s="56">
        <f>C$6*TANH(C$7*(U241+C$8)+C$9)+C$10</f>
        <v>17.393551855835018</v>
      </c>
    </row>
    <row r="242" spans="12:22">
      <c r="L242"/>
      <c r="N242"/>
      <c r="T242"/>
      <c r="U242" s="56">
        <v>1085</v>
      </c>
      <c r="V242" s="56">
        <f>C$6*TANH(C$7*(U242+C$8)+C$9)+C$10</f>
        <v>17.393804645382851</v>
      </c>
    </row>
    <row r="243" spans="12:22">
      <c r="L243"/>
      <c r="N243"/>
      <c r="T243"/>
      <c r="U243" s="56">
        <v>1090</v>
      </c>
      <c r="V243" s="56">
        <f>C$6*TANH(C$7*(U243+C$8)+C$9)+C$10</f>
        <v>17.394047526431489</v>
      </c>
    </row>
    <row r="244" spans="12:22">
      <c r="L244"/>
      <c r="N244"/>
      <c r="T244"/>
      <c r="U244" s="56">
        <v>1095</v>
      </c>
      <c r="V244" s="56">
        <f>C$6*TANH(C$7*(U244+C$8)+C$9)+C$10</f>
        <v>17.394280887228135</v>
      </c>
    </row>
    <row r="245" spans="12:22">
      <c r="L245"/>
      <c r="N245"/>
      <c r="T245"/>
      <c r="U245" s="56">
        <v>1100</v>
      </c>
      <c r="V245" s="56">
        <f>C$6*TANH(C$7*(U245+C$8)+C$9)+C$10</f>
        <v>17.39450510081738</v>
      </c>
    </row>
    <row r="246" spans="12:22">
      <c r="L246"/>
      <c r="N246"/>
      <c r="T246"/>
      <c r="U246" s="56">
        <v>1105</v>
      </c>
      <c r="V246" s="56">
        <f>C$6*TANH(C$7*(U246+C$8)+C$9)+C$10</f>
        <v>17.394720525635741</v>
      </c>
    </row>
    <row r="247" spans="12:22">
      <c r="L247"/>
      <c r="N247"/>
      <c r="T247"/>
      <c r="U247" s="56">
        <v>1110</v>
      </c>
      <c r="V247" s="56">
        <f>C$6*TANH(C$7*(U247+C$8)+C$9)+C$10</f>
        <v>17.394927506082954</v>
      </c>
    </row>
    <row r="248" spans="12:22">
      <c r="L248"/>
      <c r="N248"/>
      <c r="T248"/>
      <c r="U248" s="56">
        <v>1115</v>
      </c>
      <c r="V248" s="56">
        <f>C$6*TANH(C$7*(U248+C$8)+C$9)+C$10</f>
        <v>17.395126373071019</v>
      </c>
    </row>
    <row r="249" spans="12:22">
      <c r="L249"/>
      <c r="N249"/>
      <c r="T249"/>
      <c r="U249" s="56">
        <v>1120</v>
      </c>
      <c r="V249" s="56">
        <f>C$6*TANH(C$7*(U249+C$8)+C$9)+C$10</f>
        <v>17.395317444551779</v>
      </c>
    </row>
    <row r="250" spans="12:22">
      <c r="L250"/>
      <c r="N250"/>
      <c r="T250"/>
      <c r="U250" s="56">
        <v>1125</v>
      </c>
      <c r="V250" s="56">
        <f>C$6*TANH(C$7*(U250+C$8)+C$9)+C$10</f>
        <v>17.395501026023982</v>
      </c>
    </row>
    <row r="251" spans="12:22">
      <c r="L251"/>
      <c r="N251"/>
      <c r="T251"/>
      <c r="U251" s="56">
        <v>1130</v>
      </c>
      <c r="V251" s="56">
        <f>C$6*TANH(C$7*(U251+C$8)+C$9)+C$10</f>
        <v>17.395677411020436</v>
      </c>
    </row>
    <row r="252" spans="12:22">
      <c r="L252"/>
      <c r="N252"/>
      <c r="T252"/>
      <c r="U252" s="56">
        <v>1135</v>
      </c>
      <c r="V252" s="56">
        <f>C$6*TANH(C$7*(U252+C$8)+C$9)+C$10</f>
        <v>17.395846881576279</v>
      </c>
    </row>
    <row r="253" spans="12:22">
      <c r="L253"/>
      <c r="N253"/>
      <c r="T253"/>
      <c r="U253" s="56">
        <v>1140</v>
      </c>
      <c r="V253" s="56">
        <f>C$6*TANH(C$7*(U253+C$8)+C$9)+C$10</f>
        <v>17.396009708678839</v>
      </c>
    </row>
    <row r="254" spans="12:22">
      <c r="L254"/>
      <c r="N254"/>
      <c r="T254"/>
      <c r="U254" s="56">
        <v>1145</v>
      </c>
      <c r="V254" s="56">
        <f>C$6*TANH(C$7*(U254+C$8)+C$9)+C$10</f>
        <v>17.396166152700022</v>
      </c>
    </row>
    <row r="255" spans="12:22">
      <c r="L255"/>
      <c r="N255"/>
      <c r="T255"/>
      <c r="U255" s="56">
        <v>1150</v>
      </c>
      <c r="V255" s="56">
        <f>C$6*TANH(C$7*(U255+C$8)+C$9)+C$10</f>
        <v>17.396316463811747</v>
      </c>
    </row>
    <row r="256" spans="12:22">
      <c r="L256"/>
      <c r="N256"/>
      <c r="T256"/>
      <c r="U256" s="56">
        <v>1155</v>
      </c>
      <c r="V256" s="56">
        <f>C$6*TANH(C$7*(U256+C$8)+C$9)+C$10</f>
        <v>17.396460882385181</v>
      </c>
    </row>
    <row r="257" spans="12:22">
      <c r="L257"/>
      <c r="N257"/>
      <c r="T257"/>
      <c r="U257" s="56">
        <v>1160</v>
      </c>
      <c r="V257" s="56">
        <f>C$6*TANH(C$7*(U257+C$8)+C$9)+C$10</f>
        <v>17.396599639374376</v>
      </c>
    </row>
    <row r="258" spans="12:22">
      <c r="L258"/>
      <c r="N258"/>
      <c r="T258"/>
      <c r="U258" s="56">
        <v>1165</v>
      </c>
      <c r="V258" s="56">
        <f>C$6*TANH(C$7*(U258+C$8)+C$9)+C$10</f>
        <v>17.396732956684893</v>
      </c>
    </row>
    <row r="259" spans="12:22">
      <c r="L259"/>
      <c r="N259"/>
      <c r="T259"/>
      <c r="U259" s="56">
        <v>1170</v>
      </c>
      <c r="V259" s="56">
        <f>C$6*TANH(C$7*(U259+C$8)+C$9)+C$10</f>
        <v>17.396861047528049</v>
      </c>
    </row>
    <row r="260" spans="12:22">
      <c r="L260"/>
      <c r="N260"/>
      <c r="T260"/>
      <c r="U260" s="56">
        <v>1175</v>
      </c>
      <c r="V260" s="56">
        <f>C$6*TANH(C$7*(U260+C$8)+C$9)+C$10</f>
        <v>17.396984116761288</v>
      </c>
    </row>
    <row r="261" spans="12:22">
      <c r="L261"/>
      <c r="N261"/>
      <c r="T261"/>
      <c r="U261" s="56">
        <v>1180</v>
      </c>
      <c r="V261" s="56">
        <f>C$6*TANH(C$7*(U261+C$8)+C$9)+C$10</f>
        <v>17.397102361215268</v>
      </c>
    </row>
    <row r="262" spans="12:22">
      <c r="L262"/>
      <c r="N262"/>
      <c r="T262"/>
      <c r="U262" s="56">
        <v>1185</v>
      </c>
      <c r="V262" s="56">
        <f>C$6*TANH(C$7*(U262+C$8)+C$9)+C$10</f>
        <v>17.397215970008144</v>
      </c>
    </row>
    <row r="263" spans="12:22">
      <c r="L263"/>
      <c r="N263"/>
      <c r="T263"/>
      <c r="U263" s="56">
        <v>1190</v>
      </c>
      <c r="V263" s="56">
        <f>C$6*TANH(C$7*(U263+C$8)+C$9)+C$10</f>
        <v>17.39732512484758</v>
      </c>
    </row>
    <row r="264" spans="12:22">
      <c r="L264"/>
      <c r="N264"/>
      <c r="T264"/>
      <c r="U264" s="56">
        <v>1195</v>
      </c>
      <c r="V264" s="56">
        <f>C$6*TANH(C$7*(U264+C$8)+C$9)+C$10</f>
        <v>17.39743000032092</v>
      </c>
    </row>
    <row r="265" spans="12:22">
      <c r="L265"/>
      <c r="N265"/>
      <c r="T265"/>
      <c r="U265" s="56">
        <v>1200</v>
      </c>
      <c r="V265" s="56">
        <f>C$6*TANH(C$7*(U265+C$8)+C$9)+C$10</f>
        <v>17.397530764174046</v>
      </c>
    </row>
    <row r="266" spans="12:22">
      <c r="L266"/>
      <c r="N266"/>
      <c r="T266"/>
      <c r="U266" s="56">
        <v>1205</v>
      </c>
      <c r="V266" s="56">
        <f>C$6*TANH(C$7*(U266+C$8)+C$9)+C$10</f>
        <v>17.397627577579328</v>
      </c>
    </row>
    <row r="267" spans="12:22">
      <c r="L267"/>
      <c r="N267"/>
      <c r="T267"/>
      <c r="U267" s="56">
        <v>1210</v>
      </c>
      <c r="V267" s="56">
        <f>C$6*TANH(C$7*(U267+C$8)+C$9)+C$10</f>
        <v>17.397720595393029</v>
      </c>
    </row>
    <row r="268" spans="12:22">
      <c r="L268"/>
      <c r="N268"/>
      <c r="T268"/>
      <c r="U268" s="56">
        <v>1215</v>
      </c>
      <c r="V268" s="56">
        <f>C$6*TANH(C$7*(U268+C$8)+C$9)+C$10</f>
        <v>17.397809966402733</v>
      </c>
    </row>
    <row r="269" spans="12:22">
      <c r="L269"/>
      <c r="N269"/>
      <c r="T269"/>
      <c r="U269" s="56">
        <v>1220</v>
      </c>
      <c r="V269" s="56">
        <f>C$6*TANH(C$7*(U269+C$8)+C$9)+C$10</f>
        <v>17.397895833565027</v>
      </c>
    </row>
    <row r="270" spans="12:22">
      <c r="L270"/>
      <c r="N270"/>
      <c r="T270"/>
      <c r="U270" s="56">
        <v>1225</v>
      </c>
      <c r="V270" s="56">
        <f>C$6*TANH(C$7*(U270+C$8)+C$9)+C$10</f>
        <v>17.397978334233905</v>
      </c>
    </row>
    <row r="271" spans="12:22">
      <c r="L271"/>
      <c r="N271"/>
      <c r="T271"/>
      <c r="U271" s="56">
        <v>1230</v>
      </c>
      <c r="V271" s="56">
        <f>C$6*TANH(C$7*(U271+C$8)+C$9)+C$10</f>
        <v>17.398057600380234</v>
      </c>
    </row>
    <row r="272" spans="12:22">
      <c r="L272"/>
      <c r="N272"/>
      <c r="T272"/>
      <c r="U272" s="56">
        <v>1235</v>
      </c>
      <c r="V272" s="56">
        <f>C$6*TANH(C$7*(U272+C$8)+C$9)+C$10</f>
        <v>17.398133758802643</v>
      </c>
    </row>
    <row r="273" spans="12:22">
      <c r="L273"/>
      <c r="N273"/>
      <c r="T273"/>
      <c r="U273" s="56">
        <v>1240</v>
      </c>
      <c r="V273" s="56">
        <f>C$6*TANH(C$7*(U273+C$8)+C$9)+C$10</f>
        <v>17.398206931330112</v>
      </c>
    </row>
    <row r="274" spans="12:22">
      <c r="L274"/>
      <c r="N274"/>
      <c r="T274"/>
      <c r="U274" s="56">
        <v>1245</v>
      </c>
      <c r="V274" s="56">
        <f>C$6*TANH(C$7*(U274+C$8)+C$9)+C$10</f>
        <v>17.398277235016696</v>
      </c>
    </row>
    <row r="275" spans="12:22">
      <c r="L275"/>
      <c r="N275"/>
      <c r="T275"/>
      <c r="U275" s="56">
        <v>1250</v>
      </c>
      <c r="V275" s="56">
        <f>C$6*TANH(C$7*(U275+C$8)+C$9)+C$10</f>
        <v>17.398344782328572</v>
      </c>
    </row>
    <row r="276" spans="12:22">
      <c r="L276"/>
      <c r="N276"/>
      <c r="T276"/>
      <c r="U276" s="56">
        <v>1255</v>
      </c>
      <c r="V276" s="56">
        <f>C$6*TANH(C$7*(U276+C$8)+C$9)+C$10</f>
        <v>17.39840968132382</v>
      </c>
    </row>
    <row r="277" spans="12:22">
      <c r="L277"/>
      <c r="N277"/>
      <c r="T277"/>
      <c r="U277" s="56">
        <v>1260</v>
      </c>
      <c r="V277" s="56">
        <f>C$6*TANH(C$7*(U277+C$8)+C$9)+C$10</f>
        <v>17.398472035825083</v>
      </c>
    </row>
    <row r="278" spans="12:22">
      <c r="L278"/>
      <c r="N278"/>
      <c r="T278"/>
      <c r="U278" s="56">
        <v>1265</v>
      </c>
      <c r="V278" s="56">
        <f>C$6*TANH(C$7*(U278+C$8)+C$9)+C$10</f>
        <v>17.39853194558556</v>
      </c>
    </row>
    <row r="279" spans="12:22">
      <c r="L279"/>
      <c r="N279"/>
      <c r="T279"/>
      <c r="U279" s="56">
        <v>1270</v>
      </c>
      <c r="V279" s="56">
        <f>C$6*TANH(C$7*(U279+C$8)+C$9)+C$10</f>
        <v>17.398589506448456</v>
      </c>
    </row>
    <row r="280" spans="12:22">
      <c r="L280"/>
      <c r="N280"/>
      <c r="T280"/>
      <c r="U280" s="56">
        <v>1275</v>
      </c>
      <c r="V280" s="56">
        <f>C$6*TANH(C$7*(U280+C$8)+C$9)+C$10</f>
        <v>17.398644810500151</v>
      </c>
    </row>
    <row r="281" spans="12:22">
      <c r="L281"/>
      <c r="N281"/>
      <c r="T281"/>
      <c r="U281" s="56">
        <v>1280</v>
      </c>
      <c r="V281" s="56">
        <f>C$6*TANH(C$7*(U281+C$8)+C$9)+C$10</f>
        <v>17.39869794621745</v>
      </c>
    </row>
    <row r="282" spans="12:22">
      <c r="L282"/>
      <c r="N282"/>
      <c r="T282"/>
      <c r="U282" s="56">
        <v>1285</v>
      </c>
      <c r="V282" s="56">
        <f>C$6*TANH(C$7*(U282+C$8)+C$9)+C$10</f>
        <v>17.398748998609001</v>
      </c>
    </row>
    <row r="283" spans="12:22">
      <c r="L283"/>
      <c r="N283"/>
      <c r="T283"/>
      <c r="U283" s="56">
        <v>1290</v>
      </c>
      <c r="V283" s="56">
        <f>C$6*TANH(C$7*(U283+C$8)+C$9)+C$10</f>
        <v>17.398798049351228</v>
      </c>
    </row>
    <row r="284" spans="12:22">
      <c r="L284"/>
      <c r="N284"/>
      <c r="T284"/>
      <c r="U284" s="56">
        <v>1295</v>
      </c>
      <c r="V284" s="56">
        <f>C$6*TANH(C$7*(U284+C$8)+C$9)+C$10</f>
        <v>17.398845176918876</v>
      </c>
    </row>
    <row r="285" spans="12:22">
      <c r="L285"/>
      <c r="N285"/>
      <c r="T285"/>
      <c r="U285" s="56">
        <v>1300</v>
      </c>
      <c r="V285" s="56">
        <f>C$6*TANH(C$7*(U285+C$8)+C$9)+C$10</f>
        <v>17.398890456710518</v>
      </c>
    </row>
    <row r="286" spans="12:22">
      <c r="L286"/>
      <c r="N286"/>
      <c r="T286"/>
      <c r="U286" s="56">
        <v>1305</v>
      </c>
      <c r="V286" s="56">
        <f>C$6*TANH(C$7*(U286+C$8)+C$9)+C$10</f>
        <v>17.398933961169082</v>
      </c>
    </row>
    <row r="287" spans="12:22">
      <c r="L287"/>
      <c r="N287"/>
      <c r="T287"/>
      <c r="U287" s="56">
        <v>1310</v>
      </c>
      <c r="V287" s="56">
        <f>C$6*TANH(C$7*(U287+C$8)+C$9)+C$10</f>
        <v>17.398975759897674</v>
      </c>
    </row>
    <row r="288" spans="12:22">
      <c r="L288"/>
      <c r="N288"/>
      <c r="T288"/>
      <c r="U288" s="56">
        <v>1315</v>
      </c>
      <c r="V288" s="56">
        <f>C$6*TANH(C$7*(U288+C$8)+C$9)+C$10</f>
        <v>17.399015919770925</v>
      </c>
    </row>
    <row r="289" spans="12:22">
      <c r="L289"/>
      <c r="N289"/>
      <c r="T289"/>
      <c r="U289" s="56">
        <v>1320</v>
      </c>
      <c r="V289" s="56">
        <f>C$6*TANH(C$7*(U289+C$8)+C$9)+C$10</f>
        <v>17.399054505041867</v>
      </c>
    </row>
    <row r="290" spans="12:22">
      <c r="L290"/>
      <c r="N290"/>
      <c r="T290"/>
      <c r="U290" s="56">
        <v>1325</v>
      </c>
      <c r="V290" s="56">
        <f>C$6*TANH(C$7*(U290+C$8)+C$9)+C$10</f>
        <v>17.399091577444707</v>
      </c>
    </row>
    <row r="291" spans="12:22">
      <c r="L291"/>
      <c r="N291"/>
      <c r="T291"/>
      <c r="U291" s="56">
        <v>1330</v>
      </c>
      <c r="V291" s="56">
        <f>C$6*TANH(C$7*(U291+C$8)+C$9)+C$10</f>
        <v>17.399127196293549</v>
      </c>
    </row>
    <row r="292" spans="12:22">
      <c r="L292"/>
      <c r="N292"/>
      <c r="T292"/>
      <c r="U292" s="56">
        <v>1335</v>
      </c>
      <c r="V292" s="56">
        <f>C$6*TANH(C$7*(U292+C$8)+C$9)+C$10</f>
        <v>17.39916141857724</v>
      </c>
    </row>
    <row r="293" spans="12:22">
      <c r="L293"/>
      <c r="N293"/>
      <c r="T293"/>
      <c r="U293" s="56">
        <v>1340</v>
      </c>
      <c r="V293" s="56">
        <f>C$6*TANH(C$7*(U293+C$8)+C$9)+C$10</f>
        <v>17.399194299050514</v>
      </c>
    </row>
    <row r="294" spans="12:22">
      <c r="L294"/>
      <c r="N294"/>
      <c r="T294"/>
      <c r="U294" s="56">
        <v>1345</v>
      </c>
      <c r="V294" s="56">
        <f>C$6*TANH(C$7*(U294+C$8)+C$9)+C$10</f>
        <v>17.399225890321539</v>
      </c>
    </row>
    <row r="295" spans="12:22">
      <c r="L295"/>
      <c r="N295"/>
      <c r="T295"/>
      <c r="U295" s="56">
        <v>1350</v>
      </c>
      <c r="V295" s="56">
        <f>C$6*TANH(C$7*(U295+C$8)+C$9)+C$10</f>
        <v>17.399256242936087</v>
      </c>
    </row>
    <row r="296" spans="12:22">
      <c r="L296"/>
      <c r="N296"/>
      <c r="T296"/>
      <c r="U296" s="56">
        <v>1355</v>
      </c>
      <c r="V296" s="56">
        <f>C$6*TANH(C$7*(U296+C$8)+C$9)+C$10</f>
        <v>17.399285405458347</v>
      </c>
    </row>
    <row r="297" spans="12:22">
      <c r="L297"/>
      <c r="N297"/>
      <c r="T297"/>
      <c r="U297" s="56">
        <v>1360</v>
      </c>
      <c r="V297" s="56">
        <f>C$6*TANH(C$7*(U297+C$8)+C$9)+C$10</f>
        <v>17.399313424548602</v>
      </c>
    </row>
    <row r="298" spans="12:22">
      <c r="L298"/>
      <c r="N298"/>
      <c r="T298"/>
      <c r="U298" s="56">
        <v>1365</v>
      </c>
      <c r="V298" s="56">
        <f>C$6*TANH(C$7*(U298+C$8)+C$9)+C$10</f>
        <v>17.39934034503786</v>
      </c>
    </row>
    <row r="299" spans="12:22">
      <c r="L299"/>
      <c r="N299"/>
      <c r="T299"/>
      <c r="U299" s="56">
        <v>1370</v>
      </c>
      <c r="V299" s="56">
        <f>C$6*TANH(C$7*(U299+C$8)+C$9)+C$10</f>
        <v>17.399366209999556</v>
      </c>
    </row>
    <row r="300" spans="12:22">
      <c r="L300"/>
      <c r="N300"/>
      <c r="T300"/>
      <c r="U300" s="56">
        <v>1375</v>
      </c>
      <c r="V300" s="56">
        <f>C$6*TANH(C$7*(U300+C$8)+C$9)+C$10</f>
        <v>17.399391060818449</v>
      </c>
    </row>
    <row r="301" spans="12:22">
      <c r="L301"/>
      <c r="N301"/>
      <c r="T301"/>
      <c r="U301" s="56">
        <v>1380</v>
      </c>
      <c r="V301" s="56">
        <f>C$6*TANH(C$7*(U301+C$8)+C$9)+C$10</f>
        <v>17.399414937256818</v>
      </c>
    </row>
    <row r="302" spans="12:22">
      <c r="L302"/>
      <c r="N302"/>
      <c r="T302"/>
      <c r="U302" s="56">
        <v>1385</v>
      </c>
      <c r="V302" s="56">
        <f>C$6*TANH(C$7*(U302+C$8)+C$9)+C$10</f>
        <v>17.39943787751805</v>
      </c>
    </row>
    <row r="303" spans="12:22">
      <c r="L303"/>
      <c r="N303"/>
      <c r="T303"/>
      <c r="U303" s="56">
        <v>1390</v>
      </c>
      <c r="V303" s="56">
        <f>C$6*TANH(C$7*(U303+C$8)+C$9)+C$10</f>
        <v>17.399459918307763</v>
      </c>
    </row>
    <row r="304" spans="12:22">
      <c r="L304"/>
      <c r="N304"/>
      <c r="T304"/>
      <c r="U304" s="56">
        <v>1395</v>
      </c>
      <c r="V304" s="56">
        <f>C$6*TANH(C$7*(U304+C$8)+C$9)+C$10</f>
        <v>17.399481094892508</v>
      </c>
    </row>
    <row r="305" spans="12:22">
      <c r="L305"/>
      <c r="N305"/>
      <c r="T305"/>
      <c r="U305" s="56">
        <v>1400</v>
      </c>
      <c r="V305" s="56">
        <f>C$6*TANH(C$7*(U305+C$8)+C$9)+C$10</f>
        <v>17.39950144115619</v>
      </c>
    </row>
    <row r="306" spans="12:22">
      <c r="L306"/>
      <c r="N306"/>
      <c r="T306"/>
      <c r="U306" s="56">
        <v>1405</v>
      </c>
      <c r="V306" s="56">
        <f>C$6*TANH(C$7*(U306+C$8)+C$9)+C$10</f>
        <v>17.39952098965427</v>
      </c>
    </row>
    <row r="307" spans="12:22">
      <c r="L307"/>
      <c r="N307"/>
      <c r="T307"/>
      <c r="U307" s="56">
        <v>1410</v>
      </c>
      <c r="V307" s="56">
        <f>C$6*TANH(C$7*(U307+C$8)+C$9)+C$10</f>
        <v>17.399539771665822</v>
      </c>
    </row>
    <row r="308" spans="12:22">
      <c r="L308"/>
      <c r="N308"/>
      <c r="T308"/>
      <c r="U308" s="56">
        <v>1415</v>
      </c>
      <c r="V308" s="56">
        <f>C$6*TANH(C$7*(U308+C$8)+C$9)+C$10</f>
        <v>17.399557817243608</v>
      </c>
    </row>
    <row r="309" spans="12:22">
      <c r="L309"/>
      <c r="N309"/>
      <c r="T309"/>
      <c r="U309" s="56">
        <v>1420</v>
      </c>
      <c r="V309" s="56">
        <f>C$6*TANH(C$7*(U309+C$8)+C$9)+C$10</f>
        <v>17.399575155262099</v>
      </c>
    </row>
    <row r="310" spans="12:22">
      <c r="L310"/>
      <c r="N310"/>
      <c r="T310"/>
      <c r="U310" s="56">
        <v>1425</v>
      </c>
      <c r="V310" s="56">
        <f>C$6*TANH(C$7*(U310+C$8)+C$9)+C$10</f>
        <v>17.399591813463722</v>
      </c>
    </row>
    <row r="311" spans="12:22">
      <c r="L311"/>
      <c r="N311"/>
      <c r="T311"/>
      <c r="U311" s="56">
        <v>1430</v>
      </c>
      <c r="V311" s="56">
        <f>C$6*TANH(C$7*(U311+C$8)+C$9)+C$10</f>
        <v>17.399607818503206</v>
      </c>
    </row>
    <row r="312" spans="12:22">
      <c r="L312"/>
      <c r="N312"/>
      <c r="T312"/>
      <c r="U312" s="56">
        <v>1435</v>
      </c>
      <c r="V312" s="56">
        <f>C$6*TANH(C$7*(U312+C$8)+C$9)+C$10</f>
        <v>17.39962319599022</v>
      </c>
    </row>
    <row r="313" spans="12:22">
      <c r="L313"/>
      <c r="N313"/>
      <c r="T313"/>
      <c r="U313" s="56">
        <v>1440</v>
      </c>
      <c r="V313" s="56">
        <f>C$6*TANH(C$7*(U313+C$8)+C$9)+C$10</f>
        <v>17.399637970530378</v>
      </c>
    </row>
    <row r="314" spans="12:22">
      <c r="L314"/>
      <c r="N314"/>
      <c r="T314"/>
      <c r="U314" s="56">
        <v>1445</v>
      </c>
      <c r="V314" s="56">
        <f>C$6*TANH(C$7*(U314+C$8)+C$9)+C$10</f>
        <v>17.39965216576455</v>
      </c>
    </row>
    <row r="315" spans="12:22">
      <c r="L315"/>
      <c r="N315"/>
      <c r="T315"/>
      <c r="U315" s="56">
        <v>1450</v>
      </c>
      <c r="V315" s="56">
        <f>C$6*TANH(C$7*(U315+C$8)+C$9)+C$10</f>
        <v>17.399665804406727</v>
      </c>
    </row>
    <row r="316" spans="12:22">
      <c r="L316"/>
      <c r="N316"/>
      <c r="T316"/>
      <c r="U316" s="56">
        <v>1455</v>
      </c>
      <c r="V316" s="56">
        <f>C$6*TANH(C$7*(U316+C$8)+C$9)+C$10</f>
        <v>17.399678908280343</v>
      </c>
    </row>
    <row r="317" spans="12:22">
      <c r="L317"/>
      <c r="N317"/>
      <c r="T317"/>
      <c r="U317" s="56">
        <v>1460</v>
      </c>
      <c r="V317" s="56">
        <f>C$6*TANH(C$7*(U317+C$8)+C$9)+C$10</f>
        <v>17.399691498353189</v>
      </c>
    </row>
    <row r="318" spans="12:22">
      <c r="L318"/>
      <c r="N318"/>
      <c r="T318"/>
      <c r="U318" s="56">
        <v>1465</v>
      </c>
      <c r="V318" s="56">
        <f>C$6*TANH(C$7*(U318+C$8)+C$9)+C$10</f>
        <v>17.399703594770941</v>
      </c>
    </row>
    <row r="319" spans="12:22">
      <c r="L319"/>
      <c r="N319"/>
      <c r="T319"/>
      <c r="U319" s="56">
        <v>1470</v>
      </c>
      <c r="V319" s="56">
        <f>C$6*TANH(C$7*(U319+C$8)+C$9)+C$10</f>
        <v>17.39971521688943</v>
      </c>
    </row>
    <row r="320" spans="12:22">
      <c r="L320"/>
      <c r="N320"/>
      <c r="T320"/>
      <c r="U320" s="56">
        <v>1475</v>
      </c>
      <c r="V320" s="56">
        <f>C$6*TANH(C$7*(U320+C$8)+C$9)+C$10</f>
        <v>17.39972638330558</v>
      </c>
    </row>
    <row r="321" spans="12:22">
      <c r="L321"/>
      <c r="N321"/>
      <c r="T321"/>
      <c r="U321" s="56">
        <v>1480</v>
      </c>
      <c r="V321" s="56">
        <f>C$6*TANH(C$7*(U321+C$8)+C$9)+C$10</f>
        <v>17.399737111887156</v>
      </c>
    </row>
    <row r="322" spans="12:22">
      <c r="L322"/>
      <c r="N322"/>
      <c r="T322"/>
      <c r="U322" s="56">
        <v>1485</v>
      </c>
      <c r="V322" s="56">
        <f>C$6*TANH(C$7*(U322+C$8)+C$9)+C$10</f>
        <v>17.399747419801372</v>
      </c>
    </row>
    <row r="323" spans="12:22">
      <c r="L323"/>
      <c r="N323"/>
      <c r="T323"/>
      <c r="U323" s="56">
        <v>1490</v>
      </c>
      <c r="V323" s="56">
        <f>C$6*TANH(C$7*(U323+C$8)+C$9)+C$10</f>
        <v>17.399757323542346</v>
      </c>
    </row>
    <row r="324" spans="12:22">
      <c r="L324"/>
      <c r="N324"/>
      <c r="T324"/>
      <c r="U324" s="56">
        <v>1495</v>
      </c>
      <c r="V324" s="56">
        <f>C$6*TANH(C$7*(U324+C$8)+C$9)+C$10</f>
        <v>17.399766838957483</v>
      </c>
    </row>
    <row r="325" spans="12:22">
      <c r="L325"/>
      <c r="N325"/>
      <c r="T325"/>
      <c r="U325" s="56">
        <v>1500</v>
      </c>
      <c r="V325" s="56">
        <f>C$6*TANH(C$7*(U325+C$8)+C$9)+C$10</f>
        <v>17.399775981272843</v>
      </c>
    </row>
    <row r="326" spans="12:22">
      <c r="L326"/>
      <c r="N326"/>
      <c r="T326"/>
      <c r="U326" s="56">
        <v>1505</v>
      </c>
      <c r="V326" s="56">
        <f>C$6*TANH(C$7*(U326+C$8)+C$9)+C$10</f>
        <v>17.399784765117495</v>
      </c>
    </row>
    <row r="327" spans="12:22">
      <c r="L327"/>
      <c r="N327"/>
      <c r="T327"/>
      <c r="U327" s="56">
        <v>1510</v>
      </c>
      <c r="V327" s="56">
        <f>C$6*TANH(C$7*(U327+C$8)+C$9)+C$10</f>
        <v>17.399793204546921</v>
      </c>
    </row>
    <row r="328" spans="12:22">
      <c r="L328"/>
      <c r="N328"/>
      <c r="T328"/>
      <c r="U328" s="56">
        <v>1515</v>
      </c>
      <c r="V328" s="56">
        <f>C$6*TANH(C$7*(U328+C$8)+C$9)+C$10</f>
        <v>17.39980131306551</v>
      </c>
    </row>
    <row r="329" spans="12:22">
      <c r="L329"/>
      <c r="N329"/>
      <c r="T329"/>
      <c r="U329" s="56">
        <v>1520</v>
      </c>
      <c r="V329" s="56">
        <f>C$6*TANH(C$7*(U329+C$8)+C$9)+C$10</f>
        <v>17.399809103648156</v>
      </c>
    </row>
    <row r="330" spans="12:22">
      <c r="L330"/>
      <c r="N330"/>
      <c r="T330"/>
      <c r="U330" s="56">
        <v>1525</v>
      </c>
      <c r="V330" s="56">
        <f>C$6*TANH(C$7*(U330+C$8)+C$9)+C$10</f>
        <v>17.399816588761038</v>
      </c>
    </row>
    <row r="331" spans="12:22">
      <c r="L331"/>
      <c r="N331"/>
      <c r="T331"/>
      <c r="U331" s="56">
        <v>1530</v>
      </c>
      <c r="V331" s="56">
        <f>C$6*TANH(C$7*(U331+C$8)+C$9)+C$10</f>
        <v>17.399823780381524</v>
      </c>
    </row>
    <row r="332" spans="12:22">
      <c r="L332"/>
      <c r="N332"/>
      <c r="T332"/>
      <c r="U332" s="56">
        <v>1535</v>
      </c>
      <c r="V332" s="56">
        <f>C$6*TANH(C$7*(U332+C$8)+C$9)+C$10</f>
        <v>17.399830690017389</v>
      </c>
    </row>
    <row r="333" spans="12:22">
      <c r="L333"/>
      <c r="N333"/>
      <c r="T333"/>
      <c r="U333" s="56">
        <v>1540</v>
      </c>
      <c r="V333" s="56">
        <f>C$6*TANH(C$7*(U333+C$8)+C$9)+C$10</f>
        <v>17.399837328725187</v>
      </c>
    </row>
    <row r="334" spans="12:22">
      <c r="L334"/>
      <c r="N334"/>
      <c r="T334"/>
      <c r="U334" s="56">
        <v>1545</v>
      </c>
      <c r="V334" s="56">
        <f>C$6*TANH(C$7*(U334+C$8)+C$9)+C$10</f>
        <v>17.399843707127957</v>
      </c>
    </row>
    <row r="335" spans="12:22">
      <c r="L335"/>
      <c r="N335"/>
      <c r="T335"/>
      <c r="U335" s="56">
        <v>1550</v>
      </c>
      <c r="V335" s="56">
        <f>C$6*TANH(C$7*(U335+C$8)+C$9)+C$10</f>
        <v>17.399849835432221</v>
      </c>
    </row>
    <row r="336" spans="12:22">
      <c r="L336"/>
      <c r="N336"/>
      <c r="T336"/>
      <c r="U336" s="56">
        <v>1555</v>
      </c>
      <c r="V336" s="56">
        <f>C$6*TANH(C$7*(U336+C$8)+C$9)+C$10</f>
        <v>17.399855723444301</v>
      </c>
    </row>
    <row r="337" spans="12:22">
      <c r="L337"/>
      <c r="N337"/>
      <c r="T337"/>
      <c r="U337" s="56">
        <v>1560</v>
      </c>
      <c r="V337" s="56">
        <f>C$6*TANH(C$7*(U337+C$8)+C$9)+C$10</f>
        <v>17.399861380586039</v>
      </c>
    </row>
    <row r="338" spans="12:22">
      <c r="L338"/>
      <c r="N338"/>
      <c r="T338"/>
      <c r="U338" s="56">
        <v>1565</v>
      </c>
      <c r="V338" s="56">
        <f>C$6*TANH(C$7*(U338+C$8)+C$9)+C$10</f>
        <v>17.399866815909839</v>
      </c>
    </row>
    <row r="339" spans="12:22">
      <c r="L339"/>
      <c r="N339"/>
      <c r="T339"/>
      <c r="U339" s="56">
        <v>1570</v>
      </c>
      <c r="V339" s="56">
        <f>C$6*TANH(C$7*(U339+C$8)+C$9)+C$10</f>
        <v>17.399872038113173</v>
      </c>
    </row>
    <row r="340" spans="12:22">
      <c r="L340"/>
      <c r="N340"/>
      <c r="T340"/>
      <c r="U340" s="56">
        <v>1575</v>
      </c>
      <c r="V340" s="56">
        <f>C$6*TANH(C$7*(U340+C$8)+C$9)+C$10</f>
        <v>17.399877055552484</v>
      </c>
    </row>
    <row r="341" spans="12:22">
      <c r="L341"/>
      <c r="N341"/>
      <c r="T341"/>
      <c r="U341" s="56">
        <v>1580</v>
      </c>
      <c r="V341" s="56">
        <f>C$6*TANH(C$7*(U341+C$8)+C$9)+C$10</f>
        <v>17.399881876256568</v>
      </c>
    </row>
    <row r="342" spans="12:22">
      <c r="L342"/>
      <c r="N342"/>
      <c r="T342"/>
      <c r="U342" s="56">
        <v>1585</v>
      </c>
      <c r="V342" s="56">
        <f>C$6*TANH(C$7*(U342+C$8)+C$9)+C$10</f>
        <v>17.399886507939431</v>
      </c>
    </row>
    <row r="343" spans="12:22">
      <c r="L343"/>
      <c r="N343"/>
      <c r="T343"/>
      <c r="U343" s="56">
        <v>1590</v>
      </c>
      <c r="V343" s="56">
        <f>C$6*TANH(C$7*(U343+C$8)+C$9)+C$10</f>
        <v>17.399890958012591</v>
      </c>
    </row>
    <row r="344" spans="12:22">
      <c r="L344"/>
      <c r="N344"/>
      <c r="T344"/>
      <c r="U344" s="56">
        <v>1595</v>
      </c>
      <c r="V344" s="56">
        <f>C$6*TANH(C$7*(U344+C$8)+C$9)+C$10</f>
        <v>17.399895233596975</v>
      </c>
    </row>
    <row r="345" spans="12:22">
      <c r="L345"/>
      <c r="N345"/>
      <c r="T345"/>
      <c r="U345" s="56">
        <v>1600</v>
      </c>
      <c r="V345" s="56">
        <f>C$6*TANH(C$7*(U345+C$8)+C$9)+C$10</f>
        <v>17.399899341534308</v>
      </c>
    </row>
    <row r="346" spans="12:22">
      <c r="L346"/>
      <c r="N346"/>
      <c r="T346"/>
      <c r="U346" s="56">
        <v>1605</v>
      </c>
      <c r="V346" s="56">
        <f>C$6*TANH(C$7*(U346+C$8)+C$9)+C$10</f>
        <v>17.399903288398036</v>
      </c>
    </row>
    <row r="347" spans="12:22">
      <c r="L347"/>
      <c r="N347"/>
      <c r="T347"/>
      <c r="U347" s="56">
        <v>1610</v>
      </c>
      <c r="V347" s="56">
        <f>C$6*TANH(C$7*(U347+C$8)+C$9)+C$10</f>
        <v>17.39990708050389</v>
      </c>
    </row>
    <row r="348" spans="12:22">
      <c r="L348"/>
      <c r="N348"/>
      <c r="T348"/>
      <c r="U348" s="56">
        <v>1615</v>
      </c>
      <c r="V348" s="56">
        <f>C$6*TANH(C$7*(U348+C$8)+C$9)+C$10</f>
        <v>17.399910723919938</v>
      </c>
    </row>
    <row r="349" spans="12:22">
      <c r="L349"/>
      <c r="N349"/>
      <c r="T349"/>
      <c r="U349" s="56">
        <v>1620</v>
      </c>
      <c r="V349" s="56">
        <f>C$6*TANH(C$7*(U349+C$8)+C$9)+C$10</f>
        <v>17.399914224476326</v>
      </c>
    </row>
    <row r="350" spans="12:22">
      <c r="L350"/>
      <c r="N350"/>
      <c r="T350"/>
      <c r="U350" s="56">
        <v>1625</v>
      </c>
      <c r="V350" s="56">
        <f>C$6*TANH(C$7*(U350+C$8)+C$9)+C$10</f>
        <v>17.39991758777461</v>
      </c>
    </row>
    <row r="351" spans="12:22">
      <c r="L351"/>
      <c r="N351"/>
      <c r="T351"/>
      <c r="U351" s="56">
        <v>1630</v>
      </c>
      <c r="V351" s="56">
        <f>C$6*TANH(C$7*(U351+C$8)+C$9)+C$10</f>
        <v>17.399920819196705</v>
      </c>
    </row>
    <row r="352" spans="12:22">
      <c r="L352"/>
      <c r="N352"/>
      <c r="T352"/>
      <c r="U352" s="56">
        <v>1635</v>
      </c>
      <c r="V352" s="56">
        <f>C$6*TANH(C$7*(U352+C$8)+C$9)+C$10</f>
        <v>17.399923923913505</v>
      </c>
    </row>
    <row r="353" spans="12:22">
      <c r="L353"/>
      <c r="N353"/>
      <c r="T353"/>
      <c r="U353" s="56">
        <v>1640</v>
      </c>
      <c r="V353" s="56">
        <f>C$6*TANH(C$7*(U353+C$8)+C$9)+C$10</f>
        <v>17.39992690689315</v>
      </c>
    </row>
    <row r="354" spans="12:22">
      <c r="L354"/>
      <c r="N354"/>
      <c r="T354"/>
      <c r="U354" s="56">
        <v>1645</v>
      </c>
      <c r="V354" s="56">
        <f>C$6*TANH(C$7*(U354+C$8)+C$9)+C$10</f>
        <v>17.399929772908976</v>
      </c>
    </row>
    <row r="355" spans="12:22">
      <c r="L355"/>
      <c r="N355"/>
      <c r="T355"/>
      <c r="U355" s="56">
        <v>1650</v>
      </c>
      <c r="V355" s="56">
        <f>C$6*TANH(C$7*(U355+C$8)+C$9)+C$10</f>
        <v>17.399932526547175</v>
      </c>
    </row>
    <row r="356" spans="12:22">
      <c r="L356"/>
      <c r="N356"/>
      <c r="T356"/>
      <c r="U356" s="56">
        <v>1655</v>
      </c>
      <c r="V356" s="56">
        <f>C$6*TANH(C$7*(U356+C$8)+C$9)+C$10</f>
        <v>17.399935172214086</v>
      </c>
    </row>
    <row r="357" spans="12:22">
      <c r="L357"/>
      <c r="N357"/>
      <c r="T357"/>
      <c r="U357" s="56">
        <v>1660</v>
      </c>
      <c r="V357" s="56">
        <f>C$6*TANH(C$7*(U357+C$8)+C$9)+C$10</f>
        <v>17.399937714143299</v>
      </c>
    </row>
    <row r="358" spans="12:22">
      <c r="L358"/>
      <c r="N358"/>
      <c r="T358"/>
      <c r="U358" s="56">
        <v>1665</v>
      </c>
      <c r="V358" s="56">
        <f>C$6*TANH(C$7*(U358+C$8)+C$9)+C$10</f>
        <v>17.399940156402398</v>
      </c>
    </row>
    <row r="359" spans="12:22">
      <c r="L359"/>
      <c r="N359"/>
      <c r="T359"/>
      <c r="U359" s="56">
        <v>1670</v>
      </c>
      <c r="V359" s="56">
        <f>C$6*TANH(C$7*(U359+C$8)+C$9)+C$10</f>
        <v>17.399942502899481</v>
      </c>
    </row>
    <row r="360" spans="12:22">
      <c r="L360"/>
      <c r="N360"/>
      <c r="T360"/>
      <c r="U360" s="56">
        <v>1675</v>
      </c>
      <c r="V360" s="56">
        <f>C$6*TANH(C$7*(U360+C$8)+C$9)+C$10</f>
        <v>17.399944757389395</v>
      </c>
    </row>
    <row r="361" spans="12:22">
      <c r="L361"/>
      <c r="N361"/>
      <c r="T361"/>
      <c r="U361" s="56">
        <v>1680</v>
      </c>
      <c r="V361" s="56">
        <f>C$6*TANH(C$7*(U361+C$8)+C$9)+C$10</f>
        <v>17.399946923479781</v>
      </c>
    </row>
    <row r="362" spans="12:22">
      <c r="L362"/>
      <c r="N362"/>
      <c r="T362"/>
      <c r="U362" s="56">
        <v>1685</v>
      </c>
      <c r="V362" s="56">
        <f>C$6*TANH(C$7*(U362+C$8)+C$9)+C$10</f>
        <v>17.399949004636802</v>
      </c>
    </row>
    <row r="363" spans="12:22">
      <c r="L363"/>
      <c r="N363"/>
      <c r="T363"/>
      <c r="U363" s="56">
        <v>1690</v>
      </c>
      <c r="V363" s="56">
        <f>C$6*TANH(C$7*(U363+C$8)+C$9)+C$10</f>
        <v>17.399951004190733</v>
      </c>
    </row>
    <row r="364" spans="12:22">
      <c r="L364"/>
      <c r="N364"/>
      <c r="T364"/>
      <c r="U364" s="56">
        <v>1695</v>
      </c>
      <c r="V364" s="56">
        <f>C$6*TANH(C$7*(U364+C$8)+C$9)+C$10</f>
        <v>17.399952925341246</v>
      </c>
    </row>
    <row r="365" spans="12:22">
      <c r="L365"/>
      <c r="N365"/>
      <c r="T365"/>
      <c r="U365" s="56">
        <v>1700</v>
      </c>
      <c r="V365" s="56">
        <f>C$6*TANH(C$7*(U365+C$8)+C$9)+C$10</f>
        <v>17.399954771162577</v>
      </c>
    </row>
    <row r="366" spans="12:22">
      <c r="L366"/>
      <c r="N366"/>
      <c r="T366"/>
      <c r="U366" s="56">
        <v>1705</v>
      </c>
      <c r="V366" s="56">
        <f>C$6*TANH(C$7*(U366+C$8)+C$9)+C$10</f>
        <v>17.399956544608401</v>
      </c>
    </row>
    <row r="367" spans="12:22">
      <c r="L367"/>
      <c r="N367"/>
      <c r="T367"/>
      <c r="U367" s="56">
        <v>1710</v>
      </c>
      <c r="V367" s="56">
        <f>C$6*TANH(C$7*(U367+C$8)+C$9)+C$10</f>
        <v>17.399958248516604</v>
      </c>
    </row>
    <row r="368" spans="12:22">
      <c r="L368"/>
      <c r="N368"/>
      <c r="T368"/>
      <c r="U368" s="56">
        <v>1715</v>
      </c>
      <c r="V368" s="56">
        <f>C$6*TANH(C$7*(U368+C$8)+C$9)+C$10</f>
        <v>17.399959885613761</v>
      </c>
    </row>
    <row r="369" spans="12:22">
      <c r="L369"/>
      <c r="N369"/>
      <c r="T369"/>
      <c r="U369" s="56">
        <v>1720</v>
      </c>
      <c r="V369" s="56">
        <f>C$6*TANH(C$7*(U369+C$8)+C$9)+C$10</f>
        <v>17.39996145851957</v>
      </c>
    </row>
    <row r="370" spans="12:22">
      <c r="L370"/>
      <c r="N370"/>
      <c r="T370"/>
      <c r="U370" s="56">
        <v>1725</v>
      </c>
      <c r="V370" s="56">
        <f>C$6*TANH(C$7*(U370+C$8)+C$9)+C$10</f>
        <v>17.399962969750998</v>
      </c>
    </row>
    <row r="371" spans="12:22">
      <c r="L371"/>
      <c r="N371"/>
      <c r="T371"/>
      <c r="U371" s="56">
        <v>1730</v>
      </c>
      <c r="V371" s="56">
        <f>C$6*TANH(C$7*(U371+C$8)+C$9)+C$10</f>
        <v>17.39996442172632</v>
      </c>
    </row>
    <row r="372" spans="12:22">
      <c r="L372"/>
      <c r="N372"/>
      <c r="T372"/>
      <c r="U372" s="56">
        <v>1735</v>
      </c>
      <c r="V372" s="56">
        <f>C$6*TANH(C$7*(U372+C$8)+C$9)+C$10</f>
        <v>17.39996581676899</v>
      </c>
    </row>
    <row r="373" spans="12:22">
      <c r="L373"/>
      <c r="N373"/>
      <c r="T373"/>
      <c r="U373" s="56">
        <v>1740</v>
      </c>
      <c r="V373" s="56">
        <f>C$6*TANH(C$7*(U373+C$8)+C$9)+C$10</f>
        <v>17.399967157111362</v>
      </c>
    </row>
    <row r="374" spans="12:22">
      <c r="L374"/>
      <c r="N374"/>
      <c r="T374"/>
      <c r="U374" s="56">
        <v>1745</v>
      </c>
      <c r="V374" s="56">
        <f>C$6*TANH(C$7*(U374+C$8)+C$9)+C$10</f>
        <v>17.399968444898256</v>
      </c>
    </row>
    <row r="375" spans="12:22">
      <c r="L375"/>
      <c r="N375"/>
      <c r="T375"/>
      <c r="U375" s="56">
        <v>1750</v>
      </c>
      <c r="V375" s="56">
        <f>C$6*TANH(C$7*(U375+C$8)+C$9)+C$10</f>
        <v>17.399969682190399</v>
      </c>
    </row>
    <row r="376" spans="12:22">
      <c r="L376"/>
      <c r="N376"/>
      <c r="U376" s="56">
        <v>1755</v>
      </c>
      <c r="V376" s="56">
        <f>C$6*TANH(C$7*(U376+C$8)+C$9)+C$10</f>
        <v>17.399970870967707</v>
      </c>
    </row>
    <row r="377" spans="12:22">
      <c r="L377"/>
      <c r="N377"/>
      <c r="U377" s="56">
        <v>1760</v>
      </c>
      <c r="V377" s="56">
        <f>C$6*TANH(C$7*(U377+C$8)+C$9)+C$10</f>
        <v>17.399972013132462</v>
      </c>
    </row>
    <row r="378" spans="12:22">
      <c r="L378"/>
      <c r="N378"/>
      <c r="U378" s="56">
        <v>1765</v>
      </c>
      <c r="V378" s="56">
        <f>C$6*TANH(C$7*(U378+C$8)+C$9)+C$10</f>
        <v>17.39997311051237</v>
      </c>
    </row>
    <row r="379" spans="12:22">
      <c r="L379"/>
      <c r="N379"/>
      <c r="U379" s="56">
        <v>1770</v>
      </c>
      <c r="V379" s="56">
        <f>C$6*TANH(C$7*(U379+C$8)+C$9)+C$10</f>
        <v>17.399974164863469</v>
      </c>
    </row>
    <row r="380" spans="12:22">
      <c r="L380"/>
      <c r="N380"/>
      <c r="U380" s="56">
        <v>1775</v>
      </c>
      <c r="V380" s="56">
        <f>C$6*TANH(C$7*(U380+C$8)+C$9)+C$10</f>
        <v>17.399975177872921</v>
      </c>
    </row>
    <row r="381" spans="12:22">
      <c r="L381"/>
      <c r="N381"/>
      <c r="U381" s="56">
        <v>1780</v>
      </c>
      <c r="V381" s="56">
        <f>C$6*TANH(C$7*(U381+C$8)+C$9)+C$10</f>
        <v>17.399976151161773</v>
      </c>
    </row>
    <row r="382" spans="12:22">
      <c r="L382"/>
      <c r="N382"/>
      <c r="U382" s="56">
        <v>1785</v>
      </c>
      <c r="V382" s="56">
        <f>C$6*TANH(C$7*(U382+C$8)+C$9)+C$10</f>
        <v>17.399977086287464</v>
      </c>
    </row>
    <row r="383" spans="12:22">
      <c r="L383"/>
      <c r="N383"/>
      <c r="U383" s="56">
        <v>1790</v>
      </c>
      <c r="V383" s="56">
        <f>C$6*TANH(C$7*(U383+C$8)+C$9)+C$10</f>
        <v>17.399977984746407</v>
      </c>
    </row>
    <row r="384" spans="12:22">
      <c r="L384"/>
      <c r="N384"/>
      <c r="U384" s="56">
        <v>1795</v>
      </c>
      <c r="V384" s="56">
        <f>C$6*TANH(C$7*(U384+C$8)+C$9)+C$10</f>
        <v>17.399978847976314</v>
      </c>
    </row>
    <row r="385" spans="12:22">
      <c r="L385"/>
      <c r="N385"/>
      <c r="U385" s="56">
        <v>1800</v>
      </c>
      <c r="V385" s="56">
        <f>C$6*TANH(C$7*(U385+C$8)+C$9)+C$10</f>
        <v>17.399979677358534</v>
      </c>
    </row>
    <row r="386" spans="12:22">
      <c r="L386"/>
      <c r="N386"/>
      <c r="U386" s="56">
        <v>1805</v>
      </c>
      <c r="V386" s="56">
        <f>C$6*TANH(C$7*(U386+C$8)+C$9)+C$10</f>
        <v>17.39998047422025</v>
      </c>
    </row>
    <row r="387" spans="12:22">
      <c r="L387"/>
      <c r="N387"/>
      <c r="U387" s="56">
        <v>1810</v>
      </c>
      <c r="V387" s="56">
        <f>C$6*TANH(C$7*(U387+C$8)+C$9)+C$10</f>
        <v>17.399981239836602</v>
      </c>
    </row>
    <row r="388" spans="12:22">
      <c r="L388"/>
      <c r="N388"/>
      <c r="U388" s="56">
        <v>1815</v>
      </c>
      <c r="V388" s="56">
        <f>C$6*TANH(C$7*(U388+C$8)+C$9)+C$10</f>
        <v>17.399981975432741</v>
      </c>
    </row>
    <row r="389" spans="12:22">
      <c r="L389"/>
      <c r="N389"/>
      <c r="U389" s="56">
        <v>1820</v>
      </c>
      <c r="V389" s="56">
        <f>C$6*TANH(C$7*(U389+C$8)+C$9)+C$10</f>
        <v>17.399982682185776</v>
      </c>
    </row>
    <row r="390" spans="12:22">
      <c r="L390"/>
      <c r="N390"/>
      <c r="U390" s="56">
        <v>1825</v>
      </c>
      <c r="V390" s="56">
        <f>C$6*TANH(C$7*(U390+C$8)+C$9)+C$10</f>
        <v>17.39998336122666</v>
      </c>
    </row>
    <row r="391" spans="12:22">
      <c r="L391"/>
      <c r="N391"/>
      <c r="U391" s="56">
        <v>1830</v>
      </c>
      <c r="V391" s="56">
        <f>C$6*TANH(C$7*(U391+C$8)+C$9)+C$10</f>
        <v>17.399984013641983</v>
      </c>
    </row>
    <row r="392" spans="12:22">
      <c r="L392"/>
      <c r="N392"/>
      <c r="U392" s="56">
        <v>1835</v>
      </c>
      <c r="V392" s="56">
        <f>C$6*TANH(C$7*(U392+C$8)+C$9)+C$10</f>
        <v>17.399984640475768</v>
      </c>
    </row>
    <row r="393" spans="12:22">
      <c r="L393"/>
      <c r="N393"/>
      <c r="U393" s="56">
        <v>1840</v>
      </c>
      <c r="V393" s="56">
        <f>C$6*TANH(C$7*(U393+C$8)+C$9)+C$10</f>
        <v>17.39998524273107</v>
      </c>
    </row>
    <row r="394" spans="12:22">
      <c r="N394"/>
      <c r="U394" s="56">
        <v>1845</v>
      </c>
      <c r="V394" s="56">
        <f>C$6*TANH(C$7*(U394+C$8)+C$9)+C$10</f>
        <v>17.399985821371619</v>
      </c>
    </row>
    <row r="395" spans="12:22">
      <c r="N395"/>
    </row>
    <row r="396" spans="12:22">
      <c r="N396"/>
    </row>
  </sheetData>
  <mergeCells count="4">
    <mergeCell ref="B5:C5"/>
    <mergeCell ref="B4:C4"/>
    <mergeCell ref="B15:C15"/>
    <mergeCell ref="B12:C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0"/>
  <sheetViews>
    <sheetView zoomScaleNormal="100" workbookViewId="0">
      <selection activeCell="C17" sqref="C17"/>
    </sheetView>
  </sheetViews>
  <sheetFormatPr defaultRowHeight="12.75"/>
  <cols>
    <col min="2" max="2" width="20.42578125" customWidth="1"/>
    <col min="3" max="3" width="22.42578125" customWidth="1"/>
    <col min="4" max="4" width="12.5703125" customWidth="1"/>
    <col min="5" max="5" width="13.28515625" customWidth="1"/>
    <col min="8" max="8" width="10.28515625" customWidth="1"/>
    <col min="12" max="12" width="12.28515625" customWidth="1"/>
    <col min="14" max="14" width="13" customWidth="1"/>
    <col min="15" max="15" width="13.42578125" style="33" customWidth="1"/>
    <col min="16" max="16" width="13.5703125" style="38" customWidth="1"/>
    <col min="17" max="17" width="21.85546875" customWidth="1"/>
  </cols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7"/>
      <c r="O1" s="37"/>
      <c r="P1" s="37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7"/>
      <c r="O2" s="37"/>
      <c r="P2" s="37"/>
      <c r="Q2" s="1"/>
      <c r="R2" s="1"/>
      <c r="S2" s="1"/>
      <c r="T2" s="1"/>
    </row>
    <row r="3" spans="1:2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7"/>
      <c r="O3" s="37"/>
      <c r="P3" s="37"/>
      <c r="Q3" s="1"/>
      <c r="R3" s="1"/>
      <c r="S3" s="1"/>
      <c r="T3" s="1"/>
    </row>
    <row r="4" spans="1:20">
      <c r="A4" s="1"/>
      <c r="B4" s="50" t="s">
        <v>922</v>
      </c>
      <c r="C4" s="50"/>
      <c r="D4" s="1"/>
      <c r="E4" s="1"/>
      <c r="F4" s="36"/>
      <c r="G4" s="1"/>
      <c r="H4" s="1"/>
      <c r="I4" s="1"/>
      <c r="J4" s="1"/>
      <c r="K4" s="1"/>
      <c r="L4" s="1"/>
      <c r="M4" s="1"/>
      <c r="N4" s="37"/>
      <c r="O4" s="37"/>
      <c r="P4" s="37"/>
      <c r="Q4" s="1"/>
      <c r="R4" s="1"/>
      <c r="S4" s="1"/>
      <c r="T4" s="1"/>
    </row>
    <row r="5" spans="1:20" ht="37.5" customHeight="1">
      <c r="A5" s="1"/>
      <c r="B5" s="64" t="s">
        <v>918</v>
      </c>
      <c r="C5" s="64"/>
      <c r="D5" s="1"/>
      <c r="E5" s="1"/>
      <c r="F5" s="1"/>
      <c r="G5" s="1"/>
      <c r="H5" s="35"/>
      <c r="I5" s="35"/>
      <c r="J5" s="35"/>
      <c r="K5" s="1"/>
      <c r="L5" s="1"/>
      <c r="M5" s="1"/>
      <c r="N5" s="37"/>
      <c r="O5" s="37"/>
      <c r="P5" s="37"/>
      <c r="Q5" s="1"/>
      <c r="R5" s="1"/>
      <c r="S5" s="1"/>
      <c r="T5" s="1"/>
    </row>
    <row r="6" spans="1:20" ht="15" customHeight="1">
      <c r="A6" s="1"/>
      <c r="B6" s="46" t="s">
        <v>909</v>
      </c>
      <c r="C6" s="49">
        <v>82</v>
      </c>
      <c r="D6" s="1"/>
      <c r="E6" s="1"/>
      <c r="F6" s="1"/>
      <c r="G6" s="1"/>
      <c r="H6" s="1"/>
      <c r="I6" s="1"/>
      <c r="J6" s="1"/>
      <c r="K6" s="1"/>
      <c r="L6" s="1"/>
      <c r="M6" s="1"/>
      <c r="N6" s="37"/>
      <c r="O6" s="37"/>
      <c r="P6" s="37"/>
      <c r="Q6" s="1"/>
      <c r="R6" s="1"/>
      <c r="S6" s="1"/>
      <c r="T6" s="1"/>
    </row>
    <row r="7" spans="1:20" ht="15" customHeight="1">
      <c r="A7" s="1"/>
      <c r="B7" s="46" t="s">
        <v>69</v>
      </c>
      <c r="C7" s="49">
        <v>1E-3</v>
      </c>
      <c r="D7" s="1"/>
      <c r="E7" s="1"/>
      <c r="F7" s="1"/>
      <c r="G7" s="1"/>
      <c r="H7" s="1"/>
      <c r="I7" s="1"/>
      <c r="J7" s="1"/>
      <c r="K7" s="1"/>
      <c r="L7" s="1"/>
      <c r="M7" s="1"/>
      <c r="N7" s="37"/>
      <c r="O7" s="1"/>
      <c r="P7" s="1"/>
      <c r="Q7" s="1"/>
      <c r="R7" s="1"/>
      <c r="S7" s="1"/>
      <c r="T7" s="1"/>
    </row>
    <row r="8" spans="1:20" ht="15" customHeight="1">
      <c r="A8" s="1"/>
      <c r="B8" s="46" t="s">
        <v>910</v>
      </c>
      <c r="C8" s="49">
        <v>-200</v>
      </c>
      <c r="D8" s="1"/>
      <c r="E8" s="1"/>
      <c r="F8" s="1"/>
      <c r="G8" s="1"/>
      <c r="H8" s="1"/>
      <c r="I8" s="1"/>
      <c r="J8" s="1"/>
      <c r="K8" s="1"/>
      <c r="L8" s="1"/>
      <c r="M8" s="1"/>
      <c r="N8" s="37"/>
      <c r="O8" s="1"/>
      <c r="P8" s="1"/>
      <c r="Q8" s="1"/>
      <c r="R8" s="1"/>
      <c r="S8" s="1"/>
      <c r="T8" s="1"/>
    </row>
    <row r="9" spans="1:20" ht="15" customHeight="1">
      <c r="A9" s="1"/>
      <c r="B9" s="46" t="s">
        <v>911</v>
      </c>
      <c r="C9" s="49">
        <v>0.1</v>
      </c>
      <c r="D9" s="1"/>
      <c r="E9" s="1"/>
      <c r="F9" s="1"/>
      <c r="G9" s="1"/>
      <c r="H9" s="1"/>
      <c r="I9" s="1"/>
      <c r="J9" s="1"/>
      <c r="K9" s="1"/>
      <c r="L9" s="1"/>
      <c r="M9" s="1"/>
      <c r="N9" s="37"/>
      <c r="O9" s="1"/>
      <c r="P9" s="1"/>
      <c r="Q9" s="1"/>
      <c r="R9" s="1"/>
      <c r="S9" s="1"/>
      <c r="T9" s="1"/>
    </row>
    <row r="10" spans="1:20" ht="15" customHeight="1">
      <c r="A10" s="1"/>
      <c r="B10" s="48" t="s">
        <v>912</v>
      </c>
      <c r="C10" s="49">
        <v>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37"/>
      <c r="O10" s="1"/>
      <c r="P10" s="1"/>
      <c r="Q10" s="1"/>
      <c r="R10" s="1"/>
      <c r="S10" s="1"/>
      <c r="T10" s="1"/>
    </row>
    <row r="11" spans="1:20">
      <c r="A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7"/>
      <c r="O11" s="1"/>
      <c r="P11" s="1"/>
      <c r="Q11" s="1"/>
      <c r="R11" s="1"/>
      <c r="S11" s="1"/>
      <c r="T11" s="1"/>
    </row>
    <row r="12" spans="1:20" ht="23.25" customHeight="1">
      <c r="A12" s="1"/>
      <c r="B12" s="57" t="s">
        <v>923</v>
      </c>
      <c r="C12" s="58"/>
      <c r="D12" s="1"/>
      <c r="E12" s="1"/>
      <c r="F12" s="1"/>
      <c r="G12" s="1"/>
      <c r="H12" s="1"/>
      <c r="I12" s="1"/>
      <c r="J12" s="1"/>
      <c r="K12" s="1"/>
      <c r="L12" s="1"/>
      <c r="M12" s="1"/>
      <c r="N12" s="37"/>
      <c r="O12" s="1"/>
      <c r="P12" s="1"/>
      <c r="Q12" s="1"/>
      <c r="R12" s="1"/>
      <c r="S12" s="1"/>
      <c r="T12" s="1"/>
    </row>
    <row r="13" spans="1:20" ht="15.75" customHeight="1" thickBot="1">
      <c r="A13" s="1"/>
      <c r="B13" s="67" t="s">
        <v>917</v>
      </c>
      <c r="C13" s="66">
        <v>75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37"/>
      <c r="O13" s="37"/>
      <c r="P13" s="37"/>
      <c r="Q13" s="1"/>
      <c r="R13" s="1"/>
      <c r="S13" s="1"/>
      <c r="T13" s="1"/>
    </row>
    <row r="14" spans="1:20">
      <c r="A14" s="1"/>
      <c r="B14" s="3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7"/>
      <c r="O14" s="37"/>
      <c r="P14" s="37"/>
      <c r="Q14" s="1"/>
      <c r="R14" s="1"/>
      <c r="S14" s="1"/>
      <c r="T14" s="1"/>
    </row>
    <row r="15" spans="1:20">
      <c r="A15" s="1"/>
      <c r="B15" s="34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37"/>
      <c r="P15" s="37"/>
      <c r="Q15" s="1"/>
      <c r="R15" s="1"/>
      <c r="S15" s="1"/>
      <c r="T15" s="1"/>
    </row>
    <row r="16" spans="1:20" ht="30" customHeight="1">
      <c r="A16" s="1"/>
      <c r="B16" s="3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37"/>
      <c r="P16" s="37"/>
      <c r="Q16" s="1"/>
      <c r="R16" s="1"/>
      <c r="S16" s="1"/>
      <c r="T16" s="1"/>
    </row>
    <row r="17" spans="1:20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37"/>
      <c r="P17" s="37"/>
      <c r="Q17" s="1"/>
      <c r="R17" s="1"/>
      <c r="S17" s="1"/>
      <c r="T17" s="1"/>
    </row>
    <row r="18" spans="1:20">
      <c r="A18" s="1"/>
      <c r="D18" s="1"/>
      <c r="E18" s="1"/>
      <c r="F18" s="39"/>
      <c r="G18" s="39"/>
      <c r="H18" s="1"/>
      <c r="I18" s="1"/>
      <c r="J18" s="1"/>
      <c r="K18" s="1"/>
      <c r="L18" s="1"/>
      <c r="M18" s="1"/>
      <c r="N18" s="37"/>
      <c r="O18" s="37"/>
      <c r="P18" s="37"/>
      <c r="Q18" s="1"/>
      <c r="R18" s="1"/>
      <c r="S18" s="1"/>
      <c r="T18" s="1"/>
    </row>
    <row r="19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37"/>
      <c r="P19" s="37"/>
      <c r="Q19" s="1"/>
      <c r="R19" s="1"/>
      <c r="S19" s="1"/>
      <c r="T19" s="1"/>
    </row>
    <row r="20" spans="1: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37"/>
      <c r="P20" s="37"/>
      <c r="Q20" s="1"/>
      <c r="R20" s="1"/>
      <c r="S20" s="1"/>
      <c r="T20" s="1"/>
    </row>
    <row r="21" spans="1:20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1"/>
      <c r="P21" s="37"/>
      <c r="Q21" s="1"/>
      <c r="R21" s="1"/>
      <c r="S21" s="1"/>
      <c r="T21" s="1"/>
    </row>
    <row r="22" spans="1:20" ht="5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88" t="s">
        <v>779</v>
      </c>
      <c r="T22" s="89" t="s">
        <v>2105</v>
      </c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90">
        <v>0</v>
      </c>
      <c r="T23" s="90">
        <f>C$6*TANH(C$7*(S23+C$8)+C$9)+C$10</f>
        <v>-2.1727755592463787</v>
      </c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90">
        <v>5</v>
      </c>
      <c r="T24" s="90">
        <f>C$6*TANH(C$7*(S24+C$8)+C$9)+C$10</f>
        <v>-1.7666493754666419</v>
      </c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90">
        <v>30</v>
      </c>
      <c r="T25" s="90">
        <f>C$6*TANH(C$7*(S25+C$8)+C$9)+C$10</f>
        <v>0.26935699405282332</v>
      </c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90">
        <v>35</v>
      </c>
      <c r="T26" s="90">
        <f>C$6*TANH(C$7*(S26+C$8)+C$9)+C$10</f>
        <v>0.67749375247972399</v>
      </c>
    </row>
    <row r="27" spans="1:20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90">
        <v>40</v>
      </c>
      <c r="T27" s="90">
        <f>C$6*TANH(C$7*(S27+C$8)+C$9)+C$10</f>
        <v>1.085895510610233</v>
      </c>
    </row>
    <row r="28" spans="1:2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90">
        <v>45</v>
      </c>
      <c r="T28" s="90">
        <f>C$6*TANH(C$7*(S28+C$8)+C$9)+C$10</f>
        <v>1.4945420874866322</v>
      </c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90">
        <v>50</v>
      </c>
      <c r="T29" s="90">
        <f>C$6*TANH(C$7*(S29+C$8)+C$9)+C$10</f>
        <v>1.9034132534538433</v>
      </c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90">
        <v>55</v>
      </c>
      <c r="T30" s="90">
        <f>C$6*TANH(C$7*(S30+C$8)+C$9)+C$10</f>
        <v>2.3124887341447811</v>
      </c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90">
        <v>60</v>
      </c>
      <c r="T31" s="90">
        <f>C$6*TANH(C$7*(S31+C$8)+C$9)+C$10</f>
        <v>2.7217482144845868</v>
      </c>
    </row>
    <row r="32" spans="1:20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90">
        <v>65</v>
      </c>
      <c r="T32" s="90">
        <f>C$6*TANH(C$7*(S32+C$8)+C$9)+C$10</f>
        <v>3.1311713427120851</v>
      </c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90">
        <v>70</v>
      </c>
      <c r="T33" s="90">
        <f>C$6*TANH(C$7*(S33+C$8)+C$9)+C$10</f>
        <v>3.5407377344167479</v>
      </c>
    </row>
    <row r="34" spans="1:20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90">
        <v>75</v>
      </c>
      <c r="T34" s="90">
        <f>C$6*TANH(C$7*(S34+C$8)+C$9)+C$10</f>
        <v>3.9504269765895041</v>
      </c>
    </row>
    <row r="35" spans="1:20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90">
        <v>80</v>
      </c>
      <c r="T35" s="90">
        <f>C$6*TANH(C$7*(S35+C$8)+C$9)+C$10</f>
        <v>4.3602186316856644</v>
      </c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90">
        <v>85</v>
      </c>
      <c r="T36" s="90">
        <f>C$6*TANH(C$7*(S36+C$8)+C$9)+C$10</f>
        <v>4.7700922416982561</v>
      </c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90">
        <v>90</v>
      </c>
      <c r="T37" s="90">
        <f>C$6*TANH(C$7*(S37+C$8)+C$9)+C$10</f>
        <v>5.1800273322400443</v>
      </c>
    </row>
    <row r="38" spans="1:2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90">
        <v>95</v>
      </c>
      <c r="T38" s="90">
        <f>C$6*TANH(C$7*(S38+C$8)+C$9)+C$10</f>
        <v>5.5900034166325012</v>
      </c>
    </row>
    <row r="39" spans="1:20">
      <c r="O39"/>
      <c r="P39"/>
      <c r="R39" s="1"/>
      <c r="S39" s="90">
        <v>100</v>
      </c>
      <c r="T39" s="90">
        <f>C$6*TANH(C$7*(S39+C$8)+C$9)+C$10</f>
        <v>6</v>
      </c>
    </row>
    <row r="40" spans="1:20">
      <c r="O40"/>
      <c r="P40"/>
      <c r="R40" s="1"/>
      <c r="S40" s="90">
        <v>105</v>
      </c>
      <c r="T40" s="90">
        <f>C$6*TANH(C$7*(S40+C$8)+C$9)+C$10</f>
        <v>6.4099965833674997</v>
      </c>
    </row>
    <row r="41" spans="1:20">
      <c r="O41"/>
      <c r="P41"/>
      <c r="R41" s="1"/>
      <c r="S41" s="90">
        <v>110</v>
      </c>
      <c r="T41" s="90">
        <f>C$6*TANH(C$7*(S41+C$8)+C$9)+C$10</f>
        <v>6.8199726677599566</v>
      </c>
    </row>
    <row r="42" spans="1:20">
      <c r="O42"/>
      <c r="P42"/>
      <c r="R42" s="1"/>
      <c r="S42" s="90">
        <v>115</v>
      </c>
      <c r="T42" s="90">
        <f>C$6*TANH(C$7*(S42+C$8)+C$9)+C$10</f>
        <v>7.2299077583017439</v>
      </c>
    </row>
    <row r="43" spans="1:20" ht="12.75" customHeight="1">
      <c r="O43"/>
      <c r="P43"/>
      <c r="R43" s="1"/>
      <c r="S43" s="90">
        <v>120</v>
      </c>
      <c r="T43" s="90">
        <f>C$6*TANH(C$7*(S43+C$8)+C$9)+C$10</f>
        <v>7.6397813683143365</v>
      </c>
    </row>
    <row r="44" spans="1:20" ht="17.25" customHeight="1">
      <c r="O44"/>
      <c r="P44"/>
      <c r="R44" s="1"/>
      <c r="S44" s="90">
        <v>125</v>
      </c>
      <c r="T44" s="90">
        <f>C$6*TANH(C$7*(S44+C$8)+C$9)+C$10</f>
        <v>8.0495730234104972</v>
      </c>
    </row>
    <row r="45" spans="1:20">
      <c r="O45"/>
      <c r="P45"/>
      <c r="R45" s="1"/>
      <c r="S45" s="90">
        <v>130</v>
      </c>
      <c r="T45" s="90">
        <f>C$6*TANH(C$7*(S45+C$8)+C$9)+C$10</f>
        <v>8.4592622655832521</v>
      </c>
    </row>
    <row r="46" spans="1:20" ht="41.25" customHeight="1">
      <c r="O46"/>
      <c r="P46"/>
      <c r="R46" s="1"/>
      <c r="S46" s="90">
        <v>135</v>
      </c>
      <c r="T46" s="90">
        <f>C$6*TANH(C$7*(S46+C$8)+C$9)+C$10</f>
        <v>8.8688286572879154</v>
      </c>
    </row>
    <row r="47" spans="1:20" ht="25.5" customHeight="1">
      <c r="O47"/>
      <c r="P47"/>
      <c r="R47" s="1"/>
      <c r="S47" s="90">
        <v>140</v>
      </c>
      <c r="T47" s="90">
        <f>C$6*TANH(C$7*(S47+C$8)+C$9)+C$10</f>
        <v>9.2782517855154136</v>
      </c>
    </row>
    <row r="48" spans="1:20">
      <c r="O48"/>
      <c r="P48"/>
      <c r="R48" s="1"/>
      <c r="S48" s="90">
        <v>145</v>
      </c>
      <c r="T48" s="90">
        <f>C$6*TANH(C$7*(S48+C$8)+C$9)+C$10</f>
        <v>9.6875112658552212</v>
      </c>
    </row>
    <row r="49" spans="15:20">
      <c r="O49"/>
      <c r="P49"/>
      <c r="R49" s="1"/>
      <c r="S49" s="90">
        <v>150</v>
      </c>
      <c r="T49" s="90">
        <f>C$6*TANH(C$7*(S49+C$8)+C$9)+C$10</f>
        <v>10.096586746546159</v>
      </c>
    </row>
    <row r="50" spans="15:20">
      <c r="O50"/>
      <c r="P50"/>
      <c r="R50" s="1"/>
      <c r="S50" s="90">
        <v>155</v>
      </c>
      <c r="T50" s="90">
        <f>C$6*TANH(C$7*(S50+C$8)+C$9)+C$10</f>
        <v>10.505457912513368</v>
      </c>
    </row>
    <row r="51" spans="15:20">
      <c r="O51"/>
      <c r="P51"/>
      <c r="R51" s="1"/>
      <c r="S51" s="90">
        <v>160</v>
      </c>
      <c r="T51" s="90">
        <f>C$6*TANH(C$7*(S51+C$8)+C$9)+C$10</f>
        <v>10.914104489389768</v>
      </c>
    </row>
    <row r="52" spans="15:20">
      <c r="O52"/>
      <c r="P52"/>
      <c r="R52" s="1"/>
      <c r="S52" s="90">
        <v>165</v>
      </c>
      <c r="T52" s="90">
        <f>C$6*TANH(C$7*(S52+C$8)+C$9)+C$10</f>
        <v>11.322506247520277</v>
      </c>
    </row>
    <row r="53" spans="15:20">
      <c r="O53"/>
      <c r="P53"/>
      <c r="R53" s="1"/>
      <c r="S53" s="90">
        <v>170</v>
      </c>
      <c r="T53" s="90">
        <f>C$6*TANH(C$7*(S53+C$8)+C$9)+C$10</f>
        <v>11.730643005947176</v>
      </c>
    </row>
    <row r="54" spans="15:20">
      <c r="O54"/>
      <c r="P54"/>
      <c r="R54" s="1"/>
      <c r="S54" s="90">
        <v>175</v>
      </c>
      <c r="T54" s="90">
        <f>C$6*TANH(C$7*(S54+C$8)+C$9)+C$10</f>
        <v>12.138494636374926</v>
      </c>
    </row>
    <row r="55" spans="15:20">
      <c r="O55"/>
      <c r="P55"/>
      <c r="R55" s="1"/>
      <c r="S55" s="90">
        <v>180</v>
      </c>
      <c r="T55" s="90">
        <f>C$6*TANH(C$7*(S55+C$8)+C$9)+C$10</f>
        <v>12.546041067112771</v>
      </c>
    </row>
    <row r="56" spans="15:20">
      <c r="O56"/>
      <c r="P56"/>
      <c r="R56" s="1"/>
      <c r="S56" s="90">
        <v>185</v>
      </c>
      <c r="T56" s="90">
        <f>C$6*TANH(C$7*(S56+C$8)+C$9)+C$10</f>
        <v>12.953262286993564</v>
      </c>
    </row>
    <row r="57" spans="15:20">
      <c r="O57"/>
      <c r="P57"/>
      <c r="R57" s="1"/>
      <c r="S57" s="90">
        <v>190</v>
      </c>
      <c r="T57" s="90">
        <f>C$6*TANH(C$7*(S57+C$8)+C$9)+C$10</f>
        <v>13.360138349267128</v>
      </c>
    </row>
    <row r="58" spans="15:20">
      <c r="O58"/>
      <c r="P58"/>
      <c r="R58" s="1"/>
      <c r="S58" s="90">
        <v>195</v>
      </c>
      <c r="T58" s="90">
        <f>C$6*TANH(C$7*(S58+C$8)+C$9)+C$10</f>
        <v>13.766649375466642</v>
      </c>
    </row>
    <row r="59" spans="15:20">
      <c r="O59"/>
      <c r="P59"/>
      <c r="R59" s="1"/>
      <c r="S59" s="90">
        <v>200</v>
      </c>
      <c r="T59" s="90">
        <f>C$6*TANH(C$7*(S59+C$8)+C$9)+C$10</f>
        <v>14.172775559246379</v>
      </c>
    </row>
    <row r="60" spans="15:20">
      <c r="O60"/>
      <c r="P60"/>
      <c r="R60" s="1"/>
      <c r="S60" s="90">
        <v>205</v>
      </c>
      <c r="T60" s="90">
        <f>C$6*TANH(C$7*(S60+C$8)+C$9)+C$10</f>
        <v>14.578497170189344</v>
      </c>
    </row>
    <row r="61" spans="15:20">
      <c r="O61"/>
      <c r="P61"/>
      <c r="R61" s="1"/>
      <c r="S61" s="90">
        <v>210</v>
      </c>
      <c r="T61" s="90">
        <f>C$6*TANH(C$7*(S61+C$8)+C$9)+C$10</f>
        <v>14.983794557583224</v>
      </c>
    </row>
    <row r="62" spans="15:20" ht="12.75" customHeight="1">
      <c r="O62"/>
      <c r="P62"/>
      <c r="R62" s="1"/>
      <c r="S62" s="90">
        <v>215</v>
      </c>
      <c r="T62" s="90">
        <f>C$6*TANH(C$7*(S62+C$8)+C$9)+C$10</f>
        <v>15.388648154163116</v>
      </c>
    </row>
    <row r="63" spans="15:20">
      <c r="O63"/>
      <c r="P63"/>
      <c r="R63" s="1"/>
      <c r="S63" s="90">
        <v>220</v>
      </c>
      <c r="T63" s="90">
        <f>C$6*TANH(C$7*(S63+C$8)+C$9)+C$10</f>
        <v>15.793038479819643</v>
      </c>
    </row>
    <row r="64" spans="15:20">
      <c r="O64"/>
      <c r="P64"/>
      <c r="R64" s="1"/>
      <c r="S64" s="90">
        <v>223</v>
      </c>
      <c r="T64" s="90">
        <f>C$6*TANH(C$7*(S64+C$8)+C$9)+C$10</f>
        <v>16.03544223534152</v>
      </c>
    </row>
    <row r="65" spans="15:20">
      <c r="O65"/>
      <c r="P65"/>
      <c r="R65" s="1"/>
      <c r="S65" s="90">
        <v>225</v>
      </c>
      <c r="T65" s="90">
        <f>C$6*TANH(C$7*(S65+C$8)+C$9)+C$10</f>
        <v>16.196946145270889</v>
      </c>
    </row>
    <row r="66" spans="15:20">
      <c r="O66"/>
      <c r="P66"/>
      <c r="R66" s="1"/>
      <c r="S66" s="90">
        <v>230</v>
      </c>
      <c r="T66" s="90">
        <f>C$6*TANH(C$7*(S66+C$8)+C$9)+C$10</f>
        <v>16.600351855696779</v>
      </c>
    </row>
    <row r="67" spans="15:20">
      <c r="O67"/>
      <c r="P67"/>
      <c r="R67" s="1"/>
      <c r="S67" s="90">
        <v>235</v>
      </c>
      <c r="T67" s="90">
        <f>C$6*TANH(C$7*(S67+C$8)+C$9)+C$10</f>
        <v>17.003236414334513</v>
      </c>
    </row>
    <row r="68" spans="15:20">
      <c r="O68"/>
      <c r="P68"/>
      <c r="R68" s="1"/>
      <c r="S68" s="90">
        <v>240</v>
      </c>
      <c r="T68" s="90">
        <f>C$6*TANH(C$7*(S68+C$8)+C$9)+C$10</f>
        <v>17.405580726033559</v>
      </c>
    </row>
    <row r="69" spans="15:20">
      <c r="O69"/>
      <c r="P69"/>
      <c r="R69" s="1"/>
      <c r="S69" s="90">
        <v>245</v>
      </c>
      <c r="T69" s="90">
        <f>C$6*TANH(C$7*(S69+C$8)+C$9)+C$10</f>
        <v>17.807365800769063</v>
      </c>
    </row>
    <row r="70" spans="15:20" ht="25.5" customHeight="1">
      <c r="O70"/>
      <c r="P70"/>
      <c r="R70" s="1"/>
      <c r="S70" s="90">
        <v>250</v>
      </c>
      <c r="T70" s="90">
        <f>C$6*TANH(C$7*(S70+C$8)+C$9)+C$10</f>
        <v>18.208572757112076</v>
      </c>
    </row>
    <row r="71" spans="15:20">
      <c r="O71"/>
      <c r="P71"/>
      <c r="R71" s="1"/>
      <c r="S71" s="90">
        <v>255</v>
      </c>
      <c r="T71" s="90">
        <f>C$6*TANH(C$7*(S71+C$8)+C$9)+C$10</f>
        <v>18.609182825655598</v>
      </c>
    </row>
    <row r="72" spans="15:20">
      <c r="O72"/>
      <c r="P72"/>
      <c r="R72" s="1"/>
      <c r="S72" s="90">
        <v>260</v>
      </c>
      <c r="T72" s="90">
        <f>C$6*TANH(C$7*(S72+C$8)+C$9)+C$10</f>
        <v>19.009177352394914</v>
      </c>
    </row>
    <row r="73" spans="15:20">
      <c r="O73"/>
      <c r="P73"/>
      <c r="R73" s="1"/>
      <c r="S73" s="90">
        <v>265</v>
      </c>
      <c r="T73" s="90">
        <f>C$6*TANH(C$7*(S73+C$8)+C$9)+C$10</f>
        <v>19.40853780206114</v>
      </c>
    </row>
    <row r="74" spans="15:20">
      <c r="O74"/>
      <c r="P74"/>
      <c r="R74" s="1"/>
      <c r="S74" s="90">
        <v>270</v>
      </c>
      <c r="T74" s="90">
        <f>C$6*TANH(C$7*(S74+C$8)+C$9)+C$10</f>
        <v>19.807245761406808</v>
      </c>
    </row>
    <row r="75" spans="15:20">
      <c r="O75"/>
      <c r="P75"/>
      <c r="R75" s="1"/>
      <c r="S75" s="90">
        <v>275</v>
      </c>
      <c r="T75" s="90">
        <f>C$6*TANH(C$7*(S75+C$8)+C$9)+C$10</f>
        <v>20.205282942442128</v>
      </c>
    </row>
    <row r="76" spans="15:20">
      <c r="O76"/>
      <c r="P76"/>
      <c r="R76" s="1"/>
      <c r="S76" s="90">
        <v>280</v>
      </c>
      <c r="T76" s="90">
        <f>C$6*TANH(C$7*(S76+C$8)+C$9)+C$10</f>
        <v>20.602631185621078</v>
      </c>
    </row>
    <row r="77" spans="15:20">
      <c r="O77"/>
      <c r="P77"/>
      <c r="R77" s="1"/>
      <c r="S77" s="90">
        <v>285</v>
      </c>
      <c r="T77" s="90">
        <f>C$6*TANH(C$7*(S77+C$8)+C$9)+C$10</f>
        <v>20.999272462975931</v>
      </c>
    </row>
    <row r="78" spans="15:20">
      <c r="O78"/>
      <c r="P78"/>
      <c r="R78" s="1"/>
      <c r="S78" s="90">
        <v>290</v>
      </c>
      <c r="T78" s="90">
        <f>C$6*TANH(C$7*(S78+C$8)+C$9)+C$10</f>
        <v>21.395188881199402</v>
      </c>
    </row>
    <row r="79" spans="15:20">
      <c r="O79"/>
      <c r="P79"/>
      <c r="R79" s="1"/>
      <c r="S79" s="90">
        <v>295</v>
      </c>
      <c r="T79" s="90">
        <f>C$6*TANH(C$7*(S79+C$8)+C$9)+C$10</f>
        <v>21.790362684673205</v>
      </c>
    </row>
    <row r="80" spans="15:20">
      <c r="O80"/>
      <c r="P80"/>
      <c r="R80" s="1"/>
      <c r="S80" s="90">
        <v>300</v>
      </c>
      <c r="T80" s="90">
        <f>C$6*TANH(C$7*(S80+C$8)+C$9)+C$10</f>
        <v>22.184776258442131</v>
      </c>
    </row>
    <row r="81" spans="15:20">
      <c r="O81"/>
      <c r="P81"/>
      <c r="R81" s="1"/>
      <c r="S81" s="90">
        <v>305</v>
      </c>
      <c r="T81" s="90">
        <f>C$6*TANH(C$7*(S81+C$8)+C$9)+C$10</f>
        <v>22.578412131132644</v>
      </c>
    </row>
    <row r="82" spans="15:20">
      <c r="O82"/>
      <c r="P82"/>
      <c r="R82" s="1"/>
      <c r="S82" s="90">
        <v>310</v>
      </c>
      <c r="T82" s="90">
        <f>C$6*TANH(C$7*(S82+C$8)+C$9)+C$10</f>
        <v>22.971252977815116</v>
      </c>
    </row>
    <row r="83" spans="15:20">
      <c r="O83"/>
      <c r="P83"/>
      <c r="R83" s="1"/>
      <c r="S83" s="90">
        <v>315</v>
      </c>
      <c r="T83" s="90">
        <f>C$6*TANH(C$7*(S83+C$8)+C$9)+C$10</f>
        <v>23.363281622808731</v>
      </c>
    </row>
    <row r="84" spans="15:20">
      <c r="O84"/>
      <c r="P84"/>
      <c r="R84" s="1"/>
      <c r="S84" s="90">
        <v>320</v>
      </c>
      <c r="T84" s="90">
        <f>C$6*TANH(C$7*(S84+C$8)+C$9)+C$10</f>
        <v>23.754481042428363</v>
      </c>
    </row>
    <row r="85" spans="15:20">
      <c r="O85"/>
      <c r="P85"/>
      <c r="R85" s="1"/>
      <c r="S85" s="90">
        <v>325</v>
      </c>
      <c r="T85" s="90">
        <f>C$6*TANH(C$7*(S85+C$8)+C$9)+C$10</f>
        <v>24.144834367672406</v>
      </c>
    </row>
    <row r="86" spans="15:20">
      <c r="O86"/>
      <c r="P86"/>
      <c r="R86" s="1"/>
      <c r="S86" s="90">
        <v>330</v>
      </c>
      <c r="T86" s="90">
        <f>C$6*TANH(C$7*(S86+C$8)+C$9)+C$10</f>
        <v>24.534324886851017</v>
      </c>
    </row>
    <row r="87" spans="15:20">
      <c r="O87"/>
      <c r="P87"/>
      <c r="R87" s="1"/>
      <c r="S87" s="90">
        <v>335</v>
      </c>
      <c r="T87" s="90">
        <f>C$6*TANH(C$7*(S87+C$8)+C$9)+C$10</f>
        <v>24.922936048153876</v>
      </c>
    </row>
    <row r="88" spans="15:20">
      <c r="O88"/>
      <c r="P88"/>
      <c r="R88" s="1"/>
      <c r="S88" s="90">
        <v>340</v>
      </c>
      <c r="T88" s="90">
        <f>C$6*TANH(C$7*(S88+C$8)+C$9)+C$10</f>
        <v>25.310651462156834</v>
      </c>
    </row>
    <row r="89" spans="15:20">
      <c r="O89"/>
      <c r="P89"/>
      <c r="R89" s="1"/>
      <c r="S89" s="90">
        <v>345</v>
      </c>
      <c r="T89" s="90">
        <f>C$6*TANH(C$7*(S89+C$8)+C$9)+C$10</f>
        <v>25.697454904266781</v>
      </c>
    </row>
    <row r="90" spans="15:20">
      <c r="O90"/>
      <c r="P90"/>
      <c r="R90" s="1"/>
      <c r="S90" s="90">
        <v>350</v>
      </c>
      <c r="T90" s="90">
        <f>C$6*TANH(C$7*(S90+C$8)+C$9)+C$10</f>
        <v>26.083330317104149</v>
      </c>
    </row>
    <row r="91" spans="15:20">
      <c r="O91"/>
      <c r="P91"/>
      <c r="R91" s="1"/>
      <c r="S91" s="90">
        <v>355</v>
      </c>
      <c r="T91" s="90">
        <f>C$6*TANH(C$7*(S91+C$8)+C$9)+C$10</f>
        <v>26.468261812822401</v>
      </c>
    </row>
    <row r="92" spans="15:20">
      <c r="O92"/>
      <c r="P92"/>
      <c r="R92" s="1"/>
      <c r="S92" s="90">
        <v>360</v>
      </c>
      <c r="T92" s="90">
        <f>C$6*TANH(C$7*(S92+C$8)+C$9)+C$10</f>
        <v>26.852233675364079</v>
      </c>
    </row>
    <row r="93" spans="15:20">
      <c r="O93"/>
      <c r="P93"/>
      <c r="R93" s="1"/>
      <c r="S93" s="90">
        <v>365</v>
      </c>
      <c r="T93" s="90">
        <f>C$6*TANH(C$7*(S93+C$8)+C$9)+C$10</f>
        <v>27.235230362652757</v>
      </c>
    </row>
    <row r="94" spans="15:20">
      <c r="O94"/>
      <c r="P94"/>
      <c r="R94" s="1"/>
      <c r="S94" s="90">
        <v>370</v>
      </c>
      <c r="T94" s="90">
        <f>C$6*TANH(C$7*(S94+C$8)+C$9)+C$10</f>
        <v>27.617236508720673</v>
      </c>
    </row>
    <row r="95" spans="15:20">
      <c r="O95"/>
      <c r="P95"/>
      <c r="R95" s="1"/>
      <c r="S95" s="90">
        <v>375</v>
      </c>
      <c r="T95" s="90">
        <f>C$6*TANH(C$7*(S95+C$8)+C$9)+C$10</f>
        <v>27.998236925771312</v>
      </c>
    </row>
    <row r="96" spans="15:20">
      <c r="O96"/>
      <c r="P96"/>
      <c r="R96" s="1"/>
      <c r="S96" s="90">
        <v>380</v>
      </c>
      <c r="T96" s="90">
        <f>C$6*TANH(C$7*(S96+C$8)+C$9)+C$10</f>
        <v>28.378216606176885</v>
      </c>
    </row>
    <row r="97" spans="15:20">
      <c r="O97"/>
      <c r="P97"/>
      <c r="R97" s="1"/>
      <c r="S97" s="90">
        <v>385</v>
      </c>
      <c r="T97" s="90">
        <f>C$6*TANH(C$7*(S97+C$8)+C$9)+C$10</f>
        <v>28.75716072441007</v>
      </c>
    </row>
    <row r="98" spans="15:20">
      <c r="O98"/>
      <c r="P98"/>
      <c r="R98" s="1"/>
      <c r="S98" s="90">
        <v>390</v>
      </c>
      <c r="T98" s="90">
        <f>C$6*TANH(C$7*(S98+C$8)+C$9)+C$10</f>
        <v>29.135054638909999</v>
      </c>
    </row>
    <row r="99" spans="15:20">
      <c r="O99"/>
      <c r="P99"/>
      <c r="R99" s="1"/>
      <c r="S99" s="90">
        <v>395</v>
      </c>
      <c r="T99" s="90">
        <f>C$6*TANH(C$7*(S99+C$8)+C$9)+C$10</f>
        <v>29.511883893881887</v>
      </c>
    </row>
    <row r="100" spans="15:20">
      <c r="O100"/>
      <c r="P100"/>
      <c r="R100" s="1"/>
      <c r="S100" s="90">
        <v>400</v>
      </c>
      <c r="T100" s="90">
        <f>C$6*TANH(C$7*(S100+C$8)+C$9)+C$10</f>
        <v>29.887634221030464</v>
      </c>
    </row>
    <row r="101" spans="15:20">
      <c r="O101"/>
      <c r="P101"/>
      <c r="R101" s="1"/>
      <c r="S101" s="90">
        <v>405</v>
      </c>
      <c r="T101" s="90">
        <f>C$6*TANH(C$7*(S101+C$8)+C$9)+C$10</f>
        <v>30.262291541226645</v>
      </c>
    </row>
    <row r="102" spans="15:20">
      <c r="O102"/>
      <c r="P102"/>
      <c r="R102" s="1"/>
      <c r="S102" s="90">
        <v>410</v>
      </c>
      <c r="T102" s="90">
        <f>C$6*TANH(C$7*(S102+C$8)+C$9)+C$10</f>
        <v>30.635841966107638</v>
      </c>
    </row>
    <row r="103" spans="15:20">
      <c r="O103"/>
      <c r="P103"/>
      <c r="R103" s="1"/>
      <c r="S103" s="90">
        <v>415</v>
      </c>
      <c r="T103" s="90">
        <f>C$6*TANH(C$7*(S103+C$8)+C$9)+C$10</f>
        <v>31.0082717996101</v>
      </c>
    </row>
    <row r="104" spans="15:20">
      <c r="O104"/>
      <c r="P104"/>
      <c r="R104" s="1"/>
      <c r="S104" s="90">
        <v>420</v>
      </c>
      <c r="T104" s="90">
        <f>C$6*TANH(C$7*(S104+C$8)+C$9)+C$10</f>
        <v>31.379567539436358</v>
      </c>
    </row>
    <row r="105" spans="15:20">
      <c r="O105"/>
      <c r="P105"/>
      <c r="R105" s="1"/>
      <c r="S105" s="90">
        <v>425</v>
      </c>
      <c r="T105" s="90">
        <f>C$6*TANH(C$7*(S105+C$8)+C$9)+C$10</f>
        <v>31.749715878453799</v>
      </c>
    </row>
    <row r="106" spans="15:20">
      <c r="O106"/>
      <c r="P106"/>
      <c r="R106" s="1"/>
      <c r="S106" s="90">
        <v>430</v>
      </c>
      <c r="T106" s="90">
        <f>C$6*TANH(C$7*(S106+C$8)+C$9)+C$10</f>
        <v>32.118703706027212</v>
      </c>
    </row>
    <row r="107" spans="15:20">
      <c r="O107"/>
      <c r="P107"/>
      <c r="R107" s="1"/>
      <c r="S107" s="90">
        <v>435</v>
      </c>
      <c r="T107" s="90">
        <f>C$6*TANH(C$7*(S107+C$8)+C$9)+C$10</f>
        <v>32.486518109284205</v>
      </c>
    </row>
    <row r="108" spans="15:20">
      <c r="O108"/>
      <c r="P108"/>
      <c r="R108" s="1"/>
      <c r="S108" s="90">
        <v>440</v>
      </c>
      <c r="T108" s="90">
        <f>C$6*TANH(C$7*(S108+C$8)+C$9)+C$10</f>
        <v>32.853146374313837</v>
      </c>
    </row>
    <row r="109" spans="15:20">
      <c r="O109"/>
      <c r="P109"/>
      <c r="R109" s="1"/>
      <c r="S109" s="90">
        <v>445</v>
      </c>
      <c r="T109" s="90">
        <f>C$6*TANH(C$7*(S109+C$8)+C$9)+C$10</f>
        <v>33.218575987298522</v>
      </c>
    </row>
    <row r="110" spans="15:20">
      <c r="O110"/>
      <c r="P110"/>
      <c r="R110" s="1"/>
      <c r="S110" s="90">
        <v>450</v>
      </c>
      <c r="T110" s="90">
        <f>C$6*TANH(C$7*(S110+C$8)+C$9)+C$10</f>
        <v>33.582794635579248</v>
      </c>
    </row>
    <row r="111" spans="15:20">
      <c r="O111"/>
      <c r="P111"/>
      <c r="R111" s="1"/>
      <c r="S111" s="90">
        <v>455</v>
      </c>
      <c r="T111" s="90">
        <f>C$6*TANH(C$7*(S111+C$8)+C$9)+C$10</f>
        <v>33.945790208654444</v>
      </c>
    </row>
    <row r="112" spans="15:20">
      <c r="O112"/>
      <c r="P112"/>
      <c r="R112" s="1"/>
      <c r="S112" s="90">
        <v>460</v>
      </c>
      <c r="T112" s="90">
        <f>C$6*TANH(C$7*(S112+C$8)+C$9)+C$10</f>
        <v>34.307550799112704</v>
      </c>
    </row>
    <row r="113" spans="15:20">
      <c r="O113"/>
      <c r="P113"/>
      <c r="R113" s="1"/>
      <c r="S113" s="90">
        <v>465</v>
      </c>
      <c r="T113" s="90">
        <f>C$6*TANH(C$7*(S113+C$8)+C$9)+C$10</f>
        <v>34.668064703499418</v>
      </c>
    </row>
    <row r="114" spans="15:20">
      <c r="O114"/>
      <c r="P114"/>
      <c r="R114" s="1"/>
      <c r="S114" s="90">
        <v>470</v>
      </c>
      <c r="T114" s="90">
        <f>C$6*TANH(C$7*(S114+C$8)+C$9)+C$10</f>
        <v>35.027320423117771</v>
      </c>
    </row>
    <row r="115" spans="15:20">
      <c r="O115"/>
      <c r="P115"/>
      <c r="R115" s="1"/>
      <c r="S115" s="90">
        <v>475</v>
      </c>
      <c r="T115" s="90">
        <f>C$6*TANH(C$7*(S115+C$8)+C$9)+C$10</f>
        <v>35.38530666476445</v>
      </c>
    </row>
    <row r="116" spans="15:20">
      <c r="O116"/>
      <c r="P116"/>
      <c r="R116" s="1"/>
      <c r="S116" s="90">
        <v>480</v>
      </c>
      <c r="T116" s="90">
        <f>C$6*TANH(C$7*(S116+C$8)+C$9)+C$10</f>
        <v>35.742012341400191</v>
      </c>
    </row>
    <row r="117" spans="15:20">
      <c r="O117"/>
      <c r="P117"/>
      <c r="R117" s="1"/>
      <c r="S117" s="90">
        <v>485</v>
      </c>
      <c r="T117" s="90">
        <f>C$6*TANH(C$7*(S117+C$8)+C$9)+C$10</f>
        <v>36.097426572755765</v>
      </c>
    </row>
    <row r="118" spans="15:20">
      <c r="O118"/>
      <c r="P118"/>
      <c r="R118" s="1"/>
      <c r="S118" s="90">
        <v>490</v>
      </c>
      <c r="T118" s="90">
        <f>C$6*TANH(C$7*(S118+C$8)+C$9)+C$10</f>
        <v>36.451538685873636</v>
      </c>
    </row>
    <row r="119" spans="15:20">
      <c r="O119"/>
      <c r="P119"/>
      <c r="R119" s="1"/>
      <c r="S119" s="90">
        <v>495</v>
      </c>
      <c r="T119" s="90">
        <f>C$6*TANH(C$7*(S119+C$8)+C$9)+C$10</f>
        <v>36.804338215585823</v>
      </c>
    </row>
    <row r="120" spans="15:20">
      <c r="O120"/>
      <c r="P120"/>
      <c r="R120" s="1"/>
      <c r="S120" s="90">
        <v>500</v>
      </c>
      <c r="T120" s="90">
        <f>C$6*TANH(C$7*(S120+C$8)+C$9)+C$10</f>
        <v>37.155814904928441</v>
      </c>
    </row>
    <row r="121" spans="15:20">
      <c r="O121"/>
      <c r="P121"/>
      <c r="R121" s="1"/>
      <c r="S121" s="90">
        <v>505</v>
      </c>
      <c r="T121" s="90">
        <f>C$6*TANH(C$7*(S121+C$8)+C$9)+C$10</f>
        <v>37.505958705493256</v>
      </c>
    </row>
    <row r="122" spans="15:20">
      <c r="O122"/>
      <c r="P122"/>
      <c r="R122" s="1"/>
      <c r="S122" s="90">
        <v>510</v>
      </c>
      <c r="T122" s="90">
        <f>C$6*TANH(C$7*(S122+C$8)+C$9)+C$10</f>
        <v>37.854759777717007</v>
      </c>
    </row>
    <row r="123" spans="15:20">
      <c r="O123"/>
      <c r="P123"/>
      <c r="R123" s="1"/>
      <c r="S123" s="90">
        <v>515</v>
      </c>
      <c r="T123" s="90">
        <f>C$6*TANH(C$7*(S123+C$8)+C$9)+C$10</f>
        <v>38.202208491108799</v>
      </c>
    </row>
    <row r="124" spans="15:20">
      <c r="O124"/>
      <c r="P124"/>
      <c r="R124" s="1"/>
      <c r="S124" s="90">
        <v>520</v>
      </c>
      <c r="T124" s="90">
        <f>C$6*TANH(C$7*(S124+C$8)+C$9)+C$10</f>
        <v>38.548295424416359</v>
      </c>
    </row>
    <row r="125" spans="15:20">
      <c r="O125"/>
      <c r="P125"/>
      <c r="R125" s="1"/>
      <c r="S125" s="90">
        <v>525</v>
      </c>
      <c r="T125" s="90">
        <f>C$6*TANH(C$7*(S125+C$8)+C$9)+C$10</f>
        <v>38.893011365731567</v>
      </c>
    </row>
    <row r="126" spans="15:20">
      <c r="O126"/>
      <c r="P126"/>
      <c r="R126" s="1"/>
      <c r="S126" s="90">
        <v>530</v>
      </c>
      <c r="T126" s="90">
        <f>C$6*TANH(C$7*(S126+C$8)+C$9)+C$10</f>
        <v>39.236347312535962</v>
      </c>
    </row>
    <row r="127" spans="15:20">
      <c r="O127"/>
      <c r="P127"/>
      <c r="R127" s="1"/>
      <c r="S127" s="90">
        <v>535</v>
      </c>
      <c r="T127" s="90">
        <f>C$6*TANH(C$7*(S127+C$8)+C$9)+C$10</f>
        <v>39.578294471686938</v>
      </c>
    </row>
    <row r="128" spans="15:20">
      <c r="O128"/>
      <c r="P128"/>
      <c r="R128" s="1"/>
      <c r="S128" s="90">
        <v>540</v>
      </c>
      <c r="T128" s="90">
        <f>C$6*TANH(C$7*(S128+C$8)+C$9)+C$10</f>
        <v>39.918844259345079</v>
      </c>
    </row>
    <row r="129" spans="15:20">
      <c r="O129"/>
      <c r="P129"/>
      <c r="R129" s="1"/>
      <c r="S129" s="90">
        <v>545</v>
      </c>
      <c r="T129" s="90">
        <f>C$6*TANH(C$7*(S129+C$8)+C$9)+C$10</f>
        <v>40.257988300843678</v>
      </c>
    </row>
    <row r="130" spans="15:20">
      <c r="O130"/>
      <c r="P130"/>
      <c r="R130" s="1"/>
      <c r="S130" s="90">
        <v>550</v>
      </c>
      <c r="T130" s="90">
        <f>C$6*TANH(C$7*(S130+C$8)+C$9)+C$10</f>
        <v>40.595718430500654</v>
      </c>
    </row>
    <row r="131" spans="15:20">
      <c r="O131"/>
      <c r="P131"/>
      <c r="R131" s="1"/>
      <c r="S131" s="90">
        <v>555</v>
      </c>
      <c r="T131" s="90">
        <f>C$6*TANH(C$7*(S131+C$8)+C$9)+C$10</f>
        <v>40.93202669137419</v>
      </c>
    </row>
    <row r="132" spans="15:20">
      <c r="O132"/>
      <c r="P132"/>
      <c r="R132" s="1"/>
      <c r="S132" s="90">
        <v>560</v>
      </c>
      <c r="T132" s="90">
        <f>C$6*TANH(C$7*(S132+C$8)+C$9)+C$10</f>
        <v>41.266905334962317</v>
      </c>
    </row>
    <row r="133" spans="15:20">
      <c r="O133"/>
      <c r="P133"/>
      <c r="R133" s="1"/>
      <c r="S133" s="90">
        <v>565</v>
      </c>
      <c r="T133" s="90">
        <f>C$6*TANH(C$7*(S133+C$8)+C$9)+C$10</f>
        <v>41.600346820847498</v>
      </c>
    </row>
    <row r="134" spans="15:20">
      <c r="O134"/>
      <c r="P134"/>
      <c r="R134" s="1"/>
      <c r="S134" s="90">
        <v>570</v>
      </c>
      <c r="T134" s="90">
        <f>C$6*TANH(C$7*(S134+C$8)+C$9)+C$10</f>
        <v>41.932343816286952</v>
      </c>
    </row>
    <row r="135" spans="15:20">
      <c r="O135"/>
      <c r="P135"/>
      <c r="R135" s="1"/>
      <c r="S135" s="90">
        <v>575</v>
      </c>
      <c r="T135" s="90">
        <f>C$6*TANH(C$7*(S135+C$8)+C$9)+C$10</f>
        <v>42.262889195749537</v>
      </c>
    </row>
    <row r="136" spans="15:20">
      <c r="O136"/>
      <c r="P136"/>
      <c r="R136" s="1"/>
      <c r="S136" s="90">
        <v>580</v>
      </c>
      <c r="T136" s="90">
        <f>C$6*TANH(C$7*(S136+C$8)+C$9)+C$10</f>
        <v>42.591976040399928</v>
      </c>
    </row>
    <row r="137" spans="15:20">
      <c r="O137"/>
      <c r="P137"/>
      <c r="R137" s="1"/>
      <c r="S137" s="90">
        <v>585</v>
      </c>
      <c r="T137" s="90">
        <f>C$6*TANH(C$7*(S137+C$8)+C$9)+C$10</f>
        <v>42.919597637530991</v>
      </c>
    </row>
    <row r="138" spans="15:20">
      <c r="O138"/>
      <c r="P138"/>
      <c r="R138" s="1"/>
      <c r="S138" s="90">
        <v>590</v>
      </c>
      <c r="T138" s="90">
        <f>C$6*TANH(C$7*(S138+C$8)+C$9)+C$10</f>
        <v>43.245747479945237</v>
      </c>
    </row>
    <row r="139" spans="15:20">
      <c r="O139"/>
      <c r="P139"/>
      <c r="R139" s="1"/>
      <c r="S139" s="90">
        <v>595</v>
      </c>
      <c r="T139" s="90">
        <f>C$6*TANH(C$7*(S139+C$8)+C$9)+C$10</f>
        <v>43.570419265286262</v>
      </c>
    </row>
    <row r="140" spans="15:20">
      <c r="O140"/>
      <c r="P140"/>
      <c r="R140" s="1"/>
      <c r="S140" s="90">
        <v>600</v>
      </c>
      <c r="T140" s="90">
        <f>C$6*TANH(C$7*(S140+C$8)+C$9)+C$10</f>
        <v>43.893606895320801</v>
      </c>
    </row>
    <row r="141" spans="15:20">
      <c r="O141"/>
      <c r="P141"/>
      <c r="R141" s="1"/>
      <c r="S141" s="90">
        <v>605</v>
      </c>
      <c r="T141" s="90">
        <f>C$6*TANH(C$7*(S141+C$8)+C$9)+C$10</f>
        <v>44.215304475172637</v>
      </c>
    </row>
    <row r="142" spans="15:20">
      <c r="O142"/>
      <c r="P142"/>
      <c r="R142" s="1"/>
      <c r="S142" s="90">
        <v>610</v>
      </c>
      <c r="T142" s="90">
        <f>C$6*TANH(C$7*(S142+C$8)+C$9)+C$10</f>
        <v>44.535506312509085</v>
      </c>
    </row>
    <row r="143" spans="15:20">
      <c r="O143"/>
      <c r="P143"/>
      <c r="R143" s="1"/>
      <c r="S143" s="90">
        <v>615</v>
      </c>
      <c r="T143" s="90">
        <f>C$6*TANH(C$7*(S143+C$8)+C$9)+C$10</f>
        <v>44.854206916680923</v>
      </c>
    </row>
    <row r="144" spans="15:20">
      <c r="O144"/>
      <c r="P144"/>
      <c r="R144" s="1"/>
      <c r="S144" s="90">
        <v>620</v>
      </c>
      <c r="T144" s="90">
        <f>C$6*TANH(C$7*(S144+C$8)+C$9)+C$10</f>
        <v>45.171400997816839</v>
      </c>
    </row>
    <row r="145" spans="15:20">
      <c r="O145"/>
      <c r="P145"/>
      <c r="R145" s="1"/>
      <c r="S145" s="90">
        <v>625</v>
      </c>
      <c r="T145" s="90">
        <f>C$6*TANH(C$7*(S145+C$8)+C$9)+C$10</f>
        <v>45.487083465873262</v>
      </c>
    </row>
    <row r="146" spans="15:20">
      <c r="O146"/>
      <c r="P146"/>
      <c r="R146" s="1"/>
      <c r="S146" s="90">
        <v>630</v>
      </c>
      <c r="T146" s="90">
        <f>C$6*TANH(C$7*(S146+C$8)+C$9)+C$10</f>
        <v>45.801249429640464</v>
      </c>
    </row>
    <row r="147" spans="15:20">
      <c r="O147"/>
      <c r="P147"/>
      <c r="R147" s="1"/>
      <c r="S147" s="90">
        <v>635</v>
      </c>
      <c r="T147" s="90">
        <f>C$6*TANH(C$7*(S147+C$8)+C$9)+C$10</f>
        <v>46.11389419570606</v>
      </c>
    </row>
    <row r="148" spans="15:20">
      <c r="O148"/>
      <c r="P148"/>
      <c r="R148" s="1"/>
      <c r="S148" s="90">
        <v>640</v>
      </c>
      <c r="T148" s="90">
        <f>C$6*TANH(C$7*(S148+C$8)+C$9)+C$10</f>
        <v>46.425013267376606</v>
      </c>
    </row>
    <row r="149" spans="15:20">
      <c r="O149"/>
      <c r="P149"/>
      <c r="R149" s="1"/>
      <c r="S149" s="90">
        <v>645</v>
      </c>
      <c r="T149" s="90">
        <f>C$6*TANH(C$7*(S149+C$8)+C$9)+C$10</f>
        <v>46.734602343558535</v>
      </c>
    </row>
    <row r="150" spans="15:20">
      <c r="O150"/>
      <c r="P150"/>
      <c r="R150" s="1"/>
      <c r="S150" s="90">
        <v>650</v>
      </c>
      <c r="T150" s="90">
        <f>C$6*TANH(C$7*(S150+C$8)+C$9)+C$10</f>
        <v>47.042657317599286</v>
      </c>
    </row>
    <row r="151" spans="15:20">
      <c r="O151"/>
      <c r="P151"/>
      <c r="R151" s="1"/>
      <c r="S151" s="90">
        <v>655</v>
      </c>
      <c r="T151" s="90">
        <f>C$6*TANH(C$7*(S151+C$8)+C$9)+C$10</f>
        <v>47.349174276089506</v>
      </c>
    </row>
    <row r="152" spans="15:20">
      <c r="O152"/>
      <c r="P152"/>
      <c r="R152" s="1"/>
      <c r="S152" s="90">
        <v>660</v>
      </c>
      <c r="T152" s="90">
        <f>C$6*TANH(C$7*(S152+C$8)+C$9)+C$10</f>
        <v>47.654149497627486</v>
      </c>
    </row>
    <row r="153" spans="15:20">
      <c r="O153"/>
      <c r="P153"/>
      <c r="R153" s="1"/>
      <c r="S153" s="90">
        <v>665</v>
      </c>
      <c r="T153" s="90">
        <f>C$6*TANH(C$7*(S153+C$8)+C$9)+C$10</f>
        <v>47.957579451546707</v>
      </c>
    </row>
    <row r="154" spans="15:20">
      <c r="O154"/>
      <c r="P154"/>
      <c r="R154" s="1"/>
      <c r="S154" s="90">
        <v>670</v>
      </c>
      <c r="T154" s="90">
        <f>C$6*TANH(C$7*(S154+C$8)+C$9)+C$10</f>
        <v>48.259460796607591</v>
      </c>
    </row>
    <row r="155" spans="15:20">
      <c r="O155"/>
      <c r="P155"/>
      <c r="R155" s="1"/>
      <c r="S155" s="90">
        <v>675</v>
      </c>
      <c r="T155" s="90">
        <f>C$6*TANH(C$7*(S155+C$8)+C$9)+C$10</f>
        <v>48.559790379654224</v>
      </c>
    </row>
    <row r="156" spans="15:20">
      <c r="O156"/>
      <c r="P156"/>
      <c r="R156" s="1"/>
      <c r="S156" s="90">
        <v>680</v>
      </c>
      <c r="T156" s="90">
        <f>C$6*TANH(C$7*(S156+C$8)+C$9)+C$10</f>
        <v>48.858565234237311</v>
      </c>
    </row>
    <row r="157" spans="15:20">
      <c r="O157"/>
      <c r="P157"/>
      <c r="R157" s="1"/>
      <c r="S157" s="90">
        <v>685</v>
      </c>
      <c r="T157" s="90">
        <f>C$6*TANH(C$7*(S157+C$8)+C$9)+C$10</f>
        <v>49.155782579204292</v>
      </c>
    </row>
    <row r="158" spans="15:20">
      <c r="O158"/>
      <c r="P158"/>
      <c r="R158" s="1"/>
      <c r="S158" s="90">
        <v>690</v>
      </c>
      <c r="T158" s="90">
        <f>C$6*TANH(C$7*(S158+C$8)+C$9)+C$10</f>
        <v>49.451439817257409</v>
      </c>
    </row>
    <row r="159" spans="15:20">
      <c r="O159"/>
      <c r="P159"/>
      <c r="R159" s="1"/>
      <c r="S159" s="90">
        <v>695</v>
      </c>
      <c r="T159" s="90">
        <f>C$6*TANH(C$7*(S159+C$8)+C$9)+C$10</f>
        <v>49.745534533481013</v>
      </c>
    </row>
    <row r="160" spans="15:20">
      <c r="O160"/>
      <c r="P160"/>
      <c r="R160" s="1"/>
      <c r="S160" s="90">
        <v>700</v>
      </c>
      <c r="T160" s="90">
        <f>C$6*TANH(C$7*(S160+C$8)+C$9)+C$10</f>
        <v>50.038064493838895</v>
      </c>
    </row>
    <row r="161" spans="15:20">
      <c r="O161"/>
      <c r="P161"/>
      <c r="R161" s="1"/>
      <c r="S161" s="90">
        <v>705</v>
      </c>
      <c r="T161" s="90">
        <f>C$6*TANH(C$7*(S161+C$8)+C$9)+C$10</f>
        <v>50.329027643642704</v>
      </c>
    </row>
    <row r="162" spans="15:20">
      <c r="O162"/>
      <c r="P162"/>
      <c r="R162" s="1"/>
      <c r="S162" s="90">
        <v>710</v>
      </c>
      <c r="T162" s="90">
        <f>C$6*TANH(C$7*(S162+C$8)+C$9)+C$10</f>
        <v>50.618422105992522</v>
      </c>
    </row>
    <row r="163" spans="15:20">
      <c r="O163"/>
      <c r="P163"/>
      <c r="R163" s="1"/>
      <c r="S163" s="90">
        <v>715</v>
      </c>
      <c r="T163" s="90">
        <f>C$6*TANH(C$7*(S163+C$8)+C$9)+C$10</f>
        <v>50.906246180190429</v>
      </c>
    </row>
    <row r="164" spans="15:20">
      <c r="O164"/>
      <c r="P164"/>
      <c r="R164" s="1"/>
      <c r="S164" s="90">
        <v>720</v>
      </c>
      <c r="T164" s="90">
        <f>C$6*TANH(C$7*(S164+C$8)+C$9)+C$10</f>
        <v>51.192498340128054</v>
      </c>
    </row>
    <row r="165" spans="15:20">
      <c r="O165"/>
      <c r="P165"/>
      <c r="R165" s="1"/>
      <c r="S165" s="90">
        <v>725</v>
      </c>
      <c r="T165" s="90">
        <f>C$6*TANH(C$7*(S165+C$8)+C$9)+C$10</f>
        <v>51.477177232649346</v>
      </c>
    </row>
    <row r="166" spans="15:20">
      <c r="O166"/>
      <c r="P166"/>
      <c r="R166" s="1"/>
      <c r="S166" s="90">
        <v>730</v>
      </c>
      <c r="T166" s="90">
        <f>C$6*TANH(C$7*(S166+C$8)+C$9)+C$10</f>
        <v>51.760281675889196</v>
      </c>
    </row>
    <row r="167" spans="15:20">
      <c r="O167"/>
      <c r="P167"/>
      <c r="R167" s="1"/>
      <c r="S167" s="90">
        <v>735</v>
      </c>
      <c r="T167" s="90">
        <f>C$6*TANH(C$7*(S167+C$8)+C$9)+C$10</f>
        <v>52.041810657589046</v>
      </c>
    </row>
    <row r="168" spans="15:20">
      <c r="O168"/>
      <c r="P168"/>
      <c r="R168" s="1"/>
      <c r="S168" s="90">
        <v>740</v>
      </c>
      <c r="T168" s="90">
        <f>C$6*TANH(C$7*(S168+C$8)+C$9)+C$10</f>
        <v>52.321763333390457</v>
      </c>
    </row>
    <row r="169" spans="15:20">
      <c r="O169"/>
      <c r="P169"/>
      <c r="R169" s="1"/>
      <c r="S169" s="90">
        <v>745</v>
      </c>
      <c r="T169" s="90">
        <f>C$6*TANH(C$7*(S169+C$8)+C$9)+C$10</f>
        <v>52.600139025107623</v>
      </c>
    </row>
    <row r="170" spans="15:20">
      <c r="O170"/>
      <c r="P170"/>
      <c r="R170" s="1"/>
      <c r="S170" s="90">
        <v>750</v>
      </c>
      <c r="T170" s="90">
        <f>C$6*TANH(C$7*(S170+C$8)+C$9)+C$10</f>
        <v>52.87693721897962</v>
      </c>
    </row>
    <row r="171" spans="15:20">
      <c r="O171"/>
      <c r="P171"/>
      <c r="R171" s="1"/>
      <c r="S171" s="90">
        <v>755</v>
      </c>
      <c r="T171" s="90">
        <f>C$6*TANH(C$7*(S171+C$8)+C$9)+C$10</f>
        <v>53.152157563903579</v>
      </c>
    </row>
    <row r="172" spans="15:20">
      <c r="O172"/>
      <c r="P172"/>
      <c r="R172" s="1"/>
      <c r="S172" s="90">
        <v>760</v>
      </c>
      <c r="T172" s="90">
        <f>C$6*TANH(C$7*(S172+C$8)+C$9)+C$10</f>
        <v>53.425799869649474</v>
      </c>
    </row>
    <row r="173" spans="15:20">
      <c r="O173"/>
      <c r="P173"/>
      <c r="R173" s="1"/>
      <c r="S173" s="90">
        <v>765</v>
      </c>
      <c r="T173" s="90">
        <f>C$6*TANH(C$7*(S173+C$8)+C$9)+C$10</f>
        <v>53.697864105057626</v>
      </c>
    </row>
    <row r="174" spans="15:20">
      <c r="O174"/>
      <c r="P174"/>
      <c r="R174" s="1"/>
      <c r="S174" s="90">
        <v>770</v>
      </c>
      <c r="T174" s="90">
        <f>C$6*TANH(C$7*(S174+C$8)+C$9)+C$10</f>
        <v>53.968350396219769</v>
      </c>
    </row>
    <row r="175" spans="15:20">
      <c r="O175"/>
      <c r="P175"/>
      <c r="R175" s="1"/>
      <c r="S175" s="90">
        <v>775</v>
      </c>
      <c r="T175" s="90">
        <f>C$6*TANH(C$7*(S175+C$8)+C$9)+C$10</f>
        <v>54.237259024644651</v>
      </c>
    </row>
    <row r="176" spans="15:20">
      <c r="O176"/>
      <c r="P176"/>
      <c r="R176" s="1"/>
      <c r="S176" s="90">
        <v>780</v>
      </c>
      <c r="T176" s="90">
        <f>C$6*TANH(C$7*(S176+C$8)+C$9)+C$10</f>
        <v>54.504590425408949</v>
      </c>
    </row>
    <row r="177" spans="15:20">
      <c r="O177"/>
      <c r="P177"/>
      <c r="R177" s="1"/>
      <c r="S177" s="90">
        <v>785</v>
      </c>
      <c r="T177" s="90">
        <f>C$6*TANH(C$7*(S177+C$8)+C$9)+C$10</f>
        <v>54.770345185294602</v>
      </c>
    </row>
    <row r="178" spans="15:20">
      <c r="O178"/>
      <c r="P178"/>
      <c r="R178" s="1"/>
      <c r="S178" s="90">
        <v>790</v>
      </c>
      <c r="T178" s="90">
        <f>C$6*TANH(C$7*(S178+C$8)+C$9)+C$10</f>
        <v>55.034524040913183</v>
      </c>
    </row>
    <row r="179" spans="15:20">
      <c r="O179"/>
      <c r="P179"/>
      <c r="R179" s="1"/>
      <c r="S179" s="90">
        <v>795</v>
      </c>
      <c r="T179" s="90">
        <f>C$6*TANH(C$7*(S179+C$8)+C$9)+C$10</f>
        <v>55.297127876818372</v>
      </c>
    </row>
    <row r="180" spans="15:20">
      <c r="O180"/>
      <c r="P180"/>
      <c r="R180" s="1"/>
      <c r="S180" s="90">
        <v>800</v>
      </c>
      <c r="T180" s="90">
        <f>C$6*TANH(C$7*(S180+C$8)+C$9)+C$10</f>
        <v>55.558157723607415</v>
      </c>
    </row>
    <row r="181" spans="15:20">
      <c r="O181"/>
      <c r="P181"/>
      <c r="R181" s="1"/>
      <c r="S181" s="90">
        <v>805</v>
      </c>
      <c r="T181" s="90">
        <f>C$6*TANH(C$7*(S181+C$8)+C$9)+C$10</f>
        <v>55.817614756012226</v>
      </c>
    </row>
    <row r="182" spans="15:20">
      <c r="O182"/>
      <c r="P182"/>
      <c r="R182" s="1"/>
      <c r="S182" s="90">
        <v>810</v>
      </c>
      <c r="T182" s="90">
        <f>C$6*TANH(C$7*(S182+C$8)+C$9)+C$10</f>
        <v>56.075500290981232</v>
      </c>
    </row>
    <row r="183" spans="15:20">
      <c r="O183"/>
      <c r="P183"/>
      <c r="R183" s="1"/>
      <c r="S183" s="90">
        <v>815</v>
      </c>
      <c r="T183" s="90">
        <f>C$6*TANH(C$7*(S183+C$8)+C$9)+C$10</f>
        <v>56.331815785752497</v>
      </c>
    </row>
    <row r="184" spans="15:20">
      <c r="O184"/>
      <c r="P184"/>
      <c r="R184" s="1"/>
      <c r="S184" s="90">
        <v>820</v>
      </c>
      <c r="T184" s="90">
        <f>C$6*TANH(C$7*(S184+C$8)+C$9)+C$10</f>
        <v>56.586562835919331</v>
      </c>
    </row>
    <row r="185" spans="15:20">
      <c r="O185"/>
      <c r="P185"/>
      <c r="R185" s="1"/>
      <c r="S185" s="90">
        <v>825</v>
      </c>
      <c r="T185" s="90">
        <f>C$6*TANH(C$7*(S185+C$8)+C$9)+C$10</f>
        <v>56.839743173488671</v>
      </c>
    </row>
    <row r="186" spans="15:20">
      <c r="O186"/>
      <c r="P186"/>
      <c r="R186" s="1"/>
      <c r="S186" s="90">
        <v>830</v>
      </c>
      <c r="T186" s="90">
        <f>C$6*TANH(C$7*(S186+C$8)+C$9)+C$10</f>
        <v>57.091358664933615</v>
      </c>
    </row>
    <row r="187" spans="15:20">
      <c r="O187"/>
      <c r="P187"/>
      <c r="R187" s="1"/>
      <c r="S187" s="90">
        <v>835</v>
      </c>
      <c r="T187" s="90">
        <f>C$6*TANH(C$7*(S187+C$8)+C$9)+C$10</f>
        <v>57.341411309240392</v>
      </c>
    </row>
    <row r="188" spans="15:20">
      <c r="O188"/>
      <c r="P188"/>
      <c r="R188" s="1"/>
      <c r="S188" s="90">
        <v>840</v>
      </c>
      <c r="T188" s="90">
        <f>C$6*TANH(C$7*(S188+C$8)+C$9)+C$10</f>
        <v>57.589903235950906</v>
      </c>
    </row>
    <row r="189" spans="15:20">
      <c r="O189"/>
      <c r="P189"/>
      <c r="R189" s="1"/>
      <c r="S189" s="90">
        <v>845</v>
      </c>
      <c r="T189" s="90">
        <f>C$6*TANH(C$7*(S189+C$8)+C$9)+C$10</f>
        <v>57.836836703201307</v>
      </c>
    </row>
    <row r="190" spans="15:20">
      <c r="O190"/>
      <c r="P190"/>
      <c r="R190" s="1"/>
      <c r="S190" s="90">
        <v>850</v>
      </c>
      <c r="T190" s="90">
        <f>C$6*TANH(C$7*(S190+C$8)+C$9)+C$10</f>
        <v>58.082214095757557</v>
      </c>
    </row>
    <row r="191" spans="15:20">
      <c r="O191"/>
      <c r="P191"/>
      <c r="R191" s="1"/>
      <c r="S191" s="90">
        <v>855</v>
      </c>
      <c r="T191" s="90">
        <f>C$6*TANH(C$7*(S191+C$8)+C$9)+C$10</f>
        <v>58.326037923048723</v>
      </c>
    </row>
    <row r="192" spans="15:20">
      <c r="O192"/>
      <c r="P192"/>
      <c r="R192" s="1"/>
      <c r="S192" s="90">
        <v>860</v>
      </c>
      <c r="T192" s="90">
        <f>C$6*TANH(C$7*(S192+C$8)+C$9)+C$10</f>
        <v>58.568310817198409</v>
      </c>
    </row>
    <row r="193" spans="15:20">
      <c r="O193"/>
      <c r="P193"/>
      <c r="R193" s="1"/>
      <c r="S193" s="90">
        <v>865</v>
      </c>
      <c r="T193" s="90">
        <f>C$6*TANH(C$7*(S193+C$8)+C$9)+C$10</f>
        <v>58.809035531055578</v>
      </c>
    </row>
    <row r="194" spans="15:20">
      <c r="O194"/>
      <c r="P194"/>
      <c r="R194" s="1"/>
      <c r="S194" s="90">
        <v>870</v>
      </c>
      <c r="T194" s="90">
        <f>C$6*TANH(C$7*(S194+C$8)+C$9)+C$10</f>
        <v>59.048214936224866</v>
      </c>
    </row>
    <row r="195" spans="15:20">
      <c r="O195"/>
      <c r="P195"/>
      <c r="R195" s="1"/>
      <c r="S195" s="90">
        <v>875</v>
      </c>
      <c r="T195" s="90">
        <f>C$6*TANH(C$7*(S195+C$8)+C$9)+C$10</f>
        <v>59.285852021097476</v>
      </c>
    </row>
    <row r="196" spans="15:20">
      <c r="O196"/>
      <c r="P196"/>
      <c r="R196" s="1"/>
      <c r="S196" s="90">
        <v>880</v>
      </c>
      <c r="T196" s="90">
        <f>C$6*TANH(C$7*(S196+C$8)+C$9)+C$10</f>
        <v>59.521949888883178</v>
      </c>
    </row>
    <row r="197" spans="15:20">
      <c r="O197"/>
      <c r="P197"/>
      <c r="R197" s="1"/>
      <c r="S197" s="90">
        <v>885</v>
      </c>
      <c r="T197" s="90">
        <f>C$6*TANH(C$7*(S197+C$8)+C$9)+C$10</f>
        <v>59.756511755644048</v>
      </c>
    </row>
    <row r="198" spans="15:20">
      <c r="O198"/>
      <c r="P198"/>
      <c r="R198" s="1"/>
      <c r="S198" s="90">
        <v>890</v>
      </c>
      <c r="T198" s="90">
        <f>C$6*TANH(C$7*(S198+C$8)+C$9)+C$10</f>
        <v>59.989540948330585</v>
      </c>
    </row>
    <row r="199" spans="15:20">
      <c r="O199"/>
      <c r="P199"/>
      <c r="R199" s="1"/>
      <c r="S199" s="90">
        <v>895</v>
      </c>
      <c r="T199" s="90">
        <f>C$6*TANH(C$7*(S199+C$8)+C$9)+C$10</f>
        <v>60.221040902820931</v>
      </c>
    </row>
    <row r="200" spans="15:20">
      <c r="O200"/>
      <c r="P200"/>
      <c r="R200" s="1"/>
      <c r="S200" s="90">
        <v>900</v>
      </c>
      <c r="T200" s="90">
        <f>C$6*TANH(C$7*(S200+C$8)+C$9)+C$10</f>
        <v>60.45101516196361</v>
      </c>
    </row>
    <row r="201" spans="15:20">
      <c r="O201"/>
      <c r="P201"/>
      <c r="R201" s="1"/>
      <c r="S201" s="90">
        <v>905</v>
      </c>
      <c r="T201" s="90">
        <f>C$6*TANH(C$7*(S201+C$8)+C$9)+C$10</f>
        <v>60.679467373624611</v>
      </c>
    </row>
    <row r="202" spans="15:20">
      <c r="O202"/>
      <c r="P202"/>
      <c r="R202" s="1"/>
      <c r="S202" s="90">
        <v>910</v>
      </c>
      <c r="T202" s="90">
        <f>C$6*TANH(C$7*(S202+C$8)+C$9)+C$10</f>
        <v>60.906401288739197</v>
      </c>
    </row>
    <row r="203" spans="15:20">
      <c r="O203"/>
      <c r="P203"/>
      <c r="R203" s="1"/>
      <c r="S203" s="90">
        <v>915</v>
      </c>
      <c r="T203" s="90">
        <f>C$6*TANH(C$7*(S203+C$8)+C$9)+C$10</f>
        <v>61.131820759369134</v>
      </c>
    </row>
    <row r="204" spans="15:20">
      <c r="O204"/>
      <c r="P204"/>
      <c r="R204" s="1"/>
      <c r="S204" s="90">
        <v>920</v>
      </c>
      <c r="T204" s="90">
        <f>C$6*TANH(C$7*(S204+C$8)+C$9)+C$10</f>
        <v>61.355729736765838</v>
      </c>
    </row>
    <row r="205" spans="15:20">
      <c r="O205"/>
      <c r="P205"/>
      <c r="R205" s="1"/>
      <c r="S205" s="90">
        <v>925</v>
      </c>
      <c r="T205" s="90">
        <f>C$6*TANH(C$7*(S205+C$8)+C$9)+C$10</f>
        <v>61.578132269440012</v>
      </c>
    </row>
    <row r="206" spans="15:20">
      <c r="O206"/>
      <c r="P206"/>
      <c r="R206" s="1"/>
      <c r="S206" s="90">
        <v>930</v>
      </c>
      <c r="T206" s="90">
        <f>C$6*TANH(C$7*(S206+C$8)+C$9)+C$10</f>
        <v>61.799032501238266</v>
      </c>
    </row>
    <row r="207" spans="15:20">
      <c r="O207"/>
      <c r="P207"/>
      <c r="R207" s="1"/>
      <c r="S207" s="90">
        <v>935</v>
      </c>
      <c r="T207" s="90">
        <f>C$6*TANH(C$7*(S207+C$8)+C$9)+C$10</f>
        <v>62.018434669427251</v>
      </c>
    </row>
    <row r="208" spans="15:20">
      <c r="O208"/>
      <c r="P208"/>
      <c r="R208" s="1"/>
      <c r="S208" s="90">
        <v>940</v>
      </c>
      <c r="T208" s="90">
        <f>C$6*TANH(C$7*(S208+C$8)+C$9)+C$10</f>
        <v>62.236343102785753</v>
      </c>
    </row>
    <row r="209" spans="15:20">
      <c r="O209"/>
      <c r="P209"/>
      <c r="R209" s="1"/>
      <c r="S209" s="90">
        <v>945</v>
      </c>
      <c r="T209" s="90">
        <f>C$6*TANH(C$7*(S209+C$8)+C$9)+C$10</f>
        <v>62.45276221970542</v>
      </c>
    </row>
    <row r="210" spans="15:20">
      <c r="O210"/>
      <c r="P210"/>
      <c r="R210" s="1"/>
      <c r="S210" s="90">
        <v>950</v>
      </c>
      <c r="T210" s="90">
        <f>C$6*TANH(C$7*(S210+C$8)+C$9)+C$10</f>
        <v>62.667696526300318</v>
      </c>
    </row>
    <row r="211" spans="15:20">
      <c r="O211"/>
      <c r="P211"/>
      <c r="R211" s="1"/>
      <c r="S211" s="90">
        <v>955</v>
      </c>
      <c r="T211" s="90">
        <f>C$6*TANH(C$7*(S211+C$8)+C$9)+C$10</f>
        <v>62.881150614525865</v>
      </c>
    </row>
    <row r="212" spans="15:20">
      <c r="O212"/>
      <c r="P212"/>
      <c r="R212" s="1"/>
      <c r="S212" s="90">
        <v>960</v>
      </c>
      <c r="T212" s="90">
        <f>C$6*TANH(C$7*(S212+C$8)+C$9)+C$10</f>
        <v>63.093129160307875</v>
      </c>
    </row>
    <row r="213" spans="15:20">
      <c r="O213"/>
      <c r="P213"/>
      <c r="R213" s="1"/>
      <c r="S213" s="90">
        <v>965</v>
      </c>
      <c r="T213" s="90">
        <f>C$6*TANH(C$7*(S213+C$8)+C$9)+C$10</f>
        <v>63.303636921681587</v>
      </c>
    </row>
    <row r="214" spans="15:20">
      <c r="O214"/>
      <c r="P214"/>
      <c r="R214" s="1"/>
      <c r="S214" s="90">
        <v>970</v>
      </c>
      <c r="T214" s="90">
        <f>C$6*TANH(C$7*(S214+C$8)+C$9)+C$10</f>
        <v>63.512678736941616</v>
      </c>
    </row>
    <row r="215" spans="15:20">
      <c r="O215"/>
      <c r="P215"/>
      <c r="R215" s="1"/>
      <c r="S215" s="90">
        <v>975</v>
      </c>
      <c r="T215" s="90">
        <f>C$6*TANH(C$7*(S215+C$8)+C$9)+C$10</f>
        <v>63.720259522802927</v>
      </c>
    </row>
    <row r="216" spans="15:20">
      <c r="O216"/>
      <c r="P216"/>
      <c r="R216" s="1"/>
      <c r="S216" s="90">
        <v>980</v>
      </c>
      <c r="T216" s="90">
        <f>C$6*TANH(C$7*(S216+C$8)+C$9)+C$10</f>
        <v>63.926384272573287</v>
      </c>
    </row>
    <row r="217" spans="15:20">
      <c r="O217"/>
      <c r="P217"/>
      <c r="R217" s="1"/>
      <c r="S217" s="90">
        <v>985</v>
      </c>
      <c r="T217" s="90">
        <f>C$6*TANH(C$7*(S217+C$8)+C$9)+C$10</f>
        <v>64.1310580543377</v>
      </c>
    </row>
    <row r="218" spans="15:20">
      <c r="O218"/>
      <c r="P218"/>
      <c r="R218" s="1"/>
      <c r="S218" s="90">
        <v>990</v>
      </c>
      <c r="T218" s="90">
        <f>C$6*TANH(C$7*(S218+C$8)+C$9)+C$10</f>
        <v>64.334286009154923</v>
      </c>
    </row>
    <row r="219" spans="15:20">
      <c r="O219"/>
      <c r="P219"/>
      <c r="R219" s="1"/>
      <c r="S219" s="90">
        <v>995</v>
      </c>
      <c r="T219" s="90">
        <f>C$6*TANH(C$7*(S219+C$8)+C$9)+C$10</f>
        <v>64.536073349266744</v>
      </c>
    </row>
    <row r="220" spans="15:20">
      <c r="O220"/>
      <c r="P220"/>
      <c r="R220" s="1"/>
      <c r="S220" s="90">
        <v>1000</v>
      </c>
      <c r="T220" s="90">
        <f>C$6*TANH(C$7*(S220+C$8)+C$9)+C$10</f>
        <v>64.736425356320012</v>
      </c>
    </row>
    <row r="221" spans="15:20">
      <c r="O221"/>
      <c r="P221"/>
      <c r="R221" s="1"/>
      <c r="S221" s="90">
        <v>1005</v>
      </c>
      <c r="T221" s="90">
        <f>C$6*TANH(C$7*(S221+C$8)+C$9)+C$10</f>
        <v>64.935347379601993</v>
      </c>
    </row>
    <row r="222" spans="15:20">
      <c r="O222"/>
      <c r="P222"/>
      <c r="R222" s="1"/>
      <c r="S222" s="90">
        <v>1010</v>
      </c>
      <c r="T222" s="90">
        <f>C$6*TANH(C$7*(S222+C$8)+C$9)+C$10</f>
        <v>65.132844834289386</v>
      </c>
    </row>
    <row r="223" spans="15:20">
      <c r="O223"/>
      <c r="P223"/>
      <c r="R223" s="1"/>
      <c r="S223" s="90">
        <v>1015</v>
      </c>
      <c r="T223" s="90">
        <f>C$6*TANH(C$7*(S223+C$8)+C$9)+C$10</f>
        <v>65.328923199710971</v>
      </c>
    </row>
    <row r="224" spans="15:20">
      <c r="O224"/>
      <c r="P224"/>
      <c r="R224" s="1"/>
      <c r="S224" s="90">
        <v>1020</v>
      </c>
      <c r="T224" s="90">
        <f>C$6*TANH(C$7*(S224+C$8)+C$9)+C$10</f>
        <v>65.523588017624633</v>
      </c>
    </row>
    <row r="225" spans="15:20">
      <c r="O225"/>
      <c r="P225"/>
      <c r="R225" s="1"/>
      <c r="S225" s="90">
        <v>1025</v>
      </c>
      <c r="T225" s="90">
        <f>C$6*TANH(C$7*(S225+C$8)+C$9)+C$10</f>
        <v>65.71684489050854</v>
      </c>
    </row>
    <row r="226" spans="15:20">
      <c r="O226"/>
      <c r="P226"/>
      <c r="R226" s="1"/>
      <c r="S226" s="90">
        <v>1030</v>
      </c>
      <c r="T226" s="90">
        <f>C$6*TANH(C$7*(S226+C$8)+C$9)+C$10</f>
        <v>65.908699479867394</v>
      </c>
    </row>
    <row r="227" spans="15:20">
      <c r="O227"/>
      <c r="P227"/>
      <c r="R227" s="1"/>
      <c r="S227" s="90">
        <v>1035</v>
      </c>
      <c r="T227" s="90">
        <f>C$6*TANH(C$7*(S227+C$8)+C$9)+C$10</f>
        <v>66.099157504553148</v>
      </c>
    </row>
    <row r="228" spans="15:20">
      <c r="O228"/>
      <c r="P228"/>
      <c r="R228" s="1"/>
      <c r="S228" s="90">
        <v>1040</v>
      </c>
      <c r="T228" s="90">
        <f>C$6*TANH(C$7*(S228+C$8)+C$9)+C$10</f>
        <v>66.288224739101267</v>
      </c>
    </row>
    <row r="229" spans="15:20">
      <c r="O229"/>
      <c r="P229"/>
      <c r="R229" s="1"/>
      <c r="S229" s="90">
        <v>1045</v>
      </c>
      <c r="T229" s="90">
        <f>C$6*TANH(C$7*(S229+C$8)+C$9)+C$10</f>
        <v>66.47590701208216</v>
      </c>
    </row>
    <row r="230" spans="15:20">
      <c r="O230"/>
      <c r="P230"/>
      <c r="R230" s="1"/>
      <c r="S230" s="90">
        <v>1050</v>
      </c>
      <c r="T230" s="90">
        <f>C$6*TANH(C$7*(S230+C$8)+C$9)+C$10</f>
        <v>66.662210204468352</v>
      </c>
    </row>
    <row r="231" spans="15:20">
      <c r="O231"/>
      <c r="P231"/>
      <c r="R231" s="1"/>
      <c r="S231" s="90">
        <v>1055</v>
      </c>
      <c r="T231" s="90">
        <f>C$6*TANH(C$7*(S231+C$8)+C$9)+C$10</f>
        <v>66.84714024801734</v>
      </c>
    </row>
    <row r="232" spans="15:20">
      <c r="O232"/>
      <c r="P232"/>
      <c r="R232" s="1"/>
      <c r="S232" s="90">
        <v>1060</v>
      </c>
      <c r="T232" s="90">
        <f>C$6*TANH(C$7*(S232+C$8)+C$9)+C$10</f>
        <v>67.030703123670662</v>
      </c>
    </row>
    <row r="233" spans="15:20">
      <c r="O233"/>
      <c r="P233"/>
      <c r="R233" s="1"/>
      <c r="S233" s="90">
        <v>1065</v>
      </c>
      <c r="T233" s="90">
        <f>C$6*TANH(C$7*(S233+C$8)+C$9)+C$10</f>
        <v>67.212904859968916</v>
      </c>
    </row>
    <row r="234" spans="15:20">
      <c r="O234"/>
      <c r="P234"/>
      <c r="R234" s="1"/>
      <c r="S234" s="90">
        <v>1070</v>
      </c>
      <c r="T234" s="90">
        <f>C$6*TANH(C$7*(S234+C$8)+C$9)+C$10</f>
        <v>67.393751531483304</v>
      </c>
    </row>
    <row r="235" spans="15:20">
      <c r="O235"/>
      <c r="P235"/>
      <c r="R235" s="1"/>
      <c r="S235" s="90">
        <v>1075</v>
      </c>
      <c r="T235" s="90">
        <f>C$6*TANH(C$7*(S235+C$8)+C$9)+C$10</f>
        <v>67.573249257263711</v>
      </c>
    </row>
    <row r="236" spans="15:20">
      <c r="O236"/>
      <c r="P236"/>
      <c r="R236" s="1"/>
      <c r="S236" s="90">
        <v>1080</v>
      </c>
      <c r="T236" s="90">
        <f>C$6*TANH(C$7*(S236+C$8)+C$9)+C$10</f>
        <v>67.751404199303266</v>
      </c>
    </row>
    <row r="237" spans="15:20">
      <c r="O237"/>
      <c r="P237"/>
      <c r="R237" s="1"/>
      <c r="S237" s="90">
        <v>1085</v>
      </c>
      <c r="T237" s="90">
        <f>C$6*TANH(C$7*(S237+C$8)+C$9)+C$10</f>
        <v>67.928222561019993</v>
      </c>
    </row>
    <row r="238" spans="15:20">
      <c r="O238"/>
      <c r="P238"/>
      <c r="R238" s="1"/>
      <c r="S238" s="90">
        <v>1090</v>
      </c>
      <c r="T238" s="90">
        <f>C$6*TANH(C$7*(S238+C$8)+C$9)+C$10</f>
        <v>68.103710585755152</v>
      </c>
    </row>
    <row r="239" spans="15:20">
      <c r="O239"/>
      <c r="P239"/>
      <c r="R239" s="1"/>
      <c r="S239" s="90">
        <v>1095</v>
      </c>
      <c r="T239" s="90">
        <f>C$6*TANH(C$7*(S239+C$8)+C$9)+C$10</f>
        <v>68.277874555288861</v>
      </c>
    </row>
    <row r="240" spans="15:20">
      <c r="O240"/>
      <c r="P240"/>
      <c r="R240" s="1"/>
      <c r="S240" s="90">
        <v>1100</v>
      </c>
      <c r="T240" s="90">
        <f>C$6*TANH(C$7*(S240+C$8)+C$9)+C$10</f>
        <v>68.45072078837272</v>
      </c>
    </row>
    <row r="241" spans="15:20">
      <c r="O241"/>
      <c r="P241"/>
      <c r="R241" s="1"/>
      <c r="S241" s="90">
        <v>1105</v>
      </c>
      <c r="T241" s="90">
        <f>C$6*TANH(C$7*(S241+C$8)+C$9)+C$10</f>
        <v>68.622255639279814</v>
      </c>
    </row>
    <row r="242" spans="15:20">
      <c r="O242"/>
      <c r="P242"/>
      <c r="R242" s="1"/>
      <c r="S242" s="90">
        <v>1110</v>
      </c>
      <c r="T242" s="90">
        <f>C$6*TANH(C$7*(S242+C$8)+C$9)+C$10</f>
        <v>68.792485496371995</v>
      </c>
    </row>
    <row r="243" spans="15:20">
      <c r="O243"/>
      <c r="P243"/>
      <c r="R243" s="1"/>
      <c r="S243" s="90">
        <v>1115</v>
      </c>
      <c r="T243" s="90">
        <f>C$6*TANH(C$7*(S243+C$8)+C$9)+C$10</f>
        <v>68.961416780684843</v>
      </c>
    </row>
    <row r="244" spans="15:20">
      <c r="O244"/>
      <c r="P244"/>
      <c r="R244" s="1"/>
      <c r="S244" s="90">
        <v>1120</v>
      </c>
      <c r="T244" s="90">
        <f>C$6*TANH(C$7*(S244+C$8)+C$9)+C$10</f>
        <v>69.129055944529824</v>
      </c>
    </row>
    <row r="245" spans="15:20">
      <c r="O245"/>
      <c r="P245"/>
      <c r="R245" s="1"/>
      <c r="S245" s="90">
        <v>1125</v>
      </c>
      <c r="T245" s="90">
        <f>C$6*TANH(C$7*(S245+C$8)+C$9)+C$10</f>
        <v>69.295409470114322</v>
      </c>
    </row>
    <row r="246" spans="15:20">
      <c r="O246"/>
      <c r="P246"/>
      <c r="R246" s="1"/>
      <c r="S246" s="90">
        <v>1130</v>
      </c>
      <c r="T246" s="90">
        <f>C$6*TANH(C$7*(S246+C$8)+C$9)+C$10</f>
        <v>69.46048386817904</v>
      </c>
    </row>
    <row r="247" spans="15:20">
      <c r="O247"/>
      <c r="P247"/>
      <c r="R247" s="1"/>
      <c r="S247" s="90">
        <v>1135</v>
      </c>
      <c r="T247" s="90">
        <f>C$6*TANH(C$7*(S247+C$8)+C$9)+C$10</f>
        <v>69.624285676653585</v>
      </c>
    </row>
    <row r="248" spans="15:20">
      <c r="O248"/>
      <c r="P248"/>
      <c r="R248" s="1"/>
      <c r="S248" s="90">
        <v>1140</v>
      </c>
      <c r="T248" s="90">
        <f>C$6*TANH(C$7*(S248+C$8)+C$9)+C$10</f>
        <v>69.786821459329161</v>
      </c>
    </row>
    <row r="249" spans="15:20">
      <c r="O249"/>
      <c r="P249"/>
      <c r="R249" s="1"/>
      <c r="S249" s="90">
        <v>1145</v>
      </c>
      <c r="T249" s="90">
        <f>C$6*TANH(C$7*(S249+C$8)+C$9)+C$10</f>
        <v>69.948097804549505</v>
      </c>
    </row>
    <row r="250" spans="15:20">
      <c r="O250"/>
      <c r="P250"/>
      <c r="R250" s="1"/>
      <c r="S250" s="90">
        <v>1150</v>
      </c>
      <c r="T250" s="90">
        <f>C$6*TANH(C$7*(S250+C$8)+C$9)+C$10</f>
        <v>70.108121323919477</v>
      </c>
    </row>
    <row r="251" spans="15:20">
      <c r="O251"/>
      <c r="P251"/>
      <c r="R251" s="1"/>
      <c r="S251" s="90">
        <v>1155</v>
      </c>
      <c r="T251" s="90">
        <f>C$6*TANH(C$7*(S251+C$8)+C$9)+C$10</f>
        <v>70.266898651031411</v>
      </c>
    </row>
    <row r="252" spans="15:20">
      <c r="O252"/>
      <c r="P252"/>
      <c r="R252" s="1"/>
      <c r="S252" s="90">
        <v>1160</v>
      </c>
      <c r="T252" s="90">
        <f>C$6*TANH(C$7*(S252+C$8)+C$9)+C$10</f>
        <v>70.424436440209377</v>
      </c>
    </row>
    <row r="253" spans="15:20">
      <c r="O253"/>
      <c r="P253"/>
      <c r="R253" s="1"/>
      <c r="S253" s="90">
        <v>1165</v>
      </c>
      <c r="T253" s="90">
        <f>C$6*TANH(C$7*(S253+C$8)+C$9)+C$10</f>
        <v>70.580741365271194</v>
      </c>
    </row>
    <row r="254" spans="15:20">
      <c r="O254"/>
      <c r="P254"/>
      <c r="R254" s="1"/>
      <c r="S254" s="90">
        <v>1170</v>
      </c>
      <c r="T254" s="90">
        <f>C$6*TANH(C$7*(S254+C$8)+C$9)+C$10</f>
        <v>70.735820118308396</v>
      </c>
    </row>
    <row r="255" spans="15:20">
      <c r="O255"/>
      <c r="P255"/>
      <c r="R255" s="1"/>
      <c r="S255" s="90">
        <v>1175</v>
      </c>
      <c r="T255" s="90">
        <f>C$6*TANH(C$7*(S255+C$8)+C$9)+C$10</f>
        <v>70.889679408483786</v>
      </c>
    </row>
    <row r="256" spans="15:20">
      <c r="O256"/>
      <c r="P256"/>
      <c r="R256" s="1"/>
      <c r="S256" s="90">
        <v>1180</v>
      </c>
      <c r="T256" s="90">
        <f>C$6*TANH(C$7*(S256+C$8)+C$9)+C$10</f>
        <v>71.042325960847066</v>
      </c>
    </row>
    <row r="257" spans="15:20">
      <c r="O257"/>
      <c r="P257"/>
      <c r="R257" s="1"/>
      <c r="S257" s="90">
        <v>1185</v>
      </c>
      <c r="T257" s="90">
        <f>C$6*TANH(C$7*(S257+C$8)+C$9)+C$10</f>
        <v>71.193766515168036</v>
      </c>
    </row>
    <row r="258" spans="15:20">
      <c r="O258"/>
      <c r="P258"/>
      <c r="R258" s="1"/>
      <c r="S258" s="90">
        <v>1190</v>
      </c>
      <c r="T258" s="90">
        <f>C$6*TANH(C$7*(S258+C$8)+C$9)+C$10</f>
        <v>71.344007824787596</v>
      </c>
    </row>
    <row r="259" spans="15:20">
      <c r="O259"/>
      <c r="P259"/>
      <c r="R259" s="1"/>
      <c r="S259" s="90">
        <v>1195</v>
      </c>
      <c r="T259" s="90">
        <f>C$6*TANH(C$7*(S259+C$8)+C$9)+C$10</f>
        <v>71.49305665548647</v>
      </c>
    </row>
    <row r="260" spans="15:20">
      <c r="O260"/>
      <c r="P260"/>
      <c r="R260" s="1"/>
      <c r="S260" s="90">
        <v>1200</v>
      </c>
      <c r="T260" s="90">
        <f>C$6*TANH(C$7*(S260+C$8)+C$9)+C$10</f>
        <v>71.640919784371633</v>
      </c>
    </row>
    <row r="261" spans="15:20">
      <c r="O261"/>
      <c r="P261"/>
      <c r="R261" s="1"/>
      <c r="S261" s="90">
        <v>1205</v>
      </c>
      <c r="T261" s="90">
        <f>C$6*TANH(C$7*(S261+C$8)+C$9)+C$10</f>
        <v>71.787603998780241</v>
      </c>
    </row>
    <row r="262" spans="15:20">
      <c r="O262"/>
      <c r="P262"/>
      <c r="R262" s="1"/>
      <c r="S262" s="90">
        <v>1210</v>
      </c>
      <c r="T262" s="90">
        <f>C$6*TANH(C$7*(S262+C$8)+C$9)+C$10</f>
        <v>71.933116095201157</v>
      </c>
    </row>
    <row r="263" spans="15:20">
      <c r="O263"/>
      <c r="P263"/>
      <c r="R263" s="1"/>
      <c r="S263" s="90">
        <v>1215</v>
      </c>
      <c r="T263" s="90">
        <f>C$6*TANH(C$7*(S263+C$8)+C$9)+C$10</f>
        <v>72.077462878214178</v>
      </c>
    </row>
    <row r="264" spans="15:20">
      <c r="O264"/>
      <c r="P264"/>
      <c r="R264" s="1"/>
      <c r="S264" s="90">
        <v>1220</v>
      </c>
      <c r="T264" s="90">
        <f>C$6*TANH(C$7*(S264+C$8)+C$9)+C$10</f>
        <v>72.220651159446376</v>
      </c>
    </row>
    <row r="265" spans="15:20">
      <c r="O265"/>
      <c r="P265"/>
      <c r="R265" s="1"/>
      <c r="S265" s="90">
        <v>1225</v>
      </c>
      <c r="T265" s="90">
        <f>C$6*TANH(C$7*(S265+C$8)+C$9)+C$10</f>
        <v>72.362687756546038</v>
      </c>
    </row>
    <row r="266" spans="15:20">
      <c r="O266"/>
      <c r="P266"/>
      <c r="R266" s="1"/>
      <c r="S266" s="90">
        <v>1230</v>
      </c>
      <c r="T266" s="90">
        <f>C$6*TANH(C$7*(S266+C$8)+C$9)+C$10</f>
        <v>72.503579492173884</v>
      </c>
    </row>
    <row r="267" spans="15:20">
      <c r="O267"/>
      <c r="P267"/>
      <c r="R267" s="1"/>
      <c r="S267" s="90">
        <v>1235</v>
      </c>
      <c r="T267" s="90">
        <f>C$6*TANH(C$7*(S267+C$8)+C$9)+C$10</f>
        <v>72.643333193011344</v>
      </c>
    </row>
    <row r="268" spans="15:20">
      <c r="O268"/>
      <c r="P268"/>
      <c r="R268" s="1"/>
      <c r="S268" s="90">
        <v>1240</v>
      </c>
      <c r="T268" s="90">
        <f>C$6*TANH(C$7*(S268+C$8)+C$9)+C$10</f>
        <v>72.781955688786255</v>
      </c>
    </row>
    <row r="269" spans="15:20">
      <c r="O269"/>
      <c r="P269"/>
      <c r="R269" s="1"/>
      <c r="S269" s="90">
        <v>1245</v>
      </c>
      <c r="T269" s="90">
        <f>C$6*TANH(C$7*(S269+C$8)+C$9)+C$10</f>
        <v>72.919453811315293</v>
      </c>
    </row>
    <row r="270" spans="15:20">
      <c r="O270"/>
      <c r="P270"/>
      <c r="R270" s="1"/>
      <c r="S270" s="90">
        <v>1250</v>
      </c>
      <c r="T270" s="90">
        <f>C$6*TANH(C$7*(S270+C$8)+C$9)+C$10</f>
        <v>73.0558343935636</v>
      </c>
    </row>
    <row r="271" spans="15:20">
      <c r="O271"/>
      <c r="P271"/>
      <c r="R271" s="1"/>
      <c r="S271" s="90">
        <v>1255</v>
      </c>
      <c r="T271" s="90">
        <f>C$6*TANH(C$7*(S271+C$8)+C$9)+C$10</f>
        <v>73.191104268721148</v>
      </c>
    </row>
    <row r="272" spans="15:20">
      <c r="O272"/>
      <c r="P272"/>
      <c r="R272" s="1"/>
      <c r="S272" s="90">
        <v>1260</v>
      </c>
      <c r="T272" s="90">
        <f>C$6*TANH(C$7*(S272+C$8)+C$9)+C$10</f>
        <v>73.325270269295942</v>
      </c>
    </row>
    <row r="273" spans="15:20">
      <c r="O273"/>
      <c r="P273"/>
      <c r="R273" s="1"/>
      <c r="S273" s="90">
        <v>1265</v>
      </c>
      <c r="T273" s="90">
        <f>C$6*TANH(C$7*(S273+C$8)+C$9)+C$10</f>
        <v>73.458339226223728</v>
      </c>
    </row>
    <row r="274" spans="15:20">
      <c r="O274"/>
      <c r="P274"/>
      <c r="R274" s="1"/>
      <c r="S274" s="90">
        <v>1270</v>
      </c>
      <c r="T274" s="90">
        <f>C$6*TANH(C$7*(S274+C$8)+C$9)+C$10</f>
        <v>73.590317967994608</v>
      </c>
    </row>
    <row r="275" spans="15:20">
      <c r="O275"/>
      <c r="P275"/>
      <c r="R275" s="1"/>
      <c r="S275" s="90">
        <v>1275</v>
      </c>
      <c r="T275" s="90">
        <f>C$6*TANH(C$7*(S275+C$8)+C$9)+C$10</f>
        <v>73.721213319795524</v>
      </c>
    </row>
    <row r="276" spans="15:20">
      <c r="O276"/>
      <c r="P276"/>
      <c r="R276" s="1"/>
      <c r="S276" s="90">
        <v>1280</v>
      </c>
      <c r="T276" s="90">
        <f>C$6*TANH(C$7*(S276+C$8)+C$9)+C$10</f>
        <v>73.851032102669663</v>
      </c>
    </row>
    <row r="277" spans="15:20">
      <c r="O277"/>
      <c r="P277"/>
      <c r="R277" s="1"/>
      <c r="S277" s="90">
        <v>1285</v>
      </c>
      <c r="T277" s="90">
        <f>C$6*TANH(C$7*(S277+C$8)+C$9)+C$10</f>
        <v>73.979781132691741</v>
      </c>
    </row>
    <row r="278" spans="15:20">
      <c r="O278"/>
      <c r="P278"/>
      <c r="R278" s="1"/>
      <c r="S278" s="90">
        <v>1290</v>
      </c>
      <c r="T278" s="90">
        <f>C$6*TANH(C$7*(S278+C$8)+C$9)+C$10</f>
        <v>74.107467220159322</v>
      </c>
    </row>
    <row r="279" spans="15:20">
      <c r="O279"/>
      <c r="P279"/>
      <c r="R279" s="1"/>
      <c r="S279" s="90">
        <v>1295</v>
      </c>
      <c r="T279" s="90">
        <f>C$6*TANH(C$7*(S279+C$8)+C$9)+C$10</f>
        <v>74.234097168800474</v>
      </c>
    </row>
    <row r="280" spans="15:20">
      <c r="O280"/>
      <c r="P280"/>
      <c r="R280" s="1"/>
      <c r="S280" s="90">
        <v>1300</v>
      </c>
      <c r="T280" s="90">
        <f>C$6*TANH(C$7*(S280+C$8)+C$9)+C$10</f>
        <v>74.359677774996726</v>
      </c>
    </row>
    <row r="281" spans="15:20">
      <c r="O281"/>
      <c r="P281"/>
      <c r="R281" s="1"/>
      <c r="S281" s="90">
        <v>1305</v>
      </c>
      <c r="T281" s="90">
        <f>C$6*TANH(C$7*(S281+C$8)+C$9)+C$10</f>
        <v>74.484215827022311</v>
      </c>
    </row>
    <row r="282" spans="15:20">
      <c r="O282"/>
      <c r="P282"/>
      <c r="R282" s="1"/>
      <c r="S282" s="90">
        <v>1310</v>
      </c>
      <c r="T282" s="90">
        <f>C$6*TANH(C$7*(S282+C$8)+C$9)+C$10</f>
        <v>74.607718104298485</v>
      </c>
    </row>
    <row r="283" spans="15:20">
      <c r="O283"/>
      <c r="P283"/>
      <c r="R283" s="1"/>
      <c r="S283" s="90">
        <v>1315</v>
      </c>
      <c r="T283" s="90">
        <f>C$6*TANH(C$7*(S283+C$8)+C$9)+C$10</f>
        <v>74.730191376663697</v>
      </c>
    </row>
    <row r="284" spans="15:20">
      <c r="O284"/>
      <c r="P284"/>
      <c r="R284" s="1"/>
      <c r="S284" s="90">
        <v>1320</v>
      </c>
      <c r="T284" s="90">
        <f>C$6*TANH(C$7*(S284+C$8)+C$9)+C$10</f>
        <v>74.851642403658786</v>
      </c>
    </row>
    <row r="285" spans="15:20">
      <c r="O285"/>
      <c r="P285"/>
      <c r="R285" s="1"/>
      <c r="S285" s="90">
        <v>1325</v>
      </c>
      <c r="T285" s="90">
        <f>C$6*TANH(C$7*(S285+C$8)+C$9)+C$10</f>
        <v>74.972077933827549</v>
      </c>
    </row>
    <row r="286" spans="15:20">
      <c r="O286"/>
      <c r="P286"/>
      <c r="R286" s="1"/>
      <c r="S286" s="90">
        <v>1330</v>
      </c>
      <c r="T286" s="90">
        <f>C$6*TANH(C$7*(S286+C$8)+C$9)+C$10</f>
        <v>75.091504704032218</v>
      </c>
    </row>
    <row r="287" spans="15:20">
      <c r="O287"/>
      <c r="P287"/>
      <c r="R287" s="1"/>
      <c r="S287" s="90">
        <v>1335</v>
      </c>
      <c r="T287" s="90">
        <f>C$6*TANH(C$7*(S287+C$8)+C$9)+C$10</f>
        <v>75.209929438783931</v>
      </c>
    </row>
    <row r="288" spans="15:20">
      <c r="O288"/>
      <c r="P288"/>
      <c r="R288" s="1"/>
      <c r="S288" s="90">
        <v>1340</v>
      </c>
      <c r="T288" s="90">
        <f>C$6*TANH(C$7*(S288+C$8)+C$9)+C$10</f>
        <v>75.327358849587796</v>
      </c>
    </row>
    <row r="289" spans="15:20">
      <c r="O289"/>
      <c r="P289"/>
      <c r="R289" s="1"/>
      <c r="S289" s="90">
        <v>1345</v>
      </c>
      <c r="T289" s="90">
        <f>C$6*TANH(C$7*(S289+C$8)+C$9)+C$10</f>
        <v>75.44379963430282</v>
      </c>
    </row>
    <row r="290" spans="15:20">
      <c r="O290"/>
      <c r="P290"/>
      <c r="R290" s="1"/>
      <c r="S290" s="90">
        <v>1350</v>
      </c>
      <c r="T290" s="90">
        <f>C$6*TANH(C$7*(S290+C$8)+C$9)+C$10</f>
        <v>75.55925847651605</v>
      </c>
    </row>
    <row r="291" spans="15:20">
      <c r="O291"/>
      <c r="P291"/>
      <c r="R291" s="1"/>
      <c r="S291" s="90">
        <v>1355</v>
      </c>
      <c r="T291" s="90">
        <f>C$6*TANH(C$7*(S291+C$8)+C$9)+C$10</f>
        <v>75.673742044931231</v>
      </c>
    </row>
    <row r="292" spans="15:20">
      <c r="O292"/>
      <c r="P292"/>
      <c r="R292" s="1"/>
      <c r="S292" s="90">
        <v>1360</v>
      </c>
      <c r="T292" s="90">
        <f>C$6*TANH(C$7*(S292+C$8)+C$9)+C$10</f>
        <v>75.787256992771404</v>
      </c>
    </row>
    <row r="293" spans="15:20">
      <c r="O293"/>
      <c r="P293"/>
      <c r="R293" s="1"/>
      <c r="S293" s="90">
        <v>1365</v>
      </c>
      <c r="T293" s="90">
        <f>C$6*TANH(C$7*(S293+C$8)+C$9)+C$10</f>
        <v>75.8998099571957</v>
      </c>
    </row>
    <row r="294" spans="15:20">
      <c r="O294"/>
      <c r="P294"/>
      <c r="R294" s="1"/>
      <c r="S294" s="90">
        <v>1370</v>
      </c>
      <c r="T294" s="90">
        <f>C$6*TANH(C$7*(S294+C$8)+C$9)+C$10</f>
        <v>76.011407558729971</v>
      </c>
    </row>
    <row r="295" spans="15:20">
      <c r="O295"/>
      <c r="P295"/>
      <c r="R295" s="1"/>
      <c r="S295" s="90">
        <v>1375</v>
      </c>
      <c r="T295" s="90">
        <f>C$6*TANH(C$7*(S295+C$8)+C$9)+C$10</f>
        <v>76.122056400711102</v>
      </c>
    </row>
    <row r="296" spans="15:20">
      <c r="O296"/>
      <c r="P296"/>
      <c r="R296" s="1"/>
      <c r="S296" s="90">
        <v>1380</v>
      </c>
      <c r="T296" s="90">
        <f>C$6*TANH(C$7*(S296+C$8)+C$9)+C$10</f>
        <v>76.231763068744783</v>
      </c>
    </row>
    <row r="297" spans="15:20">
      <c r="O297"/>
      <c r="P297"/>
      <c r="R297" s="1"/>
      <c r="S297" s="90">
        <v>1385</v>
      </c>
      <c r="T297" s="90">
        <f>C$6*TANH(C$7*(S297+C$8)+C$9)+C$10</f>
        <v>76.340534130176906</v>
      </c>
    </row>
    <row r="298" spans="15:20">
      <c r="O298"/>
      <c r="P298"/>
      <c r="R298" s="1"/>
      <c r="S298" s="90">
        <v>1390</v>
      </c>
      <c r="T298" s="90">
        <f>C$6*TANH(C$7*(S298+C$8)+C$9)+C$10</f>
        <v>76.448376133577995</v>
      </c>
    </row>
    <row r="299" spans="15:20">
      <c r="O299"/>
      <c r="P299"/>
      <c r="R299" s="1"/>
      <c r="S299" s="90">
        <v>1395</v>
      </c>
      <c r="T299" s="90">
        <f>C$6*TANH(C$7*(S299+C$8)+C$9)+C$10</f>
        <v>76.555295608240883</v>
      </c>
    </row>
    <row r="300" spans="15:20">
      <c r="O300"/>
      <c r="P300"/>
      <c r="R300" s="1"/>
      <c r="S300" s="90">
        <v>1400</v>
      </c>
      <c r="T300" s="90">
        <f>C$6*TANH(C$7*(S300+C$8)+C$9)+C$10</f>
        <v>76.661299063691132</v>
      </c>
    </row>
    <row r="301" spans="15:20">
      <c r="O301"/>
      <c r="P301"/>
      <c r="R301" s="1"/>
      <c r="S301" s="90">
        <v>1405</v>
      </c>
      <c r="T301" s="90">
        <f>C$6*TANH(C$7*(S301+C$8)+C$9)+C$10</f>
        <v>76.76639298921053</v>
      </c>
    </row>
    <row r="302" spans="15:20">
      <c r="O302"/>
      <c r="P302"/>
      <c r="R302" s="1"/>
      <c r="S302" s="90">
        <v>1410</v>
      </c>
      <c r="T302" s="90">
        <f>C$6*TANH(C$7*(S302+C$8)+C$9)+C$10</f>
        <v>76.870583853372906</v>
      </c>
    </row>
    <row r="303" spans="15:20">
      <c r="O303"/>
      <c r="P303"/>
      <c r="R303" s="1"/>
      <c r="S303" s="90">
        <v>1415</v>
      </c>
      <c r="T303" s="90">
        <f>C$6*TANH(C$7*(S303+C$8)+C$9)+C$10</f>
        <v>76.973878103592597</v>
      </c>
    </row>
    <row r="304" spans="15:20">
      <c r="O304"/>
      <c r="P304"/>
      <c r="R304" s="1"/>
      <c r="S304" s="90">
        <v>1420</v>
      </c>
      <c r="T304" s="90">
        <f>C$6*TANH(C$7*(S304+C$8)+C$9)+C$10</f>
        <v>77.076282165685129</v>
      </c>
    </row>
    <row r="305" spans="15:20">
      <c r="O305"/>
      <c r="P305"/>
      <c r="R305" s="1"/>
      <c r="S305" s="90">
        <v>1425</v>
      </c>
      <c r="T305" s="90">
        <f>C$6*TANH(C$7*(S305+C$8)+C$9)+C$10</f>
        <v>77.177802443440115</v>
      </c>
    </row>
    <row r="306" spans="15:20">
      <c r="O306"/>
      <c r="P306"/>
      <c r="R306" s="1"/>
      <c r="S306" s="90">
        <v>1430</v>
      </c>
      <c r="T306" s="90">
        <f>C$6*TANH(C$7*(S306+C$8)+C$9)+C$10</f>
        <v>77.278445318206096</v>
      </c>
    </row>
    <row r="307" spans="15:20">
      <c r="O307"/>
      <c r="P307"/>
      <c r="R307" s="1"/>
      <c r="S307" s="90">
        <v>1435</v>
      </c>
      <c r="T307" s="90">
        <f>C$6*TANH(C$7*(S307+C$8)+C$9)+C$10</f>
        <v>77.378217148487181</v>
      </c>
    </row>
    <row r="308" spans="15:20">
      <c r="O308"/>
      <c r="P308"/>
      <c r="R308" s="1"/>
      <c r="S308" s="90">
        <v>1440</v>
      </c>
      <c r="T308" s="90">
        <f>C$6*TANH(C$7*(S308+C$8)+C$9)+C$10</f>
        <v>77.477124269551467</v>
      </c>
    </row>
    <row r="309" spans="15:20">
      <c r="O309"/>
      <c r="P309"/>
      <c r="R309" s="1"/>
      <c r="S309" s="90">
        <v>1445</v>
      </c>
      <c r="T309" s="90">
        <f>C$6*TANH(C$7*(S309+C$8)+C$9)+C$10</f>
        <v>77.575172993050941</v>
      </c>
    </row>
    <row r="310" spans="15:20">
      <c r="O310"/>
      <c r="P310"/>
      <c r="R310" s="1"/>
      <c r="S310" s="90">
        <v>1450</v>
      </c>
      <c r="T310" s="90">
        <f>C$6*TANH(C$7*(S310+C$8)+C$9)+C$10</f>
        <v>77.67236960665258</v>
      </c>
    </row>
    <row r="311" spans="15:20">
      <c r="O311"/>
      <c r="P311"/>
      <c r="R311" s="1"/>
      <c r="S311" s="90">
        <v>1455</v>
      </c>
      <c r="T311" s="90">
        <f>C$6*TANH(C$7*(S311+C$8)+C$9)+C$10</f>
        <v>77.768720373680921</v>
      </c>
    </row>
    <row r="312" spans="15:20">
      <c r="O312"/>
      <c r="P312"/>
      <c r="R312" s="1"/>
      <c r="S312" s="90">
        <v>1460</v>
      </c>
      <c r="T312" s="90">
        <f>C$6*TANH(C$7*(S312+C$8)+C$9)+C$10</f>
        <v>77.86423153277147</v>
      </c>
    </row>
    <row r="313" spans="15:20">
      <c r="O313"/>
      <c r="P313"/>
      <c r="R313" s="1"/>
      <c r="S313" s="90">
        <v>1465</v>
      </c>
      <c r="T313" s="90">
        <f>C$6*TANH(C$7*(S313+C$8)+C$9)+C$10</f>
        <v>77.958909297535101</v>
      </c>
    </row>
    <row r="314" spans="15:20">
      <c r="O314"/>
      <c r="P314"/>
      <c r="R314" s="1"/>
      <c r="S314" s="90">
        <v>1470</v>
      </c>
      <c r="T314" s="90">
        <f>C$6*TANH(C$7*(S314+C$8)+C$9)+C$10</f>
        <v>78.052759856233038</v>
      </c>
    </row>
    <row r="315" spans="15:20">
      <c r="O315"/>
      <c r="P315"/>
      <c r="R315" s="1"/>
      <c r="S315" s="90">
        <v>1475</v>
      </c>
      <c r="T315" s="90">
        <f>C$6*TANH(C$7*(S315+C$8)+C$9)+C$10</f>
        <v>78.145789371462769</v>
      </c>
    </row>
    <row r="316" spans="15:20">
      <c r="O316"/>
      <c r="P316"/>
      <c r="R316" s="1"/>
      <c r="S316" s="90">
        <v>1480</v>
      </c>
      <c r="T316" s="90">
        <f>C$6*TANH(C$7*(S316+C$8)+C$9)+C$10</f>
        <v>78.238003979853758</v>
      </c>
    </row>
    <row r="317" spans="15:20">
      <c r="O317"/>
      <c r="P317"/>
      <c r="R317" s="1"/>
      <c r="S317" s="90">
        <v>1485</v>
      </c>
      <c r="T317" s="90">
        <f>C$6*TANH(C$7*(S317+C$8)+C$9)+C$10</f>
        <v>78.329409791774154</v>
      </c>
    </row>
    <row r="318" spans="15:20">
      <c r="O318"/>
      <c r="P318"/>
      <c r="R318" s="1"/>
      <c r="S318" s="90">
        <v>1490</v>
      </c>
      <c r="T318" s="90">
        <f>C$6*TANH(C$7*(S318+C$8)+C$9)+C$10</f>
        <v>78.420012891047023</v>
      </c>
    </row>
    <row r="319" spans="15:20">
      <c r="O319"/>
      <c r="P319"/>
      <c r="R319" s="1"/>
      <c r="S319" s="90">
        <v>1495</v>
      </c>
      <c r="T319" s="90">
        <f>C$6*TANH(C$7*(S319+C$8)+C$9)+C$10</f>
        <v>78.509819334676791</v>
      </c>
    </row>
    <row r="320" spans="15:20">
      <c r="O320"/>
      <c r="P320"/>
      <c r="R320" s="1"/>
      <c r="S320" s="90">
        <v>1500</v>
      </c>
      <c r="T320" s="90">
        <f>C$6*TANH(C$7*(S320+C$8)+C$9)+C$10</f>
        <v>78.598835152585522</v>
      </c>
    </row>
    <row r="321" spans="15:20">
      <c r="O321"/>
      <c r="P321"/>
      <c r="R321" s="1"/>
      <c r="S321" s="90">
        <v>1505</v>
      </c>
      <c r="T321" s="90">
        <f>C$6*TANH(C$7*(S321+C$8)+C$9)+C$10</f>
        <v>78.68706634735868</v>
      </c>
    </row>
    <row r="322" spans="15:20">
      <c r="O322"/>
      <c r="P322"/>
      <c r="R322" s="1"/>
      <c r="S322" s="90">
        <v>1510</v>
      </c>
      <c r="T322" s="90">
        <f>C$6*TANH(C$7*(S322+C$8)+C$9)+C$10</f>
        <v>78.774518894000551</v>
      </c>
    </row>
    <row r="323" spans="15:20">
      <c r="O323"/>
      <c r="P323"/>
      <c r="R323" s="1"/>
      <c r="S323" s="90">
        <v>1515</v>
      </c>
      <c r="T323" s="90">
        <f>C$6*TANH(C$7*(S323+C$8)+C$9)+C$10</f>
        <v>78.861198739698878</v>
      </c>
    </row>
    <row r="324" spans="15:20">
      <c r="O324"/>
      <c r="P324"/>
      <c r="R324" s="1"/>
      <c r="S324" s="90">
        <v>1520</v>
      </c>
      <c r="T324" s="90">
        <f>C$6*TANH(C$7*(S324+C$8)+C$9)+C$10</f>
        <v>78.947111803598773</v>
      </c>
    </row>
    <row r="325" spans="15:20">
      <c r="O325"/>
      <c r="P325"/>
      <c r="R325" s="1"/>
      <c r="S325" s="90">
        <v>1525</v>
      </c>
      <c r="T325" s="90">
        <f>C$6*TANH(C$7*(S325+C$8)+C$9)+C$10</f>
        <v>79.03226397658571</v>
      </c>
    </row>
    <row r="326" spans="15:20">
      <c r="O326"/>
      <c r="P326"/>
      <c r="R326" s="1"/>
      <c r="S326" s="90">
        <v>1530</v>
      </c>
      <c r="T326" s="90">
        <f>C$6*TANH(C$7*(S326+C$8)+C$9)+C$10</f>
        <v>79.116661121077286</v>
      </c>
    </row>
    <row r="327" spans="15:20">
      <c r="O327"/>
      <c r="P327"/>
      <c r="R327" s="1"/>
      <c r="S327" s="90">
        <v>1535</v>
      </c>
      <c r="T327" s="90">
        <f>C$6*TANH(C$7*(S327+C$8)+C$9)+C$10</f>
        <v>79.200309070823806</v>
      </c>
    </row>
    <row r="328" spans="15:20">
      <c r="O328"/>
      <c r="P328"/>
      <c r="R328" s="1"/>
      <c r="S328" s="90">
        <v>1540</v>
      </c>
      <c r="T328" s="90">
        <f>C$6*TANH(C$7*(S328+C$8)+C$9)+C$10</f>
        <v>79.28321363071754</v>
      </c>
    </row>
    <row r="329" spans="15:20">
      <c r="O329"/>
      <c r="P329"/>
      <c r="R329" s="1"/>
      <c r="S329" s="90">
        <v>1545</v>
      </c>
      <c r="T329" s="90">
        <f>C$6*TANH(C$7*(S329+C$8)+C$9)+C$10</f>
        <v>79.36538057661032</v>
      </c>
    </row>
    <row r="330" spans="15:20">
      <c r="O330"/>
      <c r="P330"/>
      <c r="R330" s="1"/>
      <c r="S330" s="90">
        <v>1550</v>
      </c>
      <c r="T330" s="90">
        <f>C$6*TANH(C$7*(S330+C$8)+C$9)+C$10</f>
        <v>79.446815655139503</v>
      </c>
    </row>
    <row r="331" spans="15:20">
      <c r="O331"/>
      <c r="P331"/>
      <c r="R331" s="1"/>
      <c r="S331" s="90">
        <v>1555</v>
      </c>
      <c r="T331" s="90">
        <f>C$6*TANH(C$7*(S331+C$8)+C$9)+C$10</f>
        <v>79.527524583562084</v>
      </c>
    </row>
    <row r="332" spans="15:20">
      <c r="O332"/>
      <c r="P332"/>
      <c r="R332" s="1"/>
      <c r="S332" s="90">
        <v>1560</v>
      </c>
      <c r="T332" s="90">
        <f>C$6*TANH(C$7*(S332+C$8)+C$9)+C$10</f>
        <v>79.607513049596989</v>
      </c>
    </row>
    <row r="333" spans="15:20">
      <c r="O333"/>
      <c r="P333"/>
      <c r="R333" s="1"/>
      <c r="S333" s="90">
        <v>1565</v>
      </c>
      <c r="T333" s="90">
        <f>C$6*TANH(C$7*(S333+C$8)+C$9)+C$10</f>
        <v>79.686786711274891</v>
      </c>
    </row>
    <row r="334" spans="15:20">
      <c r="O334"/>
      <c r="P334"/>
      <c r="R334" s="1"/>
      <c r="S334" s="90">
        <v>1570</v>
      </c>
      <c r="T334" s="90">
        <f>C$6*TANH(C$7*(S334+C$8)+C$9)+C$10</f>
        <v>79.765351196796303</v>
      </c>
    </row>
    <row r="335" spans="15:20">
      <c r="O335"/>
      <c r="P335"/>
      <c r="R335" s="1"/>
      <c r="S335" s="90">
        <v>1575</v>
      </c>
      <c r="T335" s="90">
        <f>C$6*TANH(C$7*(S335+C$8)+C$9)+C$10</f>
        <v>79.843212104396699</v>
      </c>
    </row>
    <row r="336" spans="15:20">
      <c r="O336"/>
      <c r="P336"/>
      <c r="R336" s="1"/>
      <c r="S336" s="90">
        <v>1580</v>
      </c>
      <c r="T336" s="90">
        <f>C$6*TANH(C$7*(S336+C$8)+C$9)+C$10</f>
        <v>79.920375002219629</v>
      </c>
    </row>
    <row r="337" spans="15:20">
      <c r="O337"/>
      <c r="P337"/>
      <c r="R337" s="1"/>
      <c r="S337" s="90">
        <v>1585</v>
      </c>
      <c r="T337" s="90">
        <f>C$6*TANH(C$7*(S337+C$8)+C$9)+C$10</f>
        <v>79.996845428196806</v>
      </c>
    </row>
    <row r="338" spans="15:20">
      <c r="O338"/>
      <c r="P338"/>
      <c r="R338" s="1"/>
      <c r="S338" s="90">
        <v>1590</v>
      </c>
      <c r="T338" s="90">
        <f>C$6*TANH(C$7*(S338+C$8)+C$9)+C$10</f>
        <v>80.072628889935544</v>
      </c>
    </row>
    <row r="339" spans="15:20">
      <c r="O339"/>
      <c r="P339"/>
      <c r="R339" s="1"/>
      <c r="S339" s="90">
        <v>1595</v>
      </c>
      <c r="T339" s="90">
        <f>C$6*TANH(C$7*(S339+C$8)+C$9)+C$10</f>
        <v>80.147730864613308</v>
      </c>
    </row>
    <row r="340" spans="15:20">
      <c r="O340"/>
      <c r="P340"/>
      <c r="R340" s="1"/>
      <c r="S340" s="90">
        <v>1600</v>
      </c>
      <c r="T340" s="90">
        <f>C$6*TANH(C$7*(S340+C$8)+C$9)+C$10</f>
        <v>80.222156798879041</v>
      </c>
    </row>
    <row r="341" spans="15:20">
      <c r="O341"/>
      <c r="P341"/>
      <c r="R341" s="1"/>
      <c r="S341" s="90">
        <v>1605</v>
      </c>
      <c r="T341" s="90">
        <f>C$6*TANH(C$7*(S341+C$8)+C$9)+C$10</f>
        <v>80.295912108761513</v>
      </c>
    </row>
    <row r="342" spans="15:20">
      <c r="O342"/>
      <c r="P342"/>
      <c r="R342" s="1"/>
      <c r="S342" s="90">
        <v>1610</v>
      </c>
      <c r="T342" s="90">
        <f>C$6*TANH(C$7*(S342+C$8)+C$9)+C$10</f>
        <v>80.369002179584044</v>
      </c>
    </row>
    <row r="343" spans="15:20">
      <c r="O343"/>
      <c r="P343"/>
      <c r="R343" s="1"/>
      <c r="S343" s="90">
        <v>1615</v>
      </c>
      <c r="T343" s="90">
        <f>C$6*TANH(C$7*(S343+C$8)+C$9)+C$10</f>
        <v>80.441432365886143</v>
      </c>
    </row>
    <row r="344" spans="15:20">
      <c r="O344"/>
      <c r="P344"/>
      <c r="R344" s="1"/>
      <c r="S344" s="90">
        <v>1620</v>
      </c>
      <c r="T344" s="90">
        <f>C$6*TANH(C$7*(S344+C$8)+C$9)+C$10</f>
        <v>80.513207991351237</v>
      </c>
    </row>
    <row r="345" spans="15:20">
      <c r="O345"/>
      <c r="P345"/>
      <c r="R345" s="1"/>
      <c r="S345" s="90">
        <v>1625</v>
      </c>
      <c r="T345" s="90">
        <f>C$6*TANH(C$7*(S345+C$8)+C$9)+C$10</f>
        <v>80.584334348740853</v>
      </c>
    </row>
    <row r="346" spans="15:20">
      <c r="O346"/>
      <c r="P346"/>
      <c r="R346" s="1"/>
      <c r="S346" s="90">
        <v>1630</v>
      </c>
      <c r="T346" s="90">
        <f>C$6*TANH(C$7*(S346+C$8)+C$9)+C$10</f>
        <v>80.654816699834967</v>
      </c>
    </row>
    <row r="347" spans="15:20">
      <c r="O347"/>
      <c r="P347"/>
      <c r="R347" s="1"/>
      <c r="S347" s="90">
        <v>1635</v>
      </c>
      <c r="T347" s="90">
        <f>C$6*TANH(C$7*(S347+C$8)+C$9)+C$10</f>
        <v>80.724660275378355</v>
      </c>
    </row>
    <row r="348" spans="15:20">
      <c r="O348"/>
      <c r="P348"/>
      <c r="R348" s="1"/>
      <c r="S348" s="90">
        <v>1640</v>
      </c>
      <c r="T348" s="90">
        <f>C$6*TANH(C$7*(S348+C$8)+C$9)+C$10</f>
        <v>80.793870275032816</v>
      </c>
    </row>
    <row r="349" spans="15:20">
      <c r="O349"/>
      <c r="P349"/>
      <c r="R349" s="1"/>
      <c r="S349" s="90">
        <v>1645</v>
      </c>
      <c r="T349" s="90">
        <f>C$6*TANH(C$7*(S349+C$8)+C$9)+C$10</f>
        <v>80.862451867335366</v>
      </c>
    </row>
    <row r="350" spans="15:20">
      <c r="O350"/>
      <c r="P350"/>
      <c r="R350" s="1"/>
      <c r="S350" s="90">
        <v>1650</v>
      </c>
      <c r="T350" s="90">
        <f>C$6*TANH(C$7*(S350+C$8)+C$9)+C$10</f>
        <v>80.93041018966187</v>
      </c>
    </row>
    <row r="351" spans="15:20">
      <c r="O351"/>
      <c r="P351"/>
      <c r="R351" s="1"/>
      <c r="S351" s="90">
        <v>1655</v>
      </c>
      <c r="T351" s="90">
        <f>C$6*TANH(C$7*(S351+C$8)+C$9)+C$10</f>
        <v>80.997750348196504</v>
      </c>
    </row>
    <row r="352" spans="15:20">
      <c r="O352"/>
      <c r="P352"/>
      <c r="R352" s="1"/>
      <c r="S352" s="90">
        <v>1660</v>
      </c>
      <c r="T352" s="90">
        <f>C$6*TANH(C$7*(S352+C$8)+C$9)+C$10</f>
        <v>81.06447741790646</v>
      </c>
    </row>
    <row r="353" spans="15:20">
      <c r="O353"/>
      <c r="P353"/>
      <c r="R353" s="1"/>
      <c r="S353" s="90">
        <v>1665</v>
      </c>
      <c r="T353" s="90">
        <f>C$6*TANH(C$7*(S353+C$8)+C$9)+C$10</f>
        <v>81.130596442521977</v>
      </c>
    </row>
    <row r="354" spans="15:20">
      <c r="O354"/>
      <c r="P354"/>
      <c r="R354" s="1"/>
      <c r="S354" s="90">
        <v>1670</v>
      </c>
      <c r="T354" s="90">
        <f>C$6*TANH(C$7*(S354+C$8)+C$9)+C$10</f>
        <v>81.196112434521879</v>
      </c>
    </row>
    <row r="355" spans="15:20">
      <c r="O355"/>
      <c r="P355"/>
      <c r="R355" s="1"/>
      <c r="S355" s="90">
        <v>1675</v>
      </c>
      <c r="T355" s="90">
        <f>C$6*TANH(C$7*(S355+C$8)+C$9)+C$10</f>
        <v>81.261030375123752</v>
      </c>
    </row>
    <row r="356" spans="15:20">
      <c r="O356"/>
      <c r="P356"/>
      <c r="R356" s="1"/>
      <c r="S356" s="90">
        <v>1680</v>
      </c>
      <c r="T356" s="90">
        <f>C$6*TANH(C$7*(S356+C$8)+C$9)+C$10</f>
        <v>81.325355214279483</v>
      </c>
    </row>
    <row r="357" spans="15:20">
      <c r="O357"/>
      <c r="P357"/>
      <c r="R357" s="1"/>
      <c r="S357" s="90">
        <v>1685</v>
      </c>
      <c r="T357" s="90">
        <f>C$6*TANH(C$7*(S357+C$8)+C$9)+C$10</f>
        <v>81.389091870675699</v>
      </c>
    </row>
    <row r="358" spans="15:20">
      <c r="O358"/>
      <c r="P358"/>
      <c r="R358" s="1"/>
      <c r="S358" s="90">
        <v>1690</v>
      </c>
      <c r="T358" s="90">
        <f>C$6*TANH(C$7*(S358+C$8)+C$9)+C$10</f>
        <v>81.452245231738544</v>
      </c>
    </row>
    <row r="359" spans="15:20">
      <c r="O359"/>
      <c r="P359"/>
      <c r="R359" s="1"/>
      <c r="S359" s="90">
        <v>1695</v>
      </c>
      <c r="T359" s="90">
        <f>C$6*TANH(C$7*(S359+C$8)+C$9)+C$10</f>
        <v>81.514820153643726</v>
      </c>
    </row>
    <row r="360" spans="15:20">
      <c r="O360"/>
      <c r="P360"/>
      <c r="R360" s="1"/>
      <c r="S360" s="90">
        <v>1700</v>
      </c>
      <c r="T360" s="90">
        <f>C$6*TANH(C$7*(S360+C$8)+C$9)+C$10</f>
        <v>81.576821461330638</v>
      </c>
    </row>
    <row r="361" spans="15:20">
      <c r="O361"/>
      <c r="P361"/>
      <c r="R361" s="1"/>
      <c r="S361" s="90">
        <v>1705</v>
      </c>
      <c r="T361" s="90">
        <f>C$6*TANH(C$7*(S361+C$8)+C$9)+C$10</f>
        <v>81.638253948521296</v>
      </c>
    </row>
    <row r="362" spans="15:20">
      <c r="O362"/>
      <c r="P362"/>
      <c r="R362" s="1"/>
      <c r="S362" s="90">
        <v>1710</v>
      </c>
      <c r="T362" s="90">
        <f>C$6*TANH(C$7*(S362+C$8)+C$9)+C$10</f>
        <v>81.699122377743265</v>
      </c>
    </row>
    <row r="363" spans="15:20">
      <c r="O363"/>
      <c r="P363"/>
      <c r="R363" s="1"/>
      <c r="S363" s="90">
        <v>1715</v>
      </c>
      <c r="T363" s="90">
        <f>C$6*TANH(C$7*(S363+C$8)+C$9)+C$10</f>
        <v>81.759431480357293</v>
      </c>
    </row>
    <row r="364" spans="15:20">
      <c r="O364"/>
      <c r="P364"/>
      <c r="R364" s="1"/>
      <c r="S364" s="90">
        <v>1720</v>
      </c>
      <c r="T364" s="90">
        <f>C$6*TANH(C$7*(S364+C$8)+C$9)+C$10</f>
        <v>81.81918595658864</v>
      </c>
    </row>
    <row r="365" spans="15:20">
      <c r="O365"/>
      <c r="P365"/>
      <c r="R365" s="1"/>
      <c r="S365" s="90">
        <v>1725</v>
      </c>
      <c r="T365" s="90">
        <f>C$6*TANH(C$7*(S365+C$8)+C$9)+C$10</f>
        <v>81.878390475562782</v>
      </c>
    </row>
    <row r="366" spans="15:20">
      <c r="O366"/>
      <c r="P366"/>
      <c r="R366" s="1"/>
      <c r="S366" s="90">
        <v>1730</v>
      </c>
      <c r="T366" s="90">
        <f>C$6*TANH(C$7*(S366+C$8)+C$9)+C$10</f>
        <v>81.937049675344966</v>
      </c>
    </row>
    <row r="367" spans="15:20">
      <c r="O367"/>
      <c r="P367"/>
      <c r="R367" s="1"/>
      <c r="S367" s="90">
        <v>1735</v>
      </c>
      <c r="T367" s="90">
        <f>C$6*TANH(C$7*(S367+C$8)+C$9)+C$10</f>
        <v>81.99516816298366</v>
      </c>
    </row>
    <row r="368" spans="15:20">
      <c r="O368"/>
      <c r="P368"/>
      <c r="R368" s="1"/>
      <c r="S368" s="90">
        <v>1740</v>
      </c>
      <c r="T368" s="90">
        <f>C$6*TANH(C$7*(S368+C$8)+C$9)+C$10</f>
        <v>82.052750514557687</v>
      </c>
    </row>
    <row r="369" spans="15:20">
      <c r="O369"/>
      <c r="P369"/>
      <c r="R369" s="1"/>
      <c r="S369" s="90">
        <v>1745</v>
      </c>
      <c r="T369" s="90">
        <f>C$6*TANH(C$7*(S369+C$8)+C$9)+C$10</f>
        <v>82.109801275227085</v>
      </c>
    </row>
    <row r="370" spans="15:20">
      <c r="O370"/>
      <c r="P370"/>
      <c r="R370" s="1"/>
      <c r="S370" s="90">
        <v>1750</v>
      </c>
      <c r="T370" s="90">
        <f>C$6*TANH(C$7*(S370+C$8)+C$9)+C$10</f>
        <v>82.166324959287678</v>
      </c>
    </row>
    <row r="371" spans="15:20">
      <c r="O371"/>
      <c r="P371"/>
      <c r="R371" s="1"/>
      <c r="S371" s="90">
        <v>1755</v>
      </c>
      <c r="T371" s="90">
        <f>C$6*TANH(C$7*(S371+C$8)+C$9)+C$10</f>
        <v>82.222326050228887</v>
      </c>
    </row>
    <row r="372" spans="15:20">
      <c r="O372"/>
      <c r="P372"/>
      <c r="R372" s="1"/>
      <c r="S372" s="90">
        <v>1760</v>
      </c>
      <c r="T372" s="90">
        <f>C$6*TANH(C$7*(S372+C$8)+C$9)+C$10</f>
        <v>82.277809000795173</v>
      </c>
    </row>
    <row r="373" spans="15:20">
      <c r="O373"/>
      <c r="P373"/>
      <c r="R373" s="1"/>
      <c r="S373" s="90">
        <v>1765</v>
      </c>
      <c r="T373" s="90">
        <f>C$6*TANH(C$7*(S373+C$8)+C$9)+C$10</f>
        <v>82.332778233050661</v>
      </c>
    </row>
    <row r="374" spans="15:20">
      <c r="O374"/>
      <c r="P374"/>
      <c r="R374" s="1"/>
      <c r="S374" s="90">
        <v>1770</v>
      </c>
      <c r="T374" s="90">
        <f>C$6*TANH(C$7*(S374+C$8)+C$9)+C$10</f>
        <v>82.387238138447088</v>
      </c>
    </row>
    <row r="375" spans="15:20">
      <c r="O375"/>
      <c r="P375"/>
      <c r="R375" s="1"/>
      <c r="S375" s="90">
        <v>1775</v>
      </c>
      <c r="T375" s="90">
        <f>C$6*TANH(C$7*(S375+C$8)+C$9)+C$10</f>
        <v>82.441193077894781</v>
      </c>
    </row>
    <row r="376" spans="15:20">
      <c r="O376"/>
      <c r="P376"/>
      <c r="R376" s="1"/>
      <c r="S376" s="90">
        <v>1780</v>
      </c>
      <c r="T376" s="90">
        <f>C$6*TANH(C$7*(S376+C$8)+C$9)+C$10</f>
        <v>82.49464738183687</v>
      </c>
    </row>
    <row r="377" spans="15:20">
      <c r="O377"/>
      <c r="P377"/>
      <c r="R377" s="1"/>
      <c r="S377" s="90">
        <v>1785</v>
      </c>
      <c r="T377" s="90">
        <f>C$6*TANH(C$7*(S377+C$8)+C$9)+C$10</f>
        <v>82.547605350326251</v>
      </c>
    </row>
    <row r="378" spans="15:20">
      <c r="O378"/>
      <c r="P378"/>
      <c r="R378" s="1"/>
      <c r="S378" s="90">
        <v>1790</v>
      </c>
      <c r="T378" s="90">
        <f>C$6*TANH(C$7*(S378+C$8)+C$9)+C$10</f>
        <v>82.600071253105654</v>
      </c>
    </row>
    <row r="379" spans="15:20">
      <c r="O379"/>
      <c r="P379"/>
      <c r="R379" s="1"/>
      <c r="S379" s="90">
        <v>1795</v>
      </c>
      <c r="T379" s="90">
        <f>C$6*TANH(C$7*(S379+C$8)+C$9)+C$10</f>
        <v>82.652049329690442</v>
      </c>
    </row>
    <row r="380" spans="15:20">
      <c r="O380"/>
      <c r="P380"/>
      <c r="R380" s="1"/>
      <c r="S380" s="90">
        <v>1800</v>
      </c>
      <c r="T380" s="90">
        <f>C$6*TANH(C$7*(S380+C$8)+C$9)+C$10</f>
        <v>82.70354378945413</v>
      </c>
    </row>
    <row r="381" spans="15:20">
      <c r="O381"/>
      <c r="P381"/>
      <c r="R381" s="1"/>
      <c r="S381" s="90">
        <v>1805</v>
      </c>
      <c r="T381" s="90">
        <f>C$6*TANH(C$7*(S381+C$8)+C$9)+C$10</f>
        <v>82.754558811716535</v>
      </c>
    </row>
    <row r="382" spans="15:20">
      <c r="O382"/>
      <c r="P382"/>
      <c r="R382" s="1"/>
      <c r="S382" s="90">
        <v>1810</v>
      </c>
      <c r="T382" s="90">
        <f>C$6*TANH(C$7*(S382+C$8)+C$9)+C$10</f>
        <v>82.805098545834753</v>
      </c>
    </row>
    <row r="383" spans="15:20">
      <c r="O383"/>
      <c r="P383"/>
      <c r="R383" s="1"/>
      <c r="S383" s="90">
        <v>1815</v>
      </c>
      <c r="T383" s="90">
        <f>C$6*TANH(C$7*(S383+C$8)+C$9)+C$10</f>
        <v>82.855167111296197</v>
      </c>
    </row>
    <row r="384" spans="15:20">
      <c r="O384"/>
      <c r="P384"/>
      <c r="R384" s="1"/>
      <c r="S384" s="90">
        <v>1820</v>
      </c>
      <c r="T384" s="90">
        <f>C$6*TANH(C$7*(S384+C$8)+C$9)+C$10</f>
        <v>82.904768597814538</v>
      </c>
    </row>
    <row r="385" spans="11:20">
      <c r="O385"/>
      <c r="P385"/>
      <c r="R385" s="1"/>
      <c r="S385" s="90">
        <v>1825</v>
      </c>
      <c r="T385" s="90">
        <f>C$6*TANH(C$7*(S385+C$8)+C$9)+C$10</f>
        <v>82.953907065427728</v>
      </c>
    </row>
    <row r="386" spans="11:20">
      <c r="O386"/>
      <c r="P386"/>
      <c r="R386" s="1"/>
      <c r="S386" s="90">
        <v>1830</v>
      </c>
      <c r="T386" s="90">
        <f>C$6*TANH(C$7*(S386+C$8)+C$9)+C$10</f>
        <v>83.002586544598358</v>
      </c>
    </row>
    <row r="387" spans="11:20">
      <c r="O387"/>
      <c r="P387"/>
      <c r="R387" s="1"/>
      <c r="S387" s="90">
        <v>1835</v>
      </c>
      <c r="T387" s="90">
        <f>C$6*TANH(C$7*(S387+C$8)+C$9)+C$10</f>
        <v>83.050811036316361</v>
      </c>
    </row>
    <row r="388" spans="11:20">
      <c r="O388"/>
      <c r="P388"/>
      <c r="R388" s="1"/>
      <c r="S388" s="90">
        <v>1840</v>
      </c>
      <c r="T388" s="90">
        <f>C$6*TANH(C$7*(S388+C$8)+C$9)+C$10</f>
        <v>83.098584512203658</v>
      </c>
    </row>
    <row r="389" spans="11:20">
      <c r="O389"/>
      <c r="P389"/>
      <c r="R389" s="1"/>
      <c r="S389" s="90">
        <v>1845</v>
      </c>
      <c r="T389" s="90">
        <f>C$6*TANH(C$7*(S389+C$8)+C$9)+C$10</f>
        <v>83.145910914621183</v>
      </c>
    </row>
    <row r="390" spans="11:20">
      <c r="K390" s="33"/>
      <c r="L390" s="33"/>
      <c r="M390" s="33"/>
      <c r="N390" s="33"/>
    </row>
    <row r="391" spans="11:20">
      <c r="L391" s="33"/>
      <c r="M391" s="33"/>
      <c r="N391" s="33"/>
    </row>
    <row r="392" spans="11:20">
      <c r="L392" s="33"/>
      <c r="M392" s="33"/>
      <c r="N392" s="33"/>
    </row>
    <row r="393" spans="11:20">
      <c r="L393" s="33"/>
      <c r="M393" s="33"/>
      <c r="N393" s="33"/>
    </row>
    <row r="394" spans="11:20">
      <c r="L394" s="33"/>
      <c r="M394" s="33"/>
      <c r="N394" s="33"/>
    </row>
    <row r="395" spans="11:20">
      <c r="L395" s="33"/>
      <c r="M395" s="33"/>
      <c r="N395" s="33"/>
    </row>
    <row r="396" spans="11:20">
      <c r="L396" s="33"/>
      <c r="M396" s="33"/>
      <c r="N396" s="33"/>
    </row>
    <row r="397" spans="11:20">
      <c r="L397" s="33"/>
      <c r="M397" s="33"/>
      <c r="N397" s="33"/>
    </row>
    <row r="398" spans="11:20">
      <c r="L398" s="33"/>
      <c r="M398" s="33"/>
      <c r="N398" s="33"/>
    </row>
    <row r="399" spans="11:20">
      <c r="L399" s="33"/>
      <c r="M399" s="33"/>
      <c r="N399" s="33"/>
    </row>
    <row r="400" spans="11:20">
      <c r="L400" s="1"/>
      <c r="M400" s="33"/>
      <c r="N400" s="33"/>
    </row>
  </sheetData>
  <mergeCells count="3">
    <mergeCell ref="B5:C5"/>
    <mergeCell ref="B4:C4"/>
    <mergeCell ref="B12:C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Overview</vt:lpstr>
      <vt:lpstr>Data</vt:lpstr>
      <vt:lpstr>Monitors</vt:lpstr>
      <vt:lpstr>Signage</vt:lpstr>
      <vt:lpstr>ABC</vt:lpstr>
      <vt:lpstr>Area</vt:lpstr>
      <vt:lpstr>Bright</vt:lpstr>
      <vt:lpstr>EPD</vt:lpstr>
      <vt:lpstr>Manu</vt:lpstr>
      <vt:lpstr>On_Less_Res</vt:lpstr>
      <vt:lpstr>OnPower</vt:lpstr>
      <vt:lpstr>Res</vt:lpstr>
      <vt:lpstr>Type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1 ENERGY STAR Version 7.0 Displays Anonymized Dataset</dc:title>
  <dc:creator/>
  <cp:keywords>energy,star,displays,verion,7,dataset</cp:keywords>
  <cp:lastModifiedBy/>
  <dcterms:created xsi:type="dcterms:W3CDTF">2014-11-18T20:20:18Z</dcterms:created>
  <dcterms:modified xsi:type="dcterms:W3CDTF">2014-11-18T22:25:42Z</dcterms:modified>
</cp:coreProperties>
</file>